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13_ncr:1_{496F8448-CA2D-4978-A97B-CA73C1BF30FE}" xr6:coauthVersionLast="47" xr6:coauthVersionMax="47" xr10:uidLastSave="{E3D97090-153F-4A6B-9524-A6F8ADEEDAAE}"/>
  <bookViews>
    <workbookView xWindow="-108" yWindow="-108" windowWidth="23256" windowHeight="12576" xr2:uid="{B08470EE-AD68-46F2-A092-9BAE5A7552CA}"/>
  </bookViews>
  <sheets>
    <sheet name="Sheet1" sheetId="1" r:id="rId1"/>
  </sheets>
  <definedNames>
    <definedName name="_xlnm._FilterDatabase" localSheetId="0" hidden="1">Sheet1!$A$8:$AK$207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7" i="1" l="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<sst xmlns="http://schemas.openxmlformats.org/spreadsheetml/2006/main" count="2730" uniqueCount="1445">
  <si>
    <t xml:space="preserve">Prices are subject to change. </t>
  </si>
  <si>
    <t xml:space="preserve">Please contact your local sales representatives for details. </t>
  </si>
  <si>
    <t>Top 200: Business and Economics</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</si>
  <si>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</si>
  <si>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</si>
  <si>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</si>
  <si>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</si>
  <si>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</si>
  <si>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</si>
  <si>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</si>
  <si>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</si>
  <si>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</si>
  <si>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</si>
  <si>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</si>
  <si>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</si>
  <si>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</si>
  <si>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</si>
  <si>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</si>
  <si>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</si>
  <si>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</si>
  <si>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</si>
  <si>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</si>
  <si>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</si>
  <si>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</si>
  <si>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</si>
  <si>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</si>
  <si>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</si>
  <si>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</si>
  <si>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</si>
  <si>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</si>
  <si>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</si>
  <si>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</si>
  <si>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</si>
  <si>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</si>
  <si>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</si>
  <si>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</si>
  <si>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</si>
  <si>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Power and Plenty</t>
  </si>
  <si>
    <t>Trade, War, and the World Economy in the Second Millennium</t>
  </si>
  <si>
    <t>O'Rourke, Kevin H. / Findlay, Ronald</t>
  </si>
  <si>
    <t>The Princeton Economic History of the Western World</t>
  </si>
  <si>
    <t>30</t>
  </si>
  <si>
    <t>Princeton University Press</t>
  </si>
  <si>
    <t>Available</t>
  </si>
  <si>
    <t>Business and Economics</t>
  </si>
  <si>
    <t>Political Economics</t>
  </si>
  <si>
    <t>History of Economics</t>
  </si>
  <si>
    <t xml:space="preserve"> BUS023000 BUSINESS &amp; ECONOMICS / Economic History; POL011020 POLITICAL SCIENCE / International Relations / Trade &amp; Tariffs; POL033000 POLITICAL SCIENCE / Globalization</t>
  </si>
  <si>
    <t>International trade has shaped the modern world, yet until now no single book has been available for both economists and general readers that traces the history of the international economy from its earliest beginnings to the present day. Power and Plenty fills this gap, providing the first full account of world trade and development over the course of the last millennium.  Ronald Findlay and Kevin O'Rourke examine the successive waves of globalization and  deglobalization  that have occurred during the past thousand years, looking closely at the technological and political causes behind these long-term trends. They show how the expansion and contraction of the world economy has been directly tied to the two-way interplay of trade and geopolitics, and how war and peace have been critical determinants of international trade over the very long run. The story they tell is sweeping in scope, one that links the emergence of the Western economies with economic and political developments throughout Eurasia centuries ago. Drawing extensively upon empirical evidence and informing their systematic analysis with insights from contemporary economic theory, Findlay and O'Rourke demonstrate the close interrelationships of trade and warfare, the mutual interdependence of the world's different regions, and the crucial role these factors have played in explaining modern economic growth. Power and Plenty is a must-read for anyone seeking to understand the origins of today's international economy, the forces that continue to shape it, and the economic and political challenges confronting policymakers in the twenty-first century.</t>
  </si>
  <si>
    <t xml:space="preserve"> Power and Plenty serves as an excellent one-volume survey on the role played by the interaction of economic and political forces in shaping the world economy of the last 1000 years. The book should be read by any serious student of world economic history, international trade, or international relations. ---John T. Dalton, Southern Economic Journal Findlay and O'Rourke provide an impressive survey of 1000 years of trade and its interaction with geopolitics and political economy on a global scale that strives consciously to avoid a Eurocentric stance. . . . [T]his is a compelling and valuable volume. ---C. Knick Harley, Economic History Review By adopting a broad view across such an expanse of both space and time, Findlay and O'Rourke are able to perceive patterns that few others have identified and bring a compelling new perspective to several historical and theoretical debates that benefit from a larger view. ---Robert D. Fannion, Comparative Political Studies This is a huge enterprise, an illuminating work, a tour de force that successfully combines political and economic history of a thousand years. . . . A major contribution to the history of and debates about globalization. ---Ivan T. Berend, International History Review Almost anyone researching an aspect of the history of international trade will find this an excellent and stimulating starting point and will be aided by an impressive bibliography that includes many older classics as well as recent additions to the literature. ---Simon Ville, International Journal of Maritime History [A] splendidly ambitious new book...an excellent reference book for anyone wanting a better understanding of economic developments in the last millennium.  International trade has shaped the modern world, yet until now no single book has been available for both economists and general readers that traces the history of the international e</t>
  </si>
  <si>
    <t>Ronald Findlay is the Ragnar Nurkse Professor of Economics at Columbia University. He is the author of Factor Proportions, Trade, and Growthand Trade, Development, and Political Economy. Kevin H. O'Rourke is professor of economics at Trinity College, Dublin. He is the coauthor of Globalization and History.</t>
  </si>
  <si>
    <t>N</t>
  </si>
  <si>
    <t>Mostly Harmless Econometrics</t>
  </si>
  <si>
    <t>An Empiricist's Companion</t>
  </si>
  <si>
    <t>Angrist, Joshua D. / Pischke, Jörn-Steffen</t>
  </si>
  <si>
    <t>Mathematics and Statistics for Economists</t>
  </si>
  <si>
    <t>Mathematics</t>
  </si>
  <si>
    <t xml:space="preserve"> BUS021000 BUSINESS &amp; ECONOMICS / Econometrics</t>
  </si>
  <si>
    <t>The core methods in today's econometric toolkit are linear regression for statistical control, instrumental variables methods for the analysis of natural experiments, and differences-in-differences methods that exploit policy changes. In the modern experimentalist paradigm, these techniques address clear causal questions such as: Do smaller classes increase learning? Should wife batterers be arrested? How much does education raise wages? Mostly Harmless Econometrics shows how the basic tools of applied econometrics allow the data to speak.  In addition to econometric essentials, Mostly Harmless Econometrics covers important new extensions--regression-discontinuity designs and quantile regression--as well as how to get standard errors right. Joshua Angrist and Jörn-Steffen Pischke explain why fancier econometric techniques are typically unnecessary and even dangerous. The applied econometric methods emphasized in this book are easy to use and relevant for many areas of contemporary social science.  An irreverent review of econometric essentials  A focus on tools that applied researchers use most  Chapters on regression-discontinuity designs, quantile regression, and standard errors  Many empirical examples  A clear and concise resource with wide applications</t>
  </si>
  <si>
    <t>Winner of the 2018 (Second) Eugene Fama Prize for Outstanding Contributions to Doctoral Education, University of Chicago Booth School of Business Interesting and unusual, this is an econometrics book with attitude. It offers real answers and suggestions to problems faced daily by those engaged in the analysis of economic data. I will recommend it to my students. —Guido Imbens, Harvard University What a fascinating and useful book! The application of econometrics in empirical research is as much art as science. What is most distinctive about Mostly Harmless Econometrics relative to other graduate-level econometrics books (besides the colorful prose style!) is that because the authors are longtime practitioners of applied microeconometrics, they speak often and insightfully about the art. I expect it's a great thing to work in the same department with Angrist or Pischke and to be able to ask their advice. Having this book close at hand is the next best thing. When you consult the book to see 'What would Angrist and Pischke do?' about econometric issues you encounter in your own research, you won't necessarily end up doing what they would in every single instance, but I bet you always will benefit from getting their take on the issue. —Gary Solon, Michigan State University I'd recommend it to the entire range of empirical economists, from those still in training to those who, like me, have only a hazy memory of statistical theory and stick to our tried and tested methods of estimation . . . an excellent guide to how to do basic regression/IV/panel data estimation really well. In particular, it demonstrates through many examples how to bring about a happy marriage between one's underlying model and the data which might or might not confirm the researcher's hypotheses. ---Diane Coyle, The Enlightened Economist Blog A well-written and very quirky take on econometric practice. —Orley Ashenfelter, Princeto</t>
  </si>
  <si>
    <t>Joshua D. Angrist is professor of economics at the Massachusetts Institute of Technology. Jörn-Steffen Pischke is professor of economics at the London School of Economics and Political Science.</t>
  </si>
  <si>
    <t>Time Series Analysis</t>
  </si>
  <si>
    <t>Hamilton, James Douglas</t>
  </si>
  <si>
    <t>Political Economics, other</t>
  </si>
  <si>
    <t xml:space="preserve"> BUS036000 BUSINESS &amp; ECONOMICS / Investments &amp; Securities / General</t>
  </si>
  <si>
    <t>The last decade has brought dramatic changes in the way that researchers analyze economic and financial time series. This book synthesizes these recent advances and makes them accessible to first-year graduate students. James Hamilton provides the first adequate text-book treatments of important innovations such as vector autoregressions, generalized method of moments, the economic and statistical consequences of unit roots, time-varying variances, and nonlinear time series models. In addition, he presents basic tools for analyzing dynamic systems (including linear representations, autocovariance generating functions, spectral analysis, and the Kalman filter) in a way that integrates economic theory with the practical difficulties of analyzing and interpreting real-world data. Time Series Analysis fills an important need for a textbook that integrates economic theory, econometrics, and new results. The book is intended to provide students and researchers with a self-contained survey of time series analysis. It starts from first principles and should be readily accessible to any beginning graduate student, while it is also intended to serve as a reference book for researchers.</t>
  </si>
  <si>
    <t xml:space="preserve"> I am extremely enthusiastic about this book. I think it will quickly become a classic. Like Sargent's and Varian's texts, it will be a centerpiece of the core cirriculum for graduate students. —John H. Cochrane, University of Chicago A carefully prepared and well written book. . . . Without doubt, it can be recommended as a very valuable encyclopedia and textbook for a reader who is looking for a mainly theoretical textbook which combines traditional time series analysis with a review of recent research areas. </t>
  </si>
  <si>
    <t>James D. Hamilton is Professor of Economics at the University of California, San Diego.</t>
  </si>
  <si>
    <t>Causal Inference</t>
  </si>
  <si>
    <t>The Mixtape</t>
  </si>
  <si>
    <t>Cunningham, Scott</t>
  </si>
  <si>
    <t>Yale University Press</t>
  </si>
  <si>
    <t xml:space="preserve"> BUS021000 BUSINESS &amp; ECONOMICS / Econometrics; MAT003000 MATHEMATICS / Applied; MAT029000 MATHEMATICS / Probability &amp; Statistics / General</t>
  </si>
  <si>
    <t>An accessible and contemporary introduction to the methods for determining cause and effect in the social sciences Causal inference encompasses the tools that allow social scientists to determine what causes what. Economists&amp;mdashwho generally can´t run controlled experiments to test and validate their hypotheses&amp;mdashapply these tools to observational data to make connections. In a messy world, causal inference is what helps establish the causes and effects of the actions being studied, whether the impact (or lack thereof) of increases in the minimum wage on employment, the effects of early childhood education on incarceration later in life, or the introduction of malaria nets in developing regions on economic growth. Scott Cunningham introduces students and practitioners to the methods necessary to arrive at meaningful answers to the questions of causation, using a range of modeling techniques and coding instructions for both the R and Stata programming languages.</t>
  </si>
  <si>
    <t>Scott Cunningham is professor of economics at Baylor University. He is also coeditor of The Oxford Handbook of the Economics of Prostitution.</t>
  </si>
  <si>
    <t>The Code of Capital</t>
  </si>
  <si>
    <t>How the Law Creates Wealth and Inequality</t>
  </si>
  <si>
    <t>Pistor, Katharina</t>
  </si>
  <si>
    <t xml:space="preserve"> BUS069000 BUSINESS &amp; ECONOMICS / Economics / General; LAW000000 LAW / General; LAW083000 LAW / Securities; POL024000 POLITICAL SCIENCE / Public Policy / Economic Policy</t>
  </si>
  <si>
    <t>A compelling explanation of how the law shapes the distribution of wealthCapital is the defining feature of modern economies, yet most people have no idea where it actually comes from. What is it, exactly, that transforms mere wealth into an asset that automatically creates more wealth? The Code of Capital explains how capital is created behind closed doors in the offices of private attorneys, and why this little-known fact is one of the biggest reasons for the widening wealth gap between the holders of capital and everybody else.In this revealing book, Katharina Pistor argues that the law selectively “codes” certain assets, endowing them with the capacity to protect and produce private wealth. With the right legal coding, any object, claim, or idea can be turned into capital—and lawyers are the keepers of the code. Pistor describes how they pick and choose among different legal systems and legal devices for the ones that best serve their clients’ needs, and how techniques that were first perfected centuries ago to code landholdings as capital are being used today to code stocks, bonds, ideas, and even expectations—assets that exist only in law.A powerful new way of thinking about one of the most pernicious problems of our time, The Code of Capital explores the different ways that debt, complex financial products, and other assets are coded to give financial advantage to their holders. This provocative book paints a troubling portrait of the pervasive global nature of the code, the people who shape it, and the governments that enforce it.</t>
  </si>
  <si>
    <t xml:space="preserve"> The Code of Capital is essential reading for anyone interested in understanding how global capital markets function. In clear and understandable terms, Pistor traces the legal coding of capital, the explosive expansion of finance, and the steep fall of the global financial crisis. —Cathy M. Kaplan, senior counsel, Sidley Austin LLP  This is a fascinating book that demonstrates how the rights of capital have been entrenched in the international legal system. The Code of Capital opens the way for a thoughtful discussion about the treaties on capital flows and privileges that need to be rewritten. A must-read. —Thomas Piketty, author of Capital in the Twenty-First Century Law, Pistor shows in this breakthrough book, is the essential means by which increasingly intangible and mobile assets are protected against control, especially democratic control. Understanding the intricacy of how law works to produce and safeguard soaring wealth for the rich is essential for confronting the inequality crisis of our time. Brilliant, clear, and pithy, The Code of Capital is an essential contribution for reformers and scholars alike. —Samuel Moyn, author of Not Enough: Human Rights in an Unequal World The wealth drawn from both the digital darkness and the dark pools of Wall Street exists only by virtue of the law’s encasement. . . . [Pistor's] metaphors allow us to see how, by ceding democratic control of law, we’ve 'depoliticized critical questions of self-governance,' preserving mobility for some and blocking it for others. ---Quinn Slobodian, Boston Review Those of us concerned with inequality should be focusing a great deal of attention on the basics of valuation, which means looking hard at the way law makes money. ---Roy Kreitner, LPEblog Katharina Pistor has crafted a powerful and relentlessly intelligent argument about the importance of law for modern capital. Written with luci</t>
  </si>
  <si>
    <t>Katharina Pistor is the Edwin B. Parker Professor of Comparative Law and director of the Center on Global Legal Transformation at Columbia Law School. She is the coauthor of Law and Capitalism: What Corporate Crises Reveal about Legal Systems and Economic Development around the World and the coeditor of Governing Access to Essential Resources. She lives in New York City.</t>
  </si>
  <si>
    <t>Tourism, Power and Culture</t>
  </si>
  <si>
    <t>Anthropological Insights</t>
  </si>
  <si>
    <t>Macleod, Donald V. L. / Carrier, James G.</t>
  </si>
  <si>
    <t>Tourism and Cultural Change</t>
  </si>
  <si>
    <t>19</t>
  </si>
  <si>
    <t>Channel View Publications</t>
  </si>
  <si>
    <t xml:space="preserve"> BUS081000 BUSINESS &amp; ECONOMICS / Industries / Hospitality, Travel &amp; Tourism; SCI030000 SCIENCE / Earth Sciences / Geography; SOC002000 SOCIAL SCIENCE / Anthropology / General; SOC026000 SOCIAL SCIENCE / Sociology / General</t>
  </si>
  <si>
    <t>Tourism as an experience and an industry is infused by culture in its various dimensions, and influenced throughout by relationships of power this is particularly apparent at the destination site. Anthropological investigations give rich insights into power and culture through ethnographic fieldwork, comparative analysis and theoretical explanation. Within this timely and groundbreaking book case studies come from Latin America, the Caribbean, Europe, Africa, Australia and South East Asia. It is divided into two sections dealing with tourism and the power struggle for resources and tourism and culture: presentation, promotion and the manipulation of image. Chapters explore issues as diverse as terrorism, ethnicity and World Heritage Sites, and the role of the analysis of power in tourism studies. They illustrate how culture shapes tourism development, is commodified, and becomes a tool in political and economic strategies and struggles.</t>
  </si>
  <si>
    <t>1. Tourism, Power and Culture: Insights from Anthropology - Donald Macleod and James G. CarrierPart I Tourism and the Power Struggle for Resources - Donald Macleod2. Water Sports: A Tug-of War over the River - Veronica Strang3. Heritage and Tourism: Contested Discourses in Djenne, a World Heritage Site in Mali - Charlotte Joy4. Power, Culture and the Production of Heritage - Donald Macleod5. Cultural Perspectives on Tourism and Terrorism - Michael Hitchcock and I Nyoman Darma PutraPart II Tourism and Culture: Presentation, Promotion and the Manipulation of Image - James G. Carrier6. Tourism in the Political Economy of Indigeneity: The Case of Embera Cultural Presentations in Panama - Dimitrios Theodossopoulos7. On ‘Black Culture’ and ‘Black Bodies’: State Discourses, Tourism and Public Policies in Salvador da Bahia, Brazil - Elena Calvo-Gonzalez and Luciana Duccini8. Tourism and the Making of Ethnic Citizenship in Belize - J. Teresa Holmes9. Tourism and its Others: Tourists, Traders and Fishers in Jamaica - Gunilla Sommer and James G. Carrier Epilogue10. Power in Tourism: Tourism in Power - C. Michael Hall</t>
  </si>
  <si>
    <t>It is always a pleasure to review a tourism text written or edited by anthropologists, as it is inevitably fascinating and deals with some of the most poignant issues in tourism studies. The work also tends to be thoroughly researched and well-written. This book is no exception and provides a very enjoyable but challenging read, as it deals with some difficult and disturbing issues relating to the subject of power.This rich volume of case studies will be of use to those interested in the study of tourism as well as social and cultural anthropology. It will likely be of most benefit as a reference text to specialist researchers and in advanced undergraduate and postgraduate teaching...Tourism, Power and Culture: Anthropological Insights is a valuable contribution to the expanding knowledge base concerning issues of power as they intertwine with tourism, and with its addition of culture as a level of analysis, it should be well received.This book is something of a landmark in the tourism literature by strengthening the sometimes tenuous links between tourism and anthropology through a series of fascinating cases. It focuses on issues of power but also demonstrates the power of fieldwork in getting nuanced responses to the sometimes fractious relationships between hosts and guests.</t>
  </si>
  <si>
    <t>MacleodDonald V. L.: Donald Macleod trained in anthropology at Oxford University and is a Senior Lecturer at the University of Glasgow where he has run two research centres. He has researched in the Caribbean, the Canary Islands and Scotland, and published widely on tourism impacts, cultural change, globalisation, identity, sustainable tourism development and heritage. His books include Tourism, Globalisation and Cultural Change (2004), Niche Tourism In Question (2003 - editor), Tourists and Tourism (1997 - co-editor).CarrierJames G.: James G. Carrier began studying tourism, environmental conservation and economy in Jamaica and the Caribbean in the middle of the 1990s. He has supervised or co-supervised projects dealing with these topics in Montego Bay, Negril and Port Antonio, all in Jamaica. He is currently Senior Research Associate at Oxford Brookes University, and Adjunct Professor of Anthropology at the University of Indiana.Donald Macleod trained in anthropology at Oxford University and is a Senior Lecturer at the University of Glasgow where he has run two research centres. He has researched in the Caribbean, the Canary Islands and Scotland, and published widely on tourism impacts, cultural change, globalisation, identity, sustainable tourism development and heritage. His books include Tourism, Globalisation and Cultural Change (2004), Niche Tourism In Question (2003 - editor), Tourists and Tourism (1997 - co-editor).James G. Carrier began studying tourism, environmental conservation and economy in Jamaica and the Caribbean in the middle of the 1990s. He has supervised or co-supervised projects dealing with these topics in Montego Bay, Negril and Port Antonio, all in Jamaica. He is currently Senior Research Associate at Oxford Brookes University, and Adjunct Professor of Anthropology at the University of Indiana.</t>
  </si>
  <si>
    <t>Theory of Games and Economic Behavior</t>
  </si>
  <si>
    <t>60th Anniversary Commemorative Edition</t>
  </si>
  <si>
    <t>Morgenstern, Oskar / von Neumann, John</t>
  </si>
  <si>
    <t>Princeton Classic Editions</t>
  </si>
  <si>
    <t>Economic Theory, Systems and Structures</t>
  </si>
  <si>
    <t xml:space="preserve"> BUS069030 BUSINESS &amp; ECONOMICS / Economics / Theory; MAT011000 MATHEMATICS / Game Theory</t>
  </si>
  <si>
    <t>This is the classic work upon which modern-day game theory is based. What began more than sixty years ago as a modest proposal that a mathematician and an economist write a short paper together blossomed, in 1944, when Princeton University Press published Theory of Games and Economic Behavior. In it, John von Neumann and Oskar Morgenstern conceived a groundbreaking mathematical theory of economic and social organization, based on a theory of games of strategy. Not only would this revolutionize economics, but the entirely new field of scientific inquiry it yielded--game theory--has since been widely used to analyze a host of real-world phenomena from arms races to optimal policy choices of presidential candidates, from vaccination policy to major league baseball salary negotiations. And it is today established throughout both the social sciences and a wide range of other sciences. This sixtieth anniversary edition includes not only the original text but also an introduction by Harold Kuhn, an afterword by Ariel Rubinstein, and reviews and articles on the book that appeared at the time of its original publication in the New York Times, tthe American Economic Review, and a variety of other publications. Together, these writings provide readers a matchless opportunity to more fully appreciate a work whose influence will yet resound for generations to come.</t>
  </si>
  <si>
    <t>While the jury is still out on the success or failure of game theory as an attempted palace coup within the economics community, few would deny that interest in the subject--as measured in numbers of journal page--is at or near an all-time high. For that reason alone, this handsome new edition of von Neumann and Morgenstern's still controversial classic should be welcomed by the entire research community.---James Case, SIAM NewsPraise for Princeton's previous edition:  Opinions still vary on the success of the project to put economics on a sound mathematical footing, but game theory was eventually hugely influential, especially on mathematics and the study of automata. Every self-respecting library must have one. ---Mike Holderness, New ScientistPosterity may regard this book as one of the major scientific achievements of the first half of the twentieth century. This will undoubtedly be the case if the authors have succeeded in establishing a new exact science--the science of economics. The foundation which they have laid is extremely promising.One cannot but admire the audacity of vision, the perseverance in details, and the depth of thought displayed in almost every page of the book. . . . The appearance of a book of [this] calibre . . . is indeed a rare event.Praise for Princeton's previous edition:  A rich and multifaceted work. . . . [S]ixty years later, the Theory of Games may indeed be viewed as one of the landmarks of twentieth-century social science. ---Robert J. Leonard, History of Political EconomicsThe main achievement of the book lies, more than in its concrete results, in its having introduced into economics the tools of modern logic and in using them with an astounding power of generalization.</t>
  </si>
  <si>
    <t>John von Neumann (1903-1957) was one of the greatest mathematicians of the twentieth century and a pioneering figure in computer science. A native of Hungary who held professorships in Germany, he was appointed Professor of Mathematics at the Institute for Advanced Study (IAS) in 1933. Later he worked on the Manhattan Project, helped develop the IAS computer, and was a consultant to IBM. An important influence on many fields of mathematics, he is the author of Functional Operators, Mathematical Foundations of Quantum Mechanics, and Continuous Geometry (all Princeton). Oskar Morgenstern (1902-1977) taught at the University of Vienna and directed the Austrian Institute of Business Cycle Research before settling in the United States in 1938. There he joined the faculty of Princeton University, eventually becoming a professor and from 1948 directing its econometric research program. He advised the United States government on a wide variety of subjects. Though most famous for the book he co-authored with von Neumann, Morgenstern was also widely known for his skepticism about economic measurement, as reflected in one of his many other books, On the Accuracy of Economic Observations (Princeton). Harold Kuhn is Professor Emeritus of Mathematical Economics at Princeton University. Ariel Rubinstein is Professor of Economics at Tel Aviv University and at New York University.</t>
  </si>
  <si>
    <t>Narrative Economics</t>
  </si>
  <si>
    <t>How Stories Go Viral and Drive Major Economic Events</t>
  </si>
  <si>
    <t>Shiller, Robert J.</t>
  </si>
  <si>
    <t xml:space="preserve"> BUS000000 BUSINESS &amp; ECONOMICS / General; BUS016000 BUSINESS &amp; ECONOMICS / Consumer Behavior; BUS027000 BUSINESS &amp; ECONOMICS / Finance / General; BUS039000 BUSINESS &amp; ECONOMICS / Economics / Macroeconomics; BUS069000 BUSINESS &amp; ECONOMICS / Economics / General; PSY000000 PSYCHOLOGY / General</t>
  </si>
  <si>
    <t>From Nobel Prize–winning economist and New York Times bestselling author Robert Shiller, a groundbreaking account of how stories help drive economic events—and why financial panics can spread like epidemic virusesStories people tell—about financial confidence or panic, housing booms, or Bitcoin—can go viral and powerfully affect economies, but such narratives have traditionally been ignored in economics and finance because they seem anecdotal and unscientific. In this groundbreaking book, Robert Shiller explains why we ignore these stories at our peril—and how we can begin to take them seriously. Using a rich array of examples and data, Shiller argues that studying popular stories that influence individual and collective economic behavior—what he calls  narrative economics —may vastly improve our ability to predict, prepare for, and lessen the damage of financial crises and other major economic events. The result is nothing less than a new way to think about the economy, economic change, and economics. In a new preface, Shiller reflects on some of the challenges facing narrative economics, discusses the connection between disease epidemics and economic epidemics, and suggests why epidemiology may hold lessons for fighting economic contagions.</t>
  </si>
  <si>
    <t>“Excellent.”—Gillian Tett, Financial Times“Shiller’s thorough discussion and many examples are certainly convincing as to the importance of narratives in individual economic decision-making and aggregate economic phenomena.”—Sonia Jaffe, Science“A magisterial account.”—Steve Denning, Forbes“An eloquent and accessible exposition of a seductive idea.”—Tim Jackson, Nature“A wonderfully enjoyable ride. . . . Shiller’s book is filled with bite-size nuggets . . . that are easily digested and provide illuminating parallels between the virality of diseases and fads and bubbles in asset prices.”—Mihir Desai, Times Higher Education</t>
  </si>
  <si>
    <t>Robert J. Shiller is a Nobel Prize–winning economist and the author of the New York Times bestseller Irrational Exuberance (Princeton), among many other books. He is Sterling Professor of Economics at Yale University and a regular contributor to the New York Times. Twitter @RobertJShiller</t>
  </si>
  <si>
    <t>Money Changes Everything</t>
  </si>
  <si>
    <t>How Finance Made Civilization Possible</t>
  </si>
  <si>
    <t>Goetzmann, William N.</t>
  </si>
  <si>
    <t>Finance</t>
  </si>
  <si>
    <t xml:space="preserve"> BUS023000 BUSINESS &amp; ECONOMICS / Economic History; BUS027000 BUSINESS &amp; ECONOMICS / Finance / General; BUS069000 BUSINESS &amp; ECONOMICS / Economics / General; HIS000000 HISTORY / General</t>
  </si>
  <si>
    <t xml:space="preserve"> [A] magnificent history of money and finance. --New York Times Book Review“Convincingly makes the case that finance is a change-maker of change-makers.”--Financial TimesIn the aftermath of recent financial crises, it's easy to see finance as a wrecking ball: something that destroys fortunes and jobs, and undermines governments and banks. In Money Changes Everything, leading financial historian William Goetzmann argues the exact opposite—that the development of finance has made the growth of civilizations possible. Goetzmann explains that finance is a time machine, a technology that allows us to move value forward and backward through time and that this innovation has changed the very way we think about and plan for the future. He shows how finance was present at key moments in history: driving the invention of writing in ancient Mesopotamia, spurring the classical civilizations of Greece and Rome to become great empires, determining the rise and fall of dynasties in imperial China, and underwriting the trade expeditions that led Europeans to the New World. He also demonstrates how the apparatus we associate with a modern economy—stock markets, lines of credit, complex financial products, and international trade—were repeatedly developed, forgotten, and reinvented over the course of human history.Exploring the critical role of finance over the millennia, and around the world, Goetzmann details how wondrous financial technologies and institutions—money, bonds, banks, corporations, and more—have helped urban centers to expand and cultures to flourish. And it's not done reshaping our lives, as Goetzmann considers the challenges we face in the future, such as how to use the power of finance to care for an aging and expanding population.  Money Changes Everything presents a fascinating look into the way that finance has steered the course of history.</t>
  </si>
  <si>
    <t>Full of fascinating nuggets and extremely well researched.---Tim Harford, Undercover EconomistGoetzmann weaves his expertise in finance, architecture, archaeology, sinology, and art history into a wonderfully rich tapestry. Goetzmann's enthusiasm for his topic is infectious. . . . Goetzmann has written a wonderfully erudite book in a way which is accessible to a wide audience. This book should be compulsory reading for all finance professionals and anyone with an interest in economics, finance, or history. If you want to understand how money changes everything, then Goeztmann's magnum opus is a must-read.---John D Turner, Economic History Review This is a long-term history of the development and importance of financial technologies and institutions. A useful synthesis that brings together primary materials, the book argues that financial systems provide the means for advancing civilization. —Graham Oliver, Brown UniversityIn the fallout from the Great Recession, it's been commonplace to vilify those working in the financial-services industry. But Goetzmann argues that finance is a worthwhile endeavor, beyond just earning a ton of money: Its innovations have made the growth of human civilization possible.---Bourree Lam, TheAtlantic.com, Rigorously researched and extremely enjoyable to read, Money Changes Everything enhances investors' understanding of contemporary markets.---Bruce Grantier, Financial Analysts JournalFascinating. . . . [B]rilliantly illuminated by scores of vivid examples, generously illustrated with a wealth of pictures, comprehensive in its geographical and temporal scope, and in my view almost entirely convincing.---Felix Martin, New York Times Book Review In Money Changes Everything, readers learn a tremendous amount about the core ideas of finance. William Goetzmann uses a vast range of historical examples to explain why the evolution of finance</t>
  </si>
  <si>
    <t>William N. Goetzmann is the Edwin J. Beinecke Professor of Finance and Management and director of the International Center for Finance at the Yale School of Management. His books include The Origins of Value: The Financial Innovations that Created the Modern Financial Markets and The Great Mirror of Folly: Finance, Culture, and the Crash of 1720.</t>
  </si>
  <si>
    <t>The Econometrics of Financial Markets</t>
  </si>
  <si>
    <t>MacKinlay, A. Craig / Lo, Andrew W. / Campbell, John Y.</t>
  </si>
  <si>
    <t>The past twenty years have seen an extraordinary growth in the use of quantitative methods in financial markets. Finance professionals now routinely use sophisticated statistical techniques in portfolio management, proprietary trading, risk management, financial consulting, and securities regulation. This graduate-level textbook is intended for PhD students, advanced MBA students, and industry professionals interested in the econometrics of financial modeling. The book covers the entire spectrum of empirical finance, including: the predictability of asset returns, tests of the Random Walk Hypothesis, the microstructure of securities markets, event analysis, the Capital Asset Pricing Model and the Arbitrage Pricing Theory, the term structure of interest rates, dynamic models of economic equilibrium, and nonlinear financial models such as ARCH, neural networks, statistical fractals, and chaos theory. Each chapter develops statistical techniques within the context of a particular financial application. This exciting new text contains a unique and accessible combination of theory and practice, bringing state-of-the-art statistical techniques to the forefront of financial applications. Each chapter also includes a discussion of recent empirical evidence, for example, the rejection of the Random Walk Hypothesis, as well as problems designed to help readers incorporate what they have read into their own applications.</t>
  </si>
  <si>
    <t>Winner of the 2014 Eugene Fama Prize for Outstanding Contributions to Doctoral Education, University of Chicago Booth School of Business Written by the  A  team of financial empiricism, it is a long awaited book. It covers many topics one could only usually find couched in the technical jargon of research papers, presented in this volume with pedagogical intentions. The language, while remaining technical, is quite accessible. It can be effortlessly read by scientific traders with standard knowledge of statistical methods. . . . This book should be made mandatory reading in research departments. Winner of the 1997 Award for Best Professional/Scholarly Book in Economics, Association of American Publishers This book is sophisticated, yet accessible full of details, yet intriguing. . . . Instructors will appreciate the attempt to make each chapter as self contained as possible which leaves them free to choose specified sequences of topics. Professionals will be pleased with the quick and authoritative introductions to important areas of Finance. . . . [A] well written introduction (indeed, something more) to Financial Econometrics. It is alert, explicit and articulate about assumptions. . . a splendid offering. . . . ---Maurizio Tiso, Review of Financial Studies The definitive work explaining this complex but important field of academic endeavor. Oh, and by the way, it's not just academic. The big question that financial econometircs addresses is: What can you learn about the future from the financial data available from the past? This broad issue can be specified in many different ways, and all the important ones are discussed in the book. . . . The vast literature on all the topics examined is assessed, rendered coherent, and then analysed by three men who themselves have made significant advances in the field. ---Ruben Lee, London Financial MarketWinner of the 1997 Paul A. Sam</t>
  </si>
  <si>
    <t>John Y. Campbell is Otto Eckstein Professor of Applied Economics at Harvard University. Andrew W. Lo is Harris &amp;amp Harris Group Professor of Finance at the Sloan School of Management, Massachusetts Institute of Technology. A. Craig MacKinlay is Joseph P. Wargrove Professor of Finance at the Wharton School, University of Pennsylvania.</t>
  </si>
  <si>
    <t>Overtourism</t>
  </si>
  <si>
    <t>Issues, realities and solutions</t>
  </si>
  <si>
    <t>Dodds, Rachel / Butler, Richard</t>
  </si>
  <si>
    <t>De Gruyter Studies in Tourism</t>
  </si>
  <si>
    <t>1</t>
  </si>
  <si>
    <t>De Gruyter Oldenbourg</t>
  </si>
  <si>
    <t>Business Management</t>
  </si>
  <si>
    <t>Tourism, Hospitality, Travel</t>
  </si>
  <si>
    <t xml:space="preserve"> BUS081000 BUSINESS &amp; ECONOMICS / Industries / Hospitality, Travel &amp; Tourism</t>
  </si>
  <si>
    <t>Overtourism has become a major concern for an increasing number of destinations as tourism numbers continue to grow, stimulated by general economic and technological growth and the expansion of the global middle class. This, coupled with relentless promotion of tourism by many organisations and destinations, has increased tourism, despite growing opposition to excessive development. This book is the first academic volume to deal with this topic and contains chapters by experienced researchers in the tourism field, taking a multidisciplinary approach to review and explain the subject. The introductory section begins with an overview of the current situation and the forces enabling the appearance of overtourism. This is followed by a number of case studies from a range of destinations around the world, both urban and rural, which share the same problems. The concluding section includes a discussion of potential mitigation methods and approaches and a final assessment of future developments.  The focus and relevance of this book are not just for academics, as it offers insights into destinations, enablers and solutions for how to address the issue of overtourism on a wide variety of scales. This book offers globally relevant perspectives on destinations as varied as Venice and Barcelona, that have gained global media attention, as well as less publicised rural areas and developing destinations.</t>
  </si>
  <si>
    <t>Rachel Dodds, Ryerson University, Toronto, Canada Richard Butler, University of Strathclyde, Glasgow, UK</t>
  </si>
  <si>
    <t>Game Theory in Action</t>
  </si>
  <si>
    <t>An Introduction to Classical and Evolutionary Models</t>
  </si>
  <si>
    <t>Gintis, Herbert / Schecter, Stephen</t>
  </si>
  <si>
    <t xml:space="preserve"> BUS069000 BUSINESS &amp; ECONOMICS / Economics / General; BUS069030 BUSINESS &amp; ECONOMICS / Economics / Theory; MAT011000 MATHEMATICS / Game Theory</t>
  </si>
  <si>
    <t>Game Theory in Action is a textbook about using game theory across a range of real-life scenarios. From traffic accidents to the sex lives of lizards, Stephen Schecter and Herbert Gintis show students how game theory can be applied in diverse areas including animal behavior, political science, and economics.The book's examples and problems look at such fascinating topics as crime-control strategies, climate-change negotiations, and the power of the Oracle at Delphi. The text includes a substantial treatment of evolutionary game theory, where strategies are not chosen through rational analysis, but emerge by virtue of being successful. This is the side of game theory that is most relevant to biology it also helps to explain how human societies evolve.Aimed at students who have studied basic calculus and some differential equations, Game Theory in Action is the perfect way to learn the concepts and practical tools of game theory.Aimed at students who have studied calculus and some differential equationsExamples are drawn from diverse scenarios, ranging from traffic accidents to the sex lives of lizardsA substantial treatment of evolutionary game theoryUseful problem sets at the end of each chapter</t>
  </si>
  <si>
    <t xml:space="preserve"> Cowritten by a mathematician and an economist, this book provides a fascinating journey into game theory. Substantial parts are devoted to evolutionary game theory, which is a real treat. The approach to the subject is so original, and the tone is so down-to-earth, that I felt like becoming a student and learning everything all over again. —Natalia Komarova, University of California, Irvine[A] wonderful introduction to game theory. . . . I found almost all the games and examples fun to read and fun to work through the decisions and matrices. Whether the games were about politics, wine merchants and connoisseurs, or simply how to view sex ratios in society, you will find something of interest in this book.---David S. Mazel, MAA ReviewsA welcome addition to the existing collection of introductory game theory texts. . . . A very satisfying book.---Jennifer M. Wilson, MathSciNet I like this introductory game theory book. Its clear and challenging material is presented in a manner accessible to a broad spectrum of students. The book's intuitive explanations draw students into understanding the idea of game theory before introducing technical aspects and the problem sets help to develop the confidence and ability necessary to master game theory tools. —Katri K. Sieberg, University of Tampere, FinlandThough not an advanced treatment mathematically speaking, readers become sophisticated consumers of game theories.</t>
  </si>
  <si>
    <t>Stephen Schecter is professor of mathematics at North Carolina State University. Herbert Gintis is external professor at the Santa Fe Institute. He is the author of Game Theory Evolving and The Bounds of Reason, and the coauthor (with Samuel Bowles) of A Cooperative Species (all Princeton).</t>
  </si>
  <si>
    <t>Netflix Nations</t>
  </si>
  <si>
    <t>The Geography of Digital Distribution</t>
  </si>
  <si>
    <t>Lobato, Ramon</t>
  </si>
  <si>
    <t>Critical Cultural Communication</t>
  </si>
  <si>
    <t>28</t>
  </si>
  <si>
    <t>New York University Press</t>
  </si>
  <si>
    <t xml:space="preserve"> BUS070060 BUSINESS &amp; ECONOMICS / Industries / Media &amp; Communications; TEC043000 Technology &amp; Engineering / Television &amp; Video</t>
  </si>
  <si>
    <t>How streaming services and internet distribution have transformed global television culture.Television, once a broadcast medium, now also travels through our telephone lines, fiber optic cables, and wireless networks. It is delivered to viewers via apps, screens large and small, and media players of all kinds. In this unfamiliar environment, new global giants of television distribution are emerging—including Netflix, the world’s largest subscription video-on-demand service.Combining media industry analysis with cultural theory, Ramon Lobato explores the political and policy tensions at the heart of the digital distribution revolution, tracing their longer history through our evolving understanding of media globalization. Netflix Nations considers the ways that subscription video-on-demand services, but most of all Netflix, have irrevocably changed the circulation of media content. It tells the story of how a global video portal interacts with national audiences, markets, and institutions, and what this means for how we understand global media in the internet age.Netflix Nations addresses a fundamental tension in the digital media landscape – the clash between the internet’s capacity for global distribution and the territorial nature of media trade, taste, and regulation. The book also explores the failures and frictions of video-on-demand as experienced by audiences. The actual experience of using video platforms is full of subtle reminders of market boundaries and exclusions: platforms are geo-blocked for out-of-region users (“this video is not available in your region”) catalogs shrink and expand from country to country prices appear in different currencies and subtitles and captions are not available in local languages. These conditions offer rich insight for understanding the actual geographies of digital media distribution.  Contrary to popular belief, the story of Netflix is not just an American one. From Argentina to Aust</t>
  </si>
  <si>
    <t>Graeme Turner,author of Re-Inventing the Media:In this most valuable book, Lobato gives us a highly nuanced account of the global spread of Netflix that emphasizes how extraordinarily diverse are the infrastructural, policy, and consumption conditions within which it finds is place. The breadth of the research is impressive, and its insistence on a comparative approach across (at least) four continents brings a much-needed dimension to our understanding of the Netflix phenomenon.Amanda D. Lotz,author of The Television Will Be Revolutionized:In exploring how internet-distributed television services are reshaping the national boundaries of the industry, Lobato offers a cutting-edge study that advances our understanding of Netflix and cultural globalization and reconceptualizes the relationship between 'old' and 'new' media. Netflix Nations will change the way we think about infrastructure, globalization, power, and the television we know and love.The Washington Book Review:Netflix Nations is an important and timely addition to the existing scholarly literature on the digital distribution of television and how it is changing the digital landscape. It is one of the first studies of the global geography of online television distribution that explores the digital media landscape and how the internet’s capacity for world distribution of television clashes with national media trade, and taste and moral values. Ramon Lobato explores how the digital distribution of the television reshaping modern civilization. This well-researched, nuanced and brilliantly-written will [change] the way you think of media, globalization, and power.</t>
  </si>
  <si>
    <t>LobatoRamon: Ramon Lobato is Senior Research Fellow in Media and Communication at RMIT University, Melbourne. His previous books include Shadow Economies of Cinema, The Informal Media Economy, and Geoblocking and Global Video Culture.</t>
  </si>
  <si>
    <t>Essentials of Development Economics, Third Edition</t>
  </si>
  <si>
    <t>Lybbert, Travis J. / Taylor, J. Edward</t>
  </si>
  <si>
    <t>University of California Press</t>
  </si>
  <si>
    <t xml:space="preserve"> BUS068000 BUSINESS &amp; ECONOMICS / Development / Economic Development</t>
  </si>
  <si>
    <t>Written to provide students with the critical tools and approaches used by development economists, Essentials of Development Economics represents an alternative approach to traditional textbooks on the subject. Compact and less expensive than other textbooks for undergraduate development economics courses, Essentials of Development Economics offers a broad overview of key topics and methods in the field. Its fourteen easy-to-read chapters introduce cutting-edge research and present best practices and state-of-the-art methods. By mastering the material in this time-tested book, students will have the conceptual grounding needed to move on to more advanced development economics courses. &amp;#160 This new edition includes: updated references to international development policy process and goalssubstantial updates to several chapters with new and revised material to make the text both&amp;#160current and policy relevantreplacement of several special features with new ones featuring&amp;#160widely cited studies</t>
  </si>
  <si>
    <t>List of Sidebars List of Figures and Tables 1. What Development Economics Is All About 2. What Works and What Doesn´t? 3. Income 4. Poverty 5. Inequality 6. Human Development 7. Growth 8. Institutions 9. Agriculture 10. Structural Transformation 11. Information and Markets 12. Finance 13. International Trade and Globalization Epilogue Notes Index</t>
  </si>
  <si>
    <t>LybbertTravis J.: J. Edward Taylor is Professor of Agricultural and Resource Economics at UC Davis and Fellow of the AAEA and AAAS. His research focuses on modeling impacts of development policies on households and local economies in poor countries, international migration, labor, and natural resource conservation.Travis J. Lybbert is Professor of&amp;#160Agricultural and Resource Economics&amp;#160at UC Davis and an affiliate of the&amp;#160Center for Effective Global Action&amp;#160at UC Berkeley. His research focuses on topics ranging from poverty dynamics, risk, innovation and technology adoption to nutrition, microfinance, and hope and aspirations.</t>
  </si>
  <si>
    <t>Efficiently Inefficient</t>
  </si>
  <si>
    <t>How Smart Money Invests and Market Prices Are Determined</t>
  </si>
  <si>
    <t>Pedersen, Lasse Heje</t>
  </si>
  <si>
    <t>Business Management, other</t>
  </si>
  <si>
    <t xml:space="preserve"> BUS027000 BUSINESS &amp; ECONOMICS / Finance / General; BUS036000 BUSINESS &amp; ECONOMICS / Investments &amp; Securities / General; BUS036070 BUSINESS &amp; ECONOMICS / Investments &amp; Securities / Analysis &amp; Trading Strategies; BUS069030 BUSINESS &amp; ECONOMICS / Economics / Theory</t>
  </si>
  <si>
    <t>Efficiently Inefficient describes the key trading strategies used by hedge funds and demystifies the secret world of active investing. Leading financial economist Lasse Heje Pedersen combines the latest research with real-world examples and interviews with top hedge fund managers to show how certain trading strategies make money—and why they sometimes don't.Pedersen views markets as neither perfectly efficient nor completely inefficient. Rather, they are inefficient enough that money managers can be compensated for their costs through the profits of their trading strategies and efficient enough that the profits after costs do not encourage additional active investing. Understanding how to trade in this efficiently inefficient market provides a new, engaging way to learn finance. Pedersen analyzes how the market price of stocks and bonds can differ from the model price, leading to new perspectives on the relationship between trading results and finance theory. He explores several different areas in depth—fundamental tools for investment management, equity strategies, macro strategies, and arbitrage strategies—and he looks at such diverse topics as portfolio choice, risk management, equity valuation, and yield curve logic. The book’s strategies are illuminated further by interviews with leading hedge fund managers: Lee Ainslie, Cliff Asness, Jim Chanos, Ken Griffin, David Harding, John Paulson, Myron Scholes, and George Soros.Efficiently Inefficient effectively demonstrates how financial markets really work.Free problem sets are available online at http://www.lhpedersen.com</t>
  </si>
  <si>
    <t xml:space="preserve"> How are markets efficient enough to stump most investors, yet inefficient enough to allow hedge fund managers to earn huge profits? Lasse Pedersen, who has contributed greatly to the 'new finance' of liquidity and financial frictions, answers this question with a tour-de-force combination of original research and provocative interviews with hedge fund managers. —Laurence B. Siegel, CFA Institute Research Foundation Efficiently Inefficient bridges academic finance and the practice of finance. Students will appreciate the insights of top investment managers and the sections on transactions costs and liquidity are especially valuable. I will use the book in my graduate course on investment and I highly recommend it to all those working in the investment management industry. —Campbell R. Harvey, editor of the Journal of Finance (2006–2012) This accessible book explains hedge fund strategies and how to design, construct, evaluate, implement, and risk manage them. The section on securities lending and borrowing is interesting and novel, and Pedersen's discussion of macro and central bank strategies is one of the best I have seen in any book on hedge funds. His account of portfolio construction is superior. —Robert Kosowski, Imperial College Business SchoolEncyclopedic in its cataloguing of active management strategies and authoritative in its analysis of the practical issues of their implementation. Pedersen grounds his exposition in landmark scholarly articles and, where quantitative analysis is required to elucidate a concept, conveys his message without resorting to arcane mathematics.---Martin S. Fridson, Financial Analysts Journal Efficiently Inefficient is a truly modern and masterful introduction to how finance will be studied and practiced in the twenty-first century. —Andrei Shleifer, Harvard University For a book on investments, Efficiently Inefficient sets a completely differe</t>
  </si>
  <si>
    <t>Lasse Heje Pedersen is a finance professor at Copenhagen Business School and New York University's Stern School of Business, and a principal at AQR Capital Management. A distinguished financial economist, he has won a number of awards, notably the Bernácer Prize, awarded to European economists under forty who have made outstanding contributions in macroeconomics and finance.</t>
  </si>
  <si>
    <t>Textbook</t>
  </si>
  <si>
    <t>Stata</t>
  </si>
  <si>
    <t>A Really Short Introduction</t>
  </si>
  <si>
    <t>Bittmann, Felix</t>
  </si>
  <si>
    <t>Econometrics</t>
  </si>
  <si>
    <t>College/higher education</t>
  </si>
  <si>
    <t>Stata is one of the most popular statistical software in the world and suited for all kinds of users, from absolute beginners to experienced veterans. This book offers a clear and concise introduction to the usage and the workflow of Stata. Included topics are importing and managing datasets, cleaning and preparing data, creating and manipulating variables, producing descriptive statistics and meaningful graphs as well as central quantitative methods, like linear (OLS) and binary logistic regressions and matching. Additional information about diagnostical tests ensures that these methods yield valid and correct results that live up to academic standards. Furthermore, users are instructed how to export results that can be directly used in popular software like Microsoft Word for seminar papers and publications. Lastly, the book offers a short yet focussed introduction to scientific writing, which should guide readers through the process of writing a first quantitative seminar paper or research report. The book underlines correct usage of the software and a productive workflow which also introduces aspects like replicability and general standards for academic writing. While absolute beginners will enjoy the easy to follow point-and-click interface, more experienced users will benefit from the information about do-files and syntax which makes Stata so popular. Lastly, a wide range of user-contributed software („Ados ) is introduced which further improves the general workflow and guarantees the availability of state of the art statistical methods.</t>
  </si>
  <si>
    <t>Felix Bittmann, University of Bamberg</t>
  </si>
  <si>
    <t>This Time Is Different</t>
  </si>
  <si>
    <t>Eight Centuries of Financial Folly</t>
  </si>
  <si>
    <t>Reinhart, Carmen M. / Rogoff, Kenneth S.</t>
  </si>
  <si>
    <t xml:space="preserve"> BUS023000 BUSINESS &amp; ECONOMICS / Economic History; BUS027000 BUSINESS &amp; ECONOMICS / Finance / General</t>
  </si>
  <si>
    <t>Throughout history, rich and poor countries alike have been lending, borrowing, crashing--and recovering--their way through an extraordinary range of financial crises. Each time, the experts have chimed,  this time is different --claiming that the old rules of valuation no longer apply and that the new situation bears little similarity to past disasters. With this breakthrough study, leading economists Carmen Reinhart and Kenneth Rogoff definitively prove them wrong. Covering sixty-six countries across five continents, This Time Is Different presents a comprehensive look at the varieties of financial crises, and guides us through eight astonishing centuries of government defaults, banking panics, and inflationary spikes--from medieval currency debasements to today's subprime catastrophe. Carmen Reinhart and Kenneth Rogoff, leading economists whose work has been influential in the policy debate concerning the current financial crisis, provocatively argue that financial combustions are universal rites of passage for emerging and established market nations. The authors draw important lessons from history to show us how much--or how little--we have learned.  Using clear, sharp analysis and comprehensive data, Reinhart and Rogoff document that financial fallouts occur in clusters and strike with surprisingly consistent frequency, duration, and ferocity. They examine the patterns of currency crashes, high and hyperinflation, and government defaults on international and domestic debts--as well as the cycles in housing and equity prices, capital flows, unemployment, and government revenues around these crises. While countries do weather their financial storms, Reinhart and Rogoff prove that short memories make it all too easy for crises to recur.  An important book that will affect policy discussions for a long time to come, This Time Is Different exposes centuries of financial missteps.</t>
  </si>
  <si>
    <t xml:space="preserve"> I couldn't put it down until I had gone all the way through it, and then I immediately ordered it as an assigned text for my Spring 2010 MBA course, 'The Development of Financial Institutions and Markets.' My students are finding it useful and engaging. ---Richard Sylla, EH.Net [E]conomists Carmen Reinhart and Kenneth Rogoff take a much-needed longer view, placing the current crisis, with a focus on the U.S. housing bubble, into historical perspective. ---Anil Hira, Perspectives on Politics This Time Is Different changes the way we can study financial crises. It is the start of a truly comprehensive approach to the subject. . . . It adds new ideas that will be useful for gauging the risk of future crises and perhaps even reducing their impact, if investors and policymakers are willing to learn from other people's mistakes, not just their own mistakes. ---Kurt Schuler, CATO Journal [T]his Time is Different [is a] landmark work on financial crises. ---Megan McArdle, TheAtlantic.com Reinhart and Rogoff have compiled an impressive database, which covers eight centuries of government debt defaults from around the world. They have also collected statistics on inflation rates from every country where information is available and on banking crises and international capital flows over the past couple of centuries. This lengthy historical study gives what they call a 'panoramic view' of the unending cycle of boom and bust, showing how claims that 'this time is different' are invariably proven wrong. . . . This Time Is Different doesn't simply explain what went wrong in our most recent crisis. This book also provides a roadmap of how things are likely to pan out in the years to come. . . . This Time Is Different is an important addition to the literature of financial history. ---Edward Chancellor, Wall Street Journal [T]he most comprehensive study of financial cris</t>
  </si>
  <si>
    <t>Carmen M. Reinhart is the Dennis Weatherstone Senior Fellow at the Peterson Institute for International Economics. She was previously professor of economics at the University of Maryland. Kenneth S. Rogoff is the Thomas D. Cabot Professor of Public Policy and professor of economics at Harvard University. He is a frequent commentator for NPR, the Wall Street Journal, and the Financial Times.</t>
  </si>
  <si>
    <t>Irrational Exuberance</t>
  </si>
  <si>
    <t>Revised and Expanded Third Edition</t>
  </si>
  <si>
    <t xml:space="preserve"> BUS023000 BUSINESS &amp; ECONOMICS / Economic History; BUS027000 BUSINESS &amp; ECONOMICS / Finance / General; BUS069000 BUSINESS &amp; ECONOMICS / Economics / General</t>
  </si>
  <si>
    <t>In this revised, updated, and expanded edition of his New York Times bestseller, Nobel Prize–winning economist Robert Shiller, who warned of both the tech and housing bubbles, cautions that signs of irrational exuberance among investors have only increased since the 2008–9 financial crisis. With high stock and bond prices and the rising cost of housing, the post-subprime boom may well turn out to be another illustration of Shiller's influential argument that psychologically driven volatility is an inherent characteristic of all asset markets. In other words, Irrational Exuberance is as relevant as ever. Previous editions covered the stock and housing markets—and famously predicted their crashes. This edition expands its coverage to include the bond market, so that the book now addresses all of the major investment markets. It also includes updated data throughout, as well as Shiller's 2013 Nobel Prize lecture, which places the book in broader context. In addition to diagnosing the causes of asset bubbles, Irrational Exuberance recommends urgent policy changes to lessen their likelihood and severity—and suggests ways that individuals can decrease their risk before the next bubble bursts. No one whose future depends on a retirement account, a house, or other investments can afford not to read this book.</t>
  </si>
  <si>
    <t>Winner of the 2000 Commonfund Prize for the Best Contribution to Endowment Management ResearchShiller has written a crystal-clear and tough-minded critique.---David Warsh, Boston GlobeWhat set off this speculation and what feeds it? Shiller ranges widely his explanations, laying them out in the first 168 pages in easy-to-read, sometimes passionate prose. . . . [T]hose first 168 pages are must reading for anyone with savings invested in stocks.---Louis Uchitelle, New York Times Book Review[An] excellent new book. . . . If you want to preserve capital, unload most of your stocks and invest in government bonds.---Steve H. Hanke, ForbesA must-read . . . Refreshing, well-reasoned . . . And very readable.---Michael P. Niemira, Barron'sSo why have share prices soared so high in the past five years, taking market valuations past all historical records? Professor Shiller's answer, as the title indicates, is not encouraging. His message is: diversify now as much as you can, and batten down the hatches.---Diane Coyle, IndependentShiller has provided an accessible guide to the usually impenetrable literature on financial markets, especially the American stock market.Although its message may be unwelcome to many, this important book should be read by anyone interested in economics or the stock markets.---Rene M. Stulz, ScienceThe first edition of this book was widely read because of its timing. This one, too, seems perfectly timed, coming when we're starting to fear we've been fooling ourselves. Again. . . . There's a world of important information for everyone.---Lyn Miller, USA TodayIrrational Exuberance is likely to cause a stir. . . . Shiller illustrates how the current market is like a naturally occurring Ponzi scheme in which investors become promoters for the game after receiving initial payments with money taken from subsequent investors.</t>
  </si>
  <si>
    <t>Robert J. Shiller, the recipient of the 2013 Nobel Prize in economics, is a bestselling author, a regular contributor to the Economic View column of the New York Times, and a professor of economics at Yale University. For more information, please go to www.irrationalexuberance.com.</t>
  </si>
  <si>
    <t>The Designing for Growth Field Book</t>
  </si>
  <si>
    <t>A Step-by-Step Project Guide</t>
  </si>
  <si>
    <t>Liedtka, Jeanne / Ogilvie, Tim</t>
  </si>
  <si>
    <t>Columbia Business School Publishing</t>
  </si>
  <si>
    <t>Columbia University Press</t>
  </si>
  <si>
    <t xml:space="preserve"> BUS019000 BUSINESS &amp; ECONOMICS / Decision-Making &amp; Problem Solving; BUS025000 BUSINESS &amp; ECONOMICS / Entrepreneurship; BUS041000 BUSINESS &amp; ECONOMICS / Management; BUS042000 BUSINESS &amp; ECONOMICS / Management Science; DES011000 DESIGN / Product</t>
  </si>
  <si>
    <t>Designing for Growth: A Design Thinking Tool Kit for Managers (D4G) showed how organizations can use design thinking to boost innovation and drive growth. This updated and expanded companion guide is a stand-alone project workbook that provides a step-by-step framework for applying the D4G tool kit and process to a particular project, systematically explaining how to address the four key questions of the design thinking approach.In the field book, Jeanne Liedtka, Tim Ogilvie, and Rachel Brozenske guide readers through the design process with reminders of key D4G takeaways as they progress. Readers learn to identify an opportunity, draft a design brief, conduct research, establish design criteria, brainstorm, develop concepts, create napkin pitches, make prototypes, solicit feedback from stakeholders, and run learning launches. This second edition is suitable for projects in business, nonprofit, and government contexts, with all-new tools, practical advice, and facilitation tips. A new introduction discusses the relationship between strategy and design thinking.</t>
  </si>
  <si>
    <t>Jeanne Liedtka is a professor at the University of Virginia Darden School of Business. Her Columbia University Press books include Solving Problems with Design Thinking: Ten Stories of What Works (2013) and Design Thinking for the Greater Good: Innovation in the Social Sector (2017).Tim Ogilvie is the founder of Peer Insight, an innovation strategy consulting firm, and a visiting lecturer at the University of Virginia Darden School of Business.Rachel Brozenske is vice president of Allison Partners, an organizational development consulting practice in Charlottesville, and an adjunct lecturer at the University of Virginia Darden School of Business.</t>
  </si>
  <si>
    <t>Renewable Energy</t>
  </si>
  <si>
    <t>A Primer for the Twenty-First Century</t>
  </si>
  <si>
    <t>Usher, Bruce</t>
  </si>
  <si>
    <t>Columbia University Earth Institute Sustainability Primers</t>
  </si>
  <si>
    <t xml:space="preserve"> BUS070040 BUSINESS &amp; ECONOMICS / Industries / Energy; BUS072000 BUSINESS &amp; ECONOMICS / Development / Sustainable Development; BUS074030 BUSINESS &amp; ECONOMICS / Nonprofit Organizations &amp; Charities / Management &amp; Leadership; POL044000 POLITICAL SCIENCE / Public Policy / Environmental Policy; POL068000 POLITICAL SCIENCE / Public Policy / Energy Policy; SCI024000 SCIENCE / Energy; SCI092000 SCIENCE / Global Warming &amp; Climate Change; TEC031010 Technology &amp; Engineering / Power Resources / Alternative &amp; Renewable</t>
  </si>
  <si>
    <t>This book is a primer for readers of all levels on the coming energy transition and its global consequences. Bruce Usher provides a concise yet comprehensive explanation for the  growth in wind and solar energy the trajectory of the transition from fossil fuels to renewables and the implications for industries, countries, and the climate.</t>
  </si>
  <si>
    <t>Preface: Setting the Record Straight1. Renewable Energy in the Twenty-First Century2. Energy Transitions: Fire to Electricity3. The Rise of Renewables4. Renewable Wind Energy5. Renewable Solar Energy6. Financing Renewable Energy7. Energy Transitions: Oats to Oil8. The Rise of Electric Vehicles9. Parity10. Convergence11. Consequences12. No Time to LoseAppendix A. Levelized Cost of Electricity (LCOE)Appendix B. The Transition to Renewable EnergyGlossaryNotesIndex</t>
  </si>
  <si>
    <t>Balanced, articulate, and informative.David Kirkpatrick, managing director and cofounder, SJF Ventures:Usher provides a clear and well documented description of the energy transition accessible both to the lay person but also of interest to energy professors and enthusiasts alike. This book ties together the convergence of low cost solar and wind with energy storage with electric vehicles in a clear and concise manner.Alex Halliday, Director of the Earth Institute, Columbia University:Climate change is arguably the greatest challenge of our times and the move towards renewable energy provides part of the solution. This easily readable book provides a straightforward account of the issues and opportunities of this great transition, framed in the context of historical precedents, economic and environmental drivers, and future horizons. Usher explains the financial factors and focuses on intermittency of wind and solar power as the greatest barrier, but one for which there may be exciting and innovative solutions.Charles Donovan, director of the Centre for Climate Science and Investment, Imperial College Business School:Usher explains in clear and intelligible language the primary technical and economic characteristics of renewable energy. The book documents the rapid rise of renewables within the history of modern energy, providing a thoughtful and balanced point of view that makes this book stand out from more advocacy-focused works.Glenn Hubbard, Dean and Russell L. Carson Professor of Finance and Economics, Columbia Business School, and former chairman of the U.S. Council of Economic Advisers.:Bruce Usher brings the important and under-explained rise of renewable energy out of his business school classroom to a captivating read for business and policy audiences.  Part history, part forecasting, this important book sets out the winners and losers—individuals, businesses, and nations—in the dynamic energy transition underway.Richard L.</t>
  </si>
  <si>
    <t>UsherBruce: Bruce Usher is a Professor of Practice and the Elizabeth B. Strickler '86 and Mark T. Gallogly '86 Faculty Director of the Tamer Center for Social Enterprise at Columbia Business School. Professor Usher teaches on the intersection of finance, social and environmental issues, and is a recipient of the Singhvi Prize for Scholarship in the Classroom and the Dean’s Award for Teaching Excellence. Prior to his work at Columbia, Professor Usher was CEO of EcoSecurities Group plc, which developed greenhouse gas emission reduction projects in developing countries.Bruce Usher is professor of professional practice and the Elizabeth B. Strickler ’86 and Mark T. Gallogly ’86 Faculty Director of the Tamer Center for Social Enterprise at the Columbia Business School, where he teaches on the intersection of financial, social, and environmental issues. He was previously an entrepreneur and worked in financial services in New York and Tokyo.</t>
  </si>
  <si>
    <t>A Culture of Growth</t>
  </si>
  <si>
    <t>The Origins of the Modern Economy</t>
  </si>
  <si>
    <t>Mokyr, Joel</t>
  </si>
  <si>
    <t xml:space="preserve"> BUS022000 BUSINESS &amp; ECONOMICS / Economic Conditions; BUS023000 BUSINESS &amp; ECONOMICS / Economic History; BUS068000 BUSINESS &amp; ECONOMICS / Development / Economic Development; BUS069000 BUSINESS &amp; ECONOMICS / Economics / General; HIS010000 HISTORY / Europe / General</t>
  </si>
  <si>
    <t>Why Enlightenment culture sparked the Industrial RevolutionDuring the late eighteenth century, innovations in Europe triggered the Industrial Revolution and the sustained economic progress that spread across the globe. While much has been made of the details of the Industrial Revolution, what remains a mystery is why it took place at all. Why did this revolution begin in the West and not elsewhere, and why did it continue, leading to today's unprecedented prosperity? In this groundbreaking book, celebrated economic historian Joel Mokyr argues that a culture of growth specific to early modern Europe and the European Enlightenment laid the foundations for the scientific advances and pioneering inventions that would instigate explosive technological and economic development. Bringing together economics, the history of science and technology, and models of cultural evolution, Mokyr demonstrates that culture—the beliefs, values, and preferences in society that are capable of changing behavior—was a deciding factor in societal transformations.Mokyr looks at the period 1500–1700 to show that a politically fragmented Europe fostered a competitive  market for ideas  and a willingness to investigate the secrets of nature. At the same time, a transnational community of brilliant thinkers known as the “Republic of Letters” freely circulated and distributed ideas and writings. This political fragmentation and the supportive intellectual environment explain how the Industrial Revolution happened in Europe but not China, despite similar levels of technology and intellectual activity. In Europe, heterodox and creative thinkers could find sanctuary in other countries and spread their thinking across borders. In contrast, China’s version of the Enlightenment remained controlled by the ruling elite.Combining ideas from economics and cultural evolution, A Culture of Growth provides startling reasons for why the foundations of our modern economy wer</t>
  </si>
  <si>
    <t>Ultimately, without the impetus of science, economic growth would have fizzled out after 1815.A Culture of Growthis certainly making me rethink.---Alan Ryan, Literary ReviewA fine book…. One of our country's great economic historians has helped us better understand the greatest transformation in human welfare our planet has ever seen.---Richard Vedder, Wall Street Journal Many great minds have written many great books about why Europe spearheaded technological progress and economic growth in the past three centuries. Joel Mokyr has joined their ranks with admirable verve, erudition, and originality. In his account, a change in the beliefs, values, and preferences of Europeans drove them to accumulate, share, and apply knowledge as it had never been done before. Agree or disagree with Mokyr's thesis, you definitely need to take it seriously. —Margaret Jacob, University of California, Los AngelesIt is not often that a book leaves me gasping in admiration for the breadth and depth of an author's reading and knowledge, but this one did. [Mokyr] reminds us that the skirmishing of philosophers and their ideas, the preoccupation of popular historians, is in many ways a sideshow—that the revolution that gave Europe dominance was, above all, scientific, and that the scientific revolution was, above all, an artisanal revolution. —Diane Coyle, Financial TimesMore praise for A Culture of Growth---Adam Gopnik, New Yorker A Culture of Growth is an insightful quest into the economic history of the last five centuries. Mokyr's historical laboratory is early modern Europe, when a small mass of highly skilled artisans, entrepreneurs, financiers and merchants laid the roots of what was to become the Industrial Revolution. —Angus Deaton, 2015 Nobel Laureate in EconomicsEconomic historian Joel Mokyr has written a capstone work on the dynamics of the industrial revolution.--</t>
  </si>
  <si>
    <t>Joel Mokyr is the Robert H. Strotz Professor of Arts and Sciences and professor of economics and history at Northwestern University and Sackler Professor at the Eitan Berglas School of Economics at the University of Tel Aviv. His many books include The Enlightened Economy and The Gifts of Athena (Princeton). He is the recipient of the Heineken Prize for History and the International Balzan Prize for Economic History.</t>
  </si>
  <si>
    <t>Capital in the Twenty-First Century</t>
  </si>
  <si>
    <t>Piketty, Thomas</t>
  </si>
  <si>
    <t>Harvard University Press</t>
  </si>
  <si>
    <t xml:space="preserve"> BUS023000 BUSINESS &amp; ECONOMICS / Economic History; BUS068000 BUSINESS &amp; ECONOMICS / Development / Economic Development; BUS069010 BUSINESS &amp; ECONOMICS / Economics / Comparative; BUS069030 BUSINESS &amp; ECONOMICS / Economics / Theory; POL024000 POLITICAL SCIENCE / Public Policy / Economic Policy</t>
  </si>
  <si>
    <t>The main driver of inequality—returns on capital that exceed the rate of economic growth—is again threatening to generate extreme discontent and undermine democratic values. Thomas Piketty’s findings in this ambitious, original, rigorous work will transform debate and set the agenda for the next generation of thought about wealth and inequality.</t>
  </si>
  <si>
    <t>CoverTitle PageCopyrightContentsAcknowledgmentsNote on the TextIntroductionPart One: Income and Capital1. Income and Output2. Growth: Illusions and RealitiesPart Two: The Dynamics of the Capital/Income Ratio3. The Metamorphoses of Capital4. From Old Europe to the New World5. The Capital/Income Ratio over the Long Run6. The Capital-Labor Split in the Twenty-First CenturyPart Three: The Structure of Inequality7. Inequality and Concentration: Preliminary Bearings8. Two Worlds9. Inequality of Labor Income10. Inequality of Capital Owner</t>
  </si>
  <si>
    <t>It seems safe to say that Capital in the Twenty-First Century, the magnum opus of the French economist Thomas Piketty, will be the most important economics book of the year—and maybe of the decade. Piketty, arguably the world’s leading expert on income and wealth inequality, does more than document the growing concentration of income in the hands of a small economic elite. He also makes a powerful case that we’re on the way back to ‘patrimonial capitalism,’ in which the commanding heights of the economy are dominated not just by wealth, but also by inherited wealth, in which birth matters more than effort and talent.-- Paul Krugman New York TimesA sweeping account of rising inequality… Eventually, Piketty says, we could see the reemergence of a world familiar to nineteenth-century Europeans he cites the novels of Austen and Balzac. In this ‘patrimonial society,’ a small group of wealthy rentiers lives lavishly on the fruits of its inherited wealth, and the rest struggle to keep up… The proper role of public intellectuals is to question accepted dogmas, conceive of new methods of analysis, and expand the terms of public debate. Capital in the Twenty-first Century does all these things… Piketty has written a book that nobody interested in a defining issue of our era can afford to ignore.-- John Cassidy New YorkerAn extraordinary sweep of history backed by remarkably detailed data and analysis… Piketty’s economic analysis and historical proofs are breathtaking.-- Robert B. Reich The GuardianPiketty’s treatment of inequality is perfectly matched to its moment. Like [Paul] Kennedy a generation ago, Piketty has emerged as a rock star of the policy-intellectual world… But make no mistake, his work richly deserves all the attention it is receiving… Piketty, in collaboration with others, has spent more than a decade mining huge quantities of data spanning centuries and ma</t>
  </si>
  <si>
    <t>PikettyThomas: Thomas Piketty is Professor at the Paris School of Economics and at the École des Hautes Études en Sciences Sociales (EHESS).</t>
  </si>
  <si>
    <t>The Economic Approach to Law, Third Edition</t>
  </si>
  <si>
    <t>Miceli, Thomas J.</t>
  </si>
  <si>
    <t>Stanford University Press</t>
  </si>
  <si>
    <t xml:space="preserve"> BUS069030 BUSINESS &amp; ECONOMICS / Economics / Theory</t>
  </si>
  <si>
    <t>Now in its third edition, this book uses the basic tools of economic theory to depict law as a social institution, aimed at inducing socially desirable behavior. Up-to-date with discussions of recent cases and the latest research, The Economic Approach to Law is optimally organized for courses in Law and Economics.</t>
  </si>
  <si>
    <t>Contents and Abstracts1Introductory Concepts chapter abstractThis chapter introduces the reader to the basic concepts of law and economics, including the distinction between positive and normative analysis, the justification for using efficiency as a norm for evaluating law, the specific notion of efficiency that will be used throughout the book (namely, Kaldor Hicks efficiency), and the Coase Theorem. The chapter also gives an overview of the legal system in the United States.2An Economic Model of Tort Law chapter abstractThis chapter develops the economic model of tort law, called the  model of precaution.  The model is based on the proposition that the rules of tort law are designed to give parties engaged in risky activities an incentive to undertake all cost-justified precautions. The analysis compares the principal liability rules—strict liability and negligence—with respect to this objective and argues that, as regards cost minimization, negligence is the superior rule. The chapter then examines the famous Hand rule, the legal test for negligence, in light of the economic analysis. Finally, the chapter examines various extensions of the basic model, including variations on the simple negligence rule, sequential accidents, the role of causation rules, the function of punitive damages, the judgment proof problem, and the impact of liability insurance, litigation costs, and legal error on the functioning of the tort system.3Applying the Econom</t>
  </si>
  <si>
    <t xml:space="preserve">Steven Shavell: Now in its third edition, Miceli's carefully written text is rich with many well-selected examples. It covers the basic areas of law––torts (accidents), contracts, crime, property, and litigation—as well as the subject of antitrust, and furnishes a valuable guide to students for further reading. I know of no better book for its intended audience. Francesco Parisi: Miceli's Economic Approach to Law, now in its third edition, provides a systematic and well-organized presentation of the economic approach to law. Written by a leading economist in the field, this book is rich of content—yet accessible—as an entry-level textbook in law and economics. Fred Foldvary: Thomas Miceli's book offers a thorough presentation that is both clear and challenging. It provides students with more than an introduction, indeed a broad and deep understanding of the application of economics to law. Nuno Garoupa: We live in a complex and global world. Law is everywhere. Legal institutions rule our daily lives. This book challenges students and instructors, economists and lawyers, scholars and policymakers to think about the law in new ways. The author does a wonderful job in explaining important concepts in law and economics to anyone who wants to understand the relationship between rational behavior, economic reasoning, and the law. </t>
  </si>
  <si>
    <t>Thomas J. Miceli is Professor of Economics at the University of Connecticut.</t>
  </si>
  <si>
    <t>The Theory of Incentives</t>
  </si>
  <si>
    <t>The Principal-Agent Model</t>
  </si>
  <si>
    <t>Laffont, Jean-Jacques / Martimort, David</t>
  </si>
  <si>
    <t xml:space="preserve"> BUS069000 BUSINESS &amp; ECONOMICS / Economics / General</t>
  </si>
  <si>
    <t>Economics has much to do with incentives--not least, incentives to work hard, to produce quality products, to study, to invest, and to save. Although Adam Smith amply confirmed this more than two hundred years ago in his analysis of sharecropping contracts, only in recent decades has a theory begun to emerge to place the topic at the heart of economic thinking. In this book, Jean-Jacques Laffont and David Martimort present the most thorough yet accessible introduction to incentives theory to date. Central to this theory is a simple question as pivotal to modern-day management as it is to economics research: What makes people act in a particular way in an economic or business situation? In seeking an answer, the authors provide the methodological tools to design institutions that can ensure good incentives for economic agents. This book focuses on the principal-agent model, the  simple  situation where a principal, or company, delegates a task to a single agent through a contract--the essence of management and contract theory. How does the owner or manager of a firm align the objectives of its various members to maximize profits? Following a brief historical overview showing how the problem of incentives has come to the fore in the past two centuries, the authors devote the bulk of their work to exploring principal-agent models and various extensions thereof in light of three types of information problems: adverse selection, moral hazard, and non-verifiability. Offering an unprecedented look at a subject vital to industrial organization, labor economics, and behavioral economics, this book is set to become the definitive resource for students, researchers, and others who might find themselves pondering what contracts, and the incentives they embody, are really all about.</t>
  </si>
  <si>
    <t xml:space="preserve"> Incentive theory is at the very core of economics. This text is a masterly exposition of the modern theory by one of the pioneers of the field, Jean-Jacques Laffont, together with one of its rising stars, David Martimort. —Eric Maskin, Institute for Advanced Study This book will surely be the standard technical reference in an important field for a number of years—possibly for many if the field ceases to develop so rapidly. It is indeed a fine contribution to the economics literature. —Sir James Mirrlees, Cambridge University, 1996 Nobel Laureate in Economic Sciences The most important development in economics in the last forty years has been the study of incentives to achieve potential mutual gains when the parties have different degrees of knowledge. The time is ripe for a synthesis and systematization. Jean-Jacques Laffont has been one of the most important contributors to the field over the years, and David Martimort has shown his capacity for highly original work. This book, dealing with the basic models of the field, combines clarity, thoroughness, and great respect for historical development. —Kenneth J. Arrow, Stanford University, 1972 Nobel Laureate in Economic Sciences</t>
  </si>
  <si>
    <t>Jean-Jacques Laffont is Professor of Economics and Director of the Institut d'Economie Industrielle (IDEI) at the University of Social Sciences in Toulouse, one of Europe's leading centers for the study of economics. He has won a number of prestigious awards for his research and is a former President of the European Economic Association and of the Econometric Society. His books include The Economics of Uncertainty and Information, Fundamentals of Public Economics, Incentives and Political Economy, and he is the coauthor of Incentives in Public Decision Making, A Theory of Incentives in Procurement and Regulation, and Competition in Telecommunications. David Martimort is Professor of Economics and a research fellow of the IDEI at the University of Social Sciences in Toulouse. He has been a visiting professor at Harvard, MIT, Pompeu Fabra in Barcelona, ECARE in Brussels, and is a member of the Center for Economic and Policy Research in the United Kingdom. He is Associate Editor of the Rand Journal of Economics.</t>
  </si>
  <si>
    <t>Globalizing Capital</t>
  </si>
  <si>
    <t>A History of the International Monetary System - Third Edition</t>
  </si>
  <si>
    <t>Eichengreen, Barry</t>
  </si>
  <si>
    <t xml:space="preserve"> BUS023000 BUSINESS &amp; ECONOMICS / Economic History; BUS045000 BUSINESS &amp; ECONOMICS / Money &amp; Monetary Policy; BUS069000 BUSINESS &amp; ECONOMICS / Economics / General</t>
  </si>
  <si>
    <t>Essential reading for understanding the international economy—now thoroughly updatedLucid, accessible, and provocative, and now thoroughly updated to cover recent events that have shaken the global economy, Globalizing Capital is an indispensable account of the past 150 years of international monetary and financial history—from the classical gold standard to today's post–Bretton Woods  nonsystem.  Bringing the story up to the present, this third edition covers the global financial crisis, the Greek bailout, the Euro crisis, the rise of China as a global monetary power, the renewed controversy over the international role of the U.S. dollar, and the currency war. Concise and nontechnical, and with a proven appeal to general readers, students, and specialists alike, Globalizing Capital is a must-read for anyone who wants to understand where the international economy has been—and where it may be going.</t>
  </si>
  <si>
    <t xml:space="preserve"> Pregnant with implications. —Paul Krugman, Fortune Proves that good economics writing can be fascinating, exciting, illustrative, and still make a compelling point based on thorough analysis. —J. von Hagen, Journal of Economics Eichengreen's purpose is to provide a brief history of the international monetary system. In this, he succeeds magnificently. Globalizing Capital will become a classic. —Douglas Irwin, author of Clashing over Commerce: A History of US Trade Policy Succinct and well-written. —Richard N. Cooper, Foreign Affairs</t>
  </si>
  <si>
    <t>Barry Eichengreen is the George C. Pardee and Helen N. Pardee Professor of Economics and Political Science at the University of California, Berkeley. He is the coauthor of How Global Currencies Work: Past, Present, and Future and the author of The European Economy since 1945 (both Princeton).</t>
  </si>
  <si>
    <t>Advances in Behavioral Economics</t>
  </si>
  <si>
    <t>Camerer, Colin F. / Loewenstein, George / Rabin, Matthew</t>
  </si>
  <si>
    <t>The Roundtable Series in Behavioral Economics</t>
  </si>
  <si>
    <t>Twenty years ago, behavioral economics did not exist as a field. Most economists were deeply skeptical--even antagonistic--toward the idea of importing insights from psychology into their field. Today, behavioral economics has become virtually mainstream. It is well represented in prominent journals and top economics departments, and behavioral economists, including several contributors to this volume, have garnered some of the most prestigious awards in the profession. This book assembles the most important papers on behavioral economics published since around 1990. Among the 25 articles are many that update and extend earlier foundational contributions, as well as cutting-edge papers that break new theoretical and empirical ground. Advances in Behavioral Economics will serve as the definitive one-volume resource for those who want to familiarize themselves with the new field or keep up-to-date with the latest developments. It will not only be a core text for students, but will be consulted widely by professional economists, as well as psychologists and social scientists with an interest in how behavioral insights are being applied in economics. The articles, which follow Colin Camerer and George Loewenstein's introduction, are by the editors, George A. Akerlof, Linda Babcock, Shlomo Benartzi, Vincent P. Crawford, Peter Diamond, Ernst Fehr, Robert H. Frank, Shane Frederick, Simon Gächter, David Genesove, Itzhak Gilboa, Uri Gneezy, Robert M. Hutchens, Daniel Kahneman, Jack L. Knetsch, David Laibson, Christopher Mayer, Terrance Odean, Ted O'Donoghue, Aldo Rustichini, David Schmeidler, Klaus M. Schmidt, Eldar Shafir, Hersh M. Shefrin, Chris Starmer, Richard H. Thaler, Amos Tversky, and Janet L. Yellen.</t>
  </si>
  <si>
    <t>Colin F. Camerer is Rea A. and Lela G. Axline Professor of Business Economics at the California Institute of Technology. He is the author of Behavioral Game Theory (Princeton). George Loewenstein is Professor of Economics and Psychology at Carnegie Mellon University. Matthew Rabin, Professor of Economics at the University of California, Berkeley, received the John Bates Clark Medal of the American Economics Association for 2001.</t>
  </si>
  <si>
    <t>Running Randomized Evaluations</t>
  </si>
  <si>
    <t>A Practical Guide</t>
  </si>
  <si>
    <t>Glennerster, Rachel / Takavarasha, Kudzai</t>
  </si>
  <si>
    <t xml:space="preserve"> BUS068000 BUSINESS &amp; ECONOMICS / Development / Economic Development; POL028000 POLITICAL SCIENCE / Public Policy / General</t>
  </si>
  <si>
    <t>This book provides a comprehensive yet accessible guide to running randomized impact evaluations of social programs. Drawing on the experience of researchers at the Abdul Latif Jameel Poverty Action Lab, which has run hundreds of such evaluations in dozens of countries throughout the world, it offers practical insights on how to use this powerful technique, especially in resource-poor environments. This step-by-step guide explains why and when randomized evaluations are useful, in what situations they should be used, and how to prioritize different evaluation opportunities. It shows how to design and analyze studies that answer important questions while respecting the constraints of those working on and benefiting from the program being evaluated. The book gives concrete tips on issues such as improving the quality of a study despite tight budget constraints, and demonstrates how the results of randomized impact evaluations can inform policy. With its self-contained modules, this one-of-a-kind guide is easy to navigate. It also includes invaluable references and a checklist of the common pitfalls to avoid.  Provides the most up-to-date guide to running randomized evaluations of social programs, especially in developing countries Offers practical tips on how to complete high-quality studies in even the most challenging environments Self-contained modules allow for easy reference and flexible teaching and learning Comprehensive yet nontechnical</t>
  </si>
  <si>
    <t xml:space="preserve"> Impact evaluation is a key resource for improving development effectiveness, yet until now it was inaccessible to people—policymakers, NGO staff, and development professionals of all kinds. Oftentimes, we get stuck in the theoretical discourse and philosophical debate and miss the chance to talk about the practical toolkit needed to actually do impact evaluation. Running Randomized Evaluations will significantly contribute to accelerate advancements in the field by making the tools of the trade accessible and user-friendly. This is a must-read guide for policymakers, practitioners, and donors alike. —Jodi Nelson, Bill and Melinda Gates Foundation Randomized impact evaluations, pioneered by Rachel Glennerster and her colleagues, have emerged as a powerful new tool in the fight against poverty. This book gives us a critical guide for how to actually do them. It is required reading for students, professionals, and researchers committed to using evidence to guide policy. —Dean Karlan, coauthor of More Than Good Intentions I have been searching for a book to train my students, research assistants, and field staff to design and implement social policy experiments. My search is over. Running Randomized Evaluations provides practical guidance covering all stages of an experiment—wisdom that previously could be acquired only by working directly for an evaluation expert. —Jeffrey B. Liebman, John F. Kennedy School of Government, Harvard University The popularity of randomized evaluations among researchers and policymakers is growing and holds great promise for a world where decision making will be based increasingly on rigorous evidence and creative thinking. However, conducting a randomized evaluation can be daunting. There are many steps, and decisions made early on can have unforeseen implications for the life of the project. This book, based on more than a decade of personal experience by a foremost practitioner and a we</t>
  </si>
  <si>
    <t>Rachel Glennerster is executive director of the Abdul Latif Jameel Poverty Action Lab (J-PAL) at the Massachusetts Institute of Technology. Kudzai Takavarasha holds degrees in chemical engineering and economics from the Massachusetts Institute of Technology, and was a policy manager at J-PAL from 2004 to 2012.</t>
  </si>
  <si>
    <t>The Handbook of Organizational Economics</t>
  </si>
  <si>
    <t>Roberts, John / Gibbons, Robert S.</t>
  </si>
  <si>
    <t xml:space="preserve"> BUS069000 BUSINESS &amp; ECONOMICS / Economics / General; BUS103000 BUSINESS &amp; ECONOMICS / Organizational Development</t>
  </si>
  <si>
    <t>In even the most market-oriented economies, most economic transactions occur not in markets but inside managed organizations, particularly business firms. Organizational economics seeks to understand the nature and workings of such organizations and their impact on economic performance. This landmark book assembles the leading figures in organizational economics to present the first comprehensive view of both the current state of research in this fast-emerging field and where it might be headed. The Handbook of Organizational Economics surveys the major theories, evidence, and methods used in the field. It displays the breadth of topics in organizational economics, including the roles of individuals and groups in organizations, organizational structures and processes, the boundaries of the firm, contracts between and within firms, and more. The defining book on the subject, The Handbook of Organizational Economics is essential reading for researchers and students looking to understand this emerging field in economics.   Presents the first comprehensive treatment of organizational economics   Features contributions by leaders in the field   Unifies and extends existing literatures   Describes theoretical and empirical methods used today</t>
  </si>
  <si>
    <t xml:space="preserve"> No longer can economics be accused of treating the organization as a black box. Gibbons and Roberts, intellectual leaders in the area of organizational economics, have assembled a comprehensive survey of how economic tools can shine a light on the messy world of organizations. The volume demonstrates that organizational economics has arrived as a mature, vigorous field that others must engage with. Every serious student of organizations and management will find inspiration and insight in this handbook. —Jesper Sørensen, Stanford University This definitive, thoroughly researched book shows the relevance of economic logic in analyzing firms. At the same time, it makes the case for enriching traditional market analyses to include a more detailed treatment of firms and other forms of nonmarket organizations. It is a handbook that summarizes and significantly advances research at the frontiers of organizational economics, and will serve as an indispensable guide for future work in this area. —Bengt Holmstrom, Massachusetts Institute of Technology As Herbert Simon has noted, ours is an organizational economy at least as much as it is a market economy, and this handbook is an invaluable guide to the great strides that organizational economics is making in understanding it. The contributions are uniformly thoughtful and interesting, they cover an impressive range of topics, and are uniquely attentive to developments in related social sciences. I cannot recommend it more highly. —Ezra W. Zuckerman, Massachusetts Institute of Technology Over the past few decades, the economics of organizations has developed a body of work that has deep theoretical and empirical implications for just about every field of economics. This comprehensive overview provides lucid, readable, and often very entertaining summaries of what this relatively new field has to offer economists looking for a better understanding of, as the book puts it, 'the existence, nature, d</t>
  </si>
  <si>
    <t>Robert Gibbons is the Sloan Distinguished Professor of Management at the Massachusetts Institute of Technology. He is the author of Game Theory for Applied Economists (Princeton). John Roberts is the John H. Scully Professor of Economics, Strategic Management, and International Business at Stanford University. He is the author of The Modern Firm: Organizational Design for Performance and Growth.</t>
  </si>
  <si>
    <t>Career and Family</t>
  </si>
  <si>
    <t>Women’s Century-Long Journey toward Equity</t>
  </si>
  <si>
    <t>Goldin, Claudia</t>
  </si>
  <si>
    <t>Human Resources, Labor Practice,  Job and Career</t>
  </si>
  <si>
    <t xml:space="preserve"> BUS012000 BUSINESS &amp; ECONOMICS / Careers / General; BUS038000 BUSINESS &amp; ECONOMICS / Labor; BUS069000 BUSINESS &amp; ECONOMICS / Economics / General; SOC026010 SOCIAL SCIENCE / Sociology / Marriage &amp; Family; SOC032000 SOCIAL SCIENCE / Gender Studies; SOC050000 SOCIAL SCIENCE / Social Classes &amp; Economic Disparity</t>
  </si>
  <si>
    <t>A renowned economic historian traces women’s hundred-year journey to close the gender wage gap and sheds new light on the continued struggle to achieve equity between couples at homeA century ago, it was a given that a woman with a college degree had to choose between having a career and a family. Today, there are more female college graduates than ever before, and more women want to have both, yet challenges persist at work and at home. Career and Family traces how generations of women have responded to the problem of balancing both as the twentieth century experienced a sea change in gender equality, revealing why true equity for dual career couples remains frustratingly out of reach.Drawing on decades of her own groundbreaking research, Claudia Goldin provides a fresh, in-depth look at the diverse experiences of college-educated women from the 1900s to today, examining the aspirations they formed—and the barriers they faced—in terms of career, job, marriage, and children. She shows how many professions are “greedy,” paying disproportionately more for long hours and weekend work, and how this perpetuates disparities between women and men. Goldin demonstrates how the era of COVID-19 has severely hindered women’s advancement, yet how the growth of remote and flexible work may be the pandemic’s silver lining.Anti-discrimination laws and unbiased managers, while valuable efforts, are not enough. Career and Family explains why we must make fundamental changes to the way we work and how we value caregiving if we are ever to achieve gender equality and couple equity.</t>
  </si>
  <si>
    <t>“This book is a must-read, especially for anyone balancing parenting with a career and frustrated with the disparate challenge on women in doing so. It is a powerful look at the history and data of the generations of women who have faced this challenge and the progress they made, and uses this history and data to show the way toward meaningful progress.”—Emily Oster, author of Expecting Better and Cribsheet</t>
  </si>
  <si>
    <t>Claudia Goldin is the Henry Lee Professor of Economics at Harvard University. Her books include Women Working Longer, The Race between Education and Technology, The Defining Moment, and Understanding the Gender Gap. She lives in Cambridge, Massachusetts. Twitter @PikaGoldin</t>
  </si>
  <si>
    <t>The Economics of Artificial Intelligence</t>
  </si>
  <si>
    <t>An Agenda</t>
  </si>
  <si>
    <t>Goldfarb, Avi / Agrawal, Ajay / Gans, Joshua</t>
  </si>
  <si>
    <t>National Bureau of Economic Research Conference Report</t>
  </si>
  <si>
    <t>University of Chicago Press</t>
  </si>
  <si>
    <t xml:space="preserve"> BUS000000 BUSINESS &amp; ECONOMICS / General; BUS069000 BUSINESS &amp; ECONOMICS / Economics / General; BUS108000 BUSINESS &amp; ECONOMICS / Research &amp; Development</t>
  </si>
  <si>
    <t>Advances in artificial intelligence (AI) highlight the potential of this technology to affect productivity, growth, inequality, market power, innovation, and employment. This volume seeks to set the agenda for economic research on the impact of AI. It covers four broad themes: AI as a general purpose technology the relationships between AI, growth, jobs, and inequality regulatory responses to changes brought on by AI and the effects of AI on the way economic research is conducted. It explores the economic influence of machine learning, the branch of computational statistics that has driven much of the recent excitement around AI, as well as the economic impact of robotics and automation and the potential economic consequences of a still-hypothetical artificial general intelligence. The volume provides frameworks for understanding the economic impact of AI and identifies a number of open research questions.Contributors:Daron Acemoglu, Massachusetts Institute of TechnologyPhilippe Aghion, Collège de FranceAjay Agrawal, University of TorontoSusan Athey, Stanford UniversityJames Bessen, Boston University School of LawErik Brynjolfsson, MIT Sloan School of ManagementColin F. Camerer, California Institute of TechnologyJudith Chevalier, Yale School of ManagementIain M. Cockburn, Boston UniversityTyler Cowen, George Mason UniversityJason Furman, Harvard Kennedy SchoolPatrick Francois, University of British ColumbiaAlberto Galasso, University of TorontoJoshua Gans, University of TorontoAvi Goldfarb, University of TorontoAustan Goolsbee, University of Chicago Booth School of BusinessRebecca Henderson, Harvard Business SchoolGinger Zhe Jin, University of MarylandBenjamin F. Jones, Northwestern UniversityCharles I. Jones, Stanford UniversityDaniel Kahneman, Princeton UniversityAnton Korinek, Johns Hopkins UniversityMara Lederman, University</t>
  </si>
  <si>
    <t>The Economics of Artificial Intelligence: An AgendaAjay Agrawal, Joshua Gans, and Avi Goldfarb, editorsAcknowledgementsIntroductionAjay Agrawal, Joshua Gans, and Avi GoldfarbI. AI as a GPT1. Artificial Intelligence and the Modern Productivity Paradox: A Clash of Expectations and StatisticsErik Brynjolfsson, Daniel Rock, and Chad SyversonComment: Rebecca Henderson2. The Technological Elements of Artificial IntelligenceMatt Taddy3. Prediction, Judgment, and Complexity: A Theory of Decision-Making and Artificial IntelligenceAjay Agrawal, Joshua Gans, and Avi GoldfarbComment: Andrea Prat4. The Impact of Artificial Intelligence on Innovation: An Exploratory AnalysisIain M. Cockburn, Rebecca Henderson, and Scott SternComment: Matthew Mitchell5. Finding Needles in Haystacks: Artificial Intelligence and Recombinant GrowthAjay Agrawal, John McHale, and Alexander Oettl6. Artificial Intelligence as the Next GPT: A Political-Economy PerspectiveManuel TrajtenbergII. Growth, Jobs, and Inequality7. Artificial Intelligence, Income, Employment, and MeaningBetsey Stevenson8. Artificial Intelligence, Automation, and WorkDaron Acemoglu and Pascual Restrepo9. Artificial Intelligence and Economic GrowthPhilippe Aghion, Benjamin F. Jones, and Charles I. JonesComment: Patrick Francois10. Artificial Intelligence and Jobs: The Role of DemandJames Bessen11. Public Policy in an AI EconomyAustan Goolsbee12. Should We Be Reassured If Automation in the Future Looks Like Automation in the Past?Jason Furman</t>
  </si>
  <si>
    <t xml:space="preserve"> Likely to remain the leading reference in this field for years to come...The book rightly calls itself ‘an agenda’ as the rapid increase in, and development of, AI applications will require constant reassessment of the implications, costs and benefits. The book does set an agenda and across a large range of issues. — Prometheus</t>
  </si>
  <si>
    <t>Ajay Agrawal is the Peter Munk Professor of Entrepreneurship at the Rotman School of Management, University of Toronto, and a research associate of the NBER.Joshua Gans is professor of strategic management and holder of the Jeffrey S. Skoll Chair of Technical Innovation and Entrepreneurship at the Rotman School of Management, University of Toronto (with a cross appointment in the Department of Economics), and a research associate of the NBER. Avi Goldfarb holds the Rotman Chair in Artificial Intelligence and Healthcare and is professor of marketing at the Rotman School of Management, University of Toronto, and a research associate of the NBER.</t>
  </si>
  <si>
    <t>A Farewell to Alms</t>
  </si>
  <si>
    <t>A Brief Economic History of the World</t>
  </si>
  <si>
    <t>Clark, Gregory</t>
  </si>
  <si>
    <t>27</t>
  </si>
  <si>
    <t xml:space="preserve"> BUS023000 BUSINESS &amp; ECONOMICS / Economic History; BUS069000 BUSINESS &amp; ECONOMICS / Economics / General</t>
  </si>
  <si>
    <t>Why are some parts of the world so rich and others so poor? Why did the Industrial Revolution--and the unprecedented economic growth that came with it--occur in eighteenth-century England, and not at some other time, or in some other place? Why didn't industrialization make the whole world rich--and why did it make large parts of the world even poorer? In A Farewell to Alms, Gregory Clark tackles these profound questions and suggests a new and provocative way in which culture--not exploitation, geography, or resources--explains the wealth, and the poverty, of nations.  Countering the prevailing theory that the Industrial Revolution was sparked by the sudden development of stable political, legal, and economic institutions in seventeenth-century Europe, Clark shows that such institutions existed long before industrialization. He argues instead that these institutions gradually led to deep cultural changes by encouraging people to abandon hunter-gatherer instincts-violence, impatience, and economy of effort-and adopt economic habits-hard work, rationality, and education.  The problem, Clark says, is that only societies that have long histories of settlement and security seem to develop the cultural characteristics and effective workforces that enable economic growth. For the many societies that have not enjoyed long periods of stability, industrialization has not been a blessing. Clark also dissects the notion, championed by Jared Diamond in Guns, Germs, and Steel, that natural endowments such as geography account for differences in the wealth of nations.  A brilliant and sobering challenge to the idea that poor societies can be economically developed through outside intervention, A Farewell to Alms may change the way global economic history is understood.</t>
  </si>
  <si>
    <t xml:space="preserve"> [P]erhaps there is no higher praise for an author than to say that I disagreed with the arguments but liked the book. It made me think in new ways about the course of economic history. I recommend the book to anyone with an interest in the economic history of the world. ---Rick Szostak, New Global Studies This is a very important book. Gregory Clark argues that the Industrial Revolution was the gradual but inevitable result of a kind of natural selection during the harsh struggle for existence in the pre-industrial era, in which economically successful families were also more reproductively successful. They transmitted to their descendants, culturally and perhaps genetically, such productive attitudes as foresight, thrift, and devotion to hard work. This audacious thesis, which dismisses rival explanations in terms of prior ideological, technological, or institutional revolutions, will be debated by historians for many years to come. —Paul Seabright, author of The Company of Strangers: A Natural History of Economic Life Economic history often conjures images of musty tomes, bygone eras that no one knows about and in general, scholarship that is dry and difficult to relate to.  Gregory Clark's new book A Farewell to Alms conveys a different image. Offering a sweep of history from the border between antiquity and the medieval age, the book is an attempt at tackling grand themes. ---Siddharth Singh, LiveMint While many books on the Industrial Revolution tend to focus narrowly either on the event itself, or on one explanation for it, Gregory Clark does neither. He takes an extremely long-run view, covering significant periods before and after the Industrial Revolution, without getting bogged down in long or detailed exposition. This is an extremely important contribution to the subject. —Clifford Bekar, Lewis and Clark College Right or wrong, or perhaps somewhere in between, Clark's is about as stimula</t>
  </si>
  <si>
    <t>Gregory Clark is chair of the economics department at the University of California, Davis. He has written widely about economic history.</t>
  </si>
  <si>
    <t>The Political Economy of International Relations</t>
  </si>
  <si>
    <t>Gilpin, Robert G.</t>
  </si>
  <si>
    <t>Economic Policy</t>
  </si>
  <si>
    <t xml:space="preserve"> POL024000 POLITICAL SCIENCE / Public Policy / Economic Policy</t>
  </si>
  <si>
    <t>After the end of World War II, the United States, by far the dominant economic and military power at that time, joined with the surviving capitalist democracies to create an unprecedented institutional framework. By the 1980s many contended that these institutions--the General Agreement on Tariffs and Trade (now the World Trade Organization), the World Bank, and the International Monetary Fund--were threatened by growing economic nationalism in the United States, as demonstrated by increased trade protection and growing budget deficits.  In this book, Robert Gilpin argues that American power had been essential for establishing these institutions, and waning American support threatened the basis of postwar cooperation and the great prosperity of the period. For Gilpin, a great power such as the United States is essential to fostering international cooperation. Exploring the relationship between politics and economics first highlighted by Adam Smith, Karl Marx, and other thinkers of the eighteenth and nineteenth centuries, Gilpin demonstrated the close ties between politics and economics in international relations, outlining the key role played by the creative use of power in the support of an institutional framework that created a world economy. Gilpin's exposition of the in.uence of politics on the international economy was a model of clarity, making the book the centerpiece of many courses in international political economy. At the beginning of the twenty-first century, when American support for international cooperation is once again in question, Gilpin's warnings about the risks of American unilateralism sound ever clearer.</t>
  </si>
  <si>
    <t>The Handbook of China's Financial System</t>
  </si>
  <si>
    <t>Sun, Guofeng / Xiong, Wei / Amstad, Marlene</t>
  </si>
  <si>
    <t xml:space="preserve"> BUS051000 BUSINESS &amp; ECONOMICS / Public Finance; BUS069020 BUSINESS &amp; ECONOMICS / International / Economics; POL024000 POLITICAL SCIENCE / Public Policy / Economic Policy; POL054000 POLITICAL SCIENCE / World / Asian</t>
  </si>
  <si>
    <t>A comprehensive, in-depth, and authoritative guide to China's financial system The Chinese economy is one of the most important in the world, and its success is driven in large part by its financial system. Though closely scrutinized, this system is poorly understood and vastly different than those in the West. The Handbook of China’s Financial System will serve as a standard reference guide and invaluable resource to the workings of this critical institution.The handbook looks in depth at the central aspects of the system, including banking, bonds, the stock market, asset management, the pension system, and financial technology. Each chapter is written by leading experts in the field, and the contributors represent a unique mix of scholars and policymakers, many with firsthand knowledge of setting and carrying out Chinese financial policy. The first authoritative volume on China’s financial system, this handbook sheds new light on how it developed, how it works, and the prospects and direction of significant reforms to come.Contributors include Franklin Allen, Marlene Amstad, Kaiji Chen, Tuo Deng, Hanming Fang, Jin Feng, Tingting Ge, Kai Guo, Zhiguo He, Yiping Huang, Zhaojun Huang, Ningxin Jiang, Wenxi Jiang, Chang Liu, Jun Ma, Yanliang Mao, Fan Qi, Jun Qian, Chenyu Shan, Guofeng Sun, Xuan Tian, Chu Wang, Cong Wang, Tao Wang, Wei Xiong, Yi Xiong, Tao Zha, Bohui Zhang, Tianyu Zhang, Zhiwei Zhang, Ye Zhao, Julie Lei Zhu, and Ning Zhu.</t>
  </si>
  <si>
    <t xml:space="preserve"> Missing in many descriptions of China’s development story are details about its financial sector. This handbook remedies the gap with authoritative pieces on all aspects of China’s financial system by foremost experts in the field. It is essential reading for anyone who wants to understand the role China’s financial system has played in the nation’s growth, and how the system is being transformed to cater to China’s needs. —Raghuram Rajan, University of Chicago Booth School of Business and former chief economist of the IMF</t>
  </si>
  <si>
    <t>Marlene Amstad is professor of practice in economics and finance at the Chinese University of Hong Kong, Shenzhen, and codirector of the Fintech Centre at the Shenzhen Finance Institute. She is the coeditor of Central Bank Digital Currency and Fintech in Asia. Guofeng Sun is director general of the Monetary Policy Department of the People’s Bank of China. He is the author of Reforms in China's Monetary Policy and Financial Reforms in Modern China. Wei Xiong is the Trumbull-Adams Professor of Finance and professor of economics at Princeton University. He is also academic dean of the School of Management and Economics at the Chinese University of Hong Kong, Shenzhen.</t>
  </si>
  <si>
    <t>The Rise and Fall of American Growth</t>
  </si>
  <si>
    <t>The U.S. Standard of Living since the Civil War</t>
  </si>
  <si>
    <t>Gordon, Robert J.</t>
  </si>
  <si>
    <t>70</t>
  </si>
  <si>
    <t xml:space="preserve"> BUS000000 BUSINESS &amp; ECONOMICS / General; BUS022000 BUSINESS &amp; ECONOMICS / Economic Conditions; BUS023000 BUSINESS &amp; ECONOMICS / Economic History; BUS068000 BUSINESS &amp; ECONOMICS / Development / Economic Development; BUS069000 BUSINESS &amp; ECONOMICS / Economics / General</t>
  </si>
  <si>
    <t>In the century after the Civil War, an economic revolution improved the American standard of living in ways previously unimaginable. Electric lighting, indoor plumbing, motor vehicles, air travel, and television transformed households and workplaces. But has that era of unprecedented growth come to an end? Weaving together a vivid narrative, historical anecdotes, and economic analysis, The Rise and Fall of American Growth challenges the view that economic growth will continue unabated, and demonstrates that the life-altering scale of innovations between 1870 and 1970 cannot be repeated. Robert Gordon contends that the nation's productivity growth will be further held back by the headwinds of rising inequality, stagnating education, an aging population, and the rising debt of college students and the federal government, and that we must find new solutions. A critical voice in the most pressing debates of our time, The Rise and Fall of American Growth is at once a tribute to a century of radical change and a harbinger of tougher times to come.</t>
  </si>
  <si>
    <t>Magisterial.---John Kay, Financial TimesThe Rise and Fall of American Growth is likely to be the most interesting and important economics book of the year. It provides a splendid analytic take on the potency of past economic growth, which transformed the world from the end of the nineteenth century onward. . . . Gordon's book serves as a powerful reminder that the U.S. economy really has gone through a protracted slowdown and that this decline has been caused by the stagnation in technological progress.---Tyler Cowen, Foreign AffairsMonumental.---John Cassidy, NewYorker.com, [M]assive.---Ben Casselman, FiveThirty EightWinner of the 2017 Excellence in Financial Journalism Book Award, New York State Society of Certified Public AccountantsThis is the most important book on economics in many years.---Martin Wolf, Financial Times[A] fascinating new book.---Jeffrey Sachs, Boston GlobeThis is a tremendous, sobering piece of research, which does a lot to explain the febrile, nervous state of modern Western democracies.---Marcus Tanner, The IndependentIn the course of Gordon's book, a vivid picture of everyday life as our parents, grandparents, and great-grandparents lived it emerges. . . . What lingers in my mind, alongside these ideas, is a new, weightier sense of the past, and of what the people who lived in it ate, touched, heard, saw, and did. Reading The Rise and Fall of American Growth, I thought a lot about my grandparents. Gordon's book has made their lives more real to me.---Joshua Rothman, NewYorker.com's, Page-TurnerThe Rise and Fall of American Growth is essential reading for anyone interested in economics.[The Rise and Fall of American Growth] challenges every political claim, and every pundit's remedy, regarding how to get the lackluster American economy to boom again in the decades ahe</t>
  </si>
  <si>
    <t>Robert J. Gordon is professor in social sciences at Northwestern University. His books include Productivity Growth, Inflation, and Unemployment and Macroeconomics. Gordon was included in the 2016 Bloomberg list of the nation's most influential thinkers.</t>
  </si>
  <si>
    <t>What are the grand dynamics that drive the accumulation and distribution  of capital? Questions about the long-term evolution of inequality, the  concentration of wealth, and the prospects for economic growth lie at  the heart of political economy. But satisfactory answers have been hard  to find for lack of adequate data and clear guiding theories. In Capital in the Twenty-First Century, Thomas  Piketty analyzes a unique collection of data from twenty countries,  ranging as far back as the eighteenth century, to uncover key economic  and social patterns. His findings will transform debate and set the  agenda for the next generation of thought about wealth and inequality.Piketty  shows that modern economic growth and the diffusion of knowledge have  allowed us to avoid inequalities on the apocalyptic scale predicted by  Karl Marx. But we have not modified the deep structures of capital and  inequality as much as we thought in the optimistic decades following  World War II. The main driver of inequality--the tendency of returns on  capital to exceed the rate of economic growth--today threatens to  generate extreme inequalities that stir discontent and undermine  democratic values. But economic trends are not acts of God. Political  action has curbed dangerous inequalities in the past, Piketty says, and  may do so again.A work of extraordinary ambition, originality, and rigor, Capital in the Twenty-First Century reorients our understanding of economic history and confronts us with sobering lessons for today.</t>
  </si>
  <si>
    <t>ContentsAcknowledgmentsIntroductionPart One: Income and Capital1. Income and Output2. Growth: Illusions and RealitiesPart Two: The Dynamics Of The Capital/Income Ratio3. The Metamorphoses of Capital4. From Old Europe to the New World5. The Capital/Income Ratio Over the Long Run6. The Capital-Labor Split in the Twenty-First CenturyPart Three: The Structure Of In Equality7. Inequality and Concentration: Preliminary Bearings8. Two Worlds9. Inequality of Labor Income10. Inequality of Capital Ownership11. Merit and Inheritance in the Long Run12. Global Inequality of Wealth in the Twenty- First CenturyPart Fou</t>
  </si>
  <si>
    <t>PikettyThomas: Thomas Piketty is Professor at the Paris School of Economics.</t>
  </si>
  <si>
    <t>How Culture Shapes the Climate Change Debate</t>
  </si>
  <si>
    <t>Hoffman, Andrew J.</t>
  </si>
  <si>
    <t xml:space="preserve"> BUS094000 BUSINESS &amp; ECONOMICS / Green Business</t>
  </si>
  <si>
    <t>Though the scientific community largely agrees that climate change is underway, debates about this issue remain fiercely polarized. These conversations have become a rhetorical contest, one where opposing sides try to achieve victory through playing on fear, distrust, and intolerance. At its heart, this split no longer concerns carbon dioxide, greenhouse gases, or climate modeling rather, it is the product of contrasting, deeply entrenched worldviews. This brief examines what causes people to reject or accept the scientific consensus on climate change. Synthesizing evidence from sociology, psychology, and political science, Andrew J. Hoffman lays bare the opposing cultural lenses through which science is interpreted. He then extracts lessons from major cultural shifts in the past to engender a better understanding of the problem and motivate the public to take action. How Culture Shapes the Climate Change Debate makes a powerful case for a more scientifically literate public, a more socially engaged scientific community, and a more thoughtful mode of public discourse.</t>
  </si>
  <si>
    <t>Contents and Abstracts1A Cultural Schism chapter abstractChapter 1 presents an overview of the arguments in this book. It also presents data on the state of the scientific consensus on climate change, and contrasts that with data on the lack of a social consensus on the issue.2Social Psychology and the Climate Change Debate chapter abstractChapter 2 explores the social science of how we make sense of complex scientific information, what we hear when these issues are raised and how to conceptualize the cultural schism before us. It also presents the sources of disagreement over climate change on four discrete elements of distrust — distrust of the messengers, distrust of the process that creates the message, distrust of the message itself and distrust of the solutions that come from the message3Sources of Organized Resistance chapter abstractChapter 3 discusses the organized movements that seek to resist changes and the role of both mainstream and new social media in assisting them. Specifically, it outlines the two primary forms of structured resistance that emerge from threatened economic interests and threatened ideological interests.4Bridging the Cultural Schism chapter abstractCh</t>
  </si>
  <si>
    <t>Max Boykoff, Cooperative Institute for Research in Environmental Sciences (CIRES): This is a well-researched treatment of cultural dimensions of climate science and policy. Hoffman's ability to organize overlapping literatures into a cogent assessment of the current conditions makes for a wonderful book. Ken Kimmell: One of the tallest orders of our day is to communicate effectively about global warming. Hoffman shows us how to talk about climate science and policy in ways that depolarize the debate and empower people to form their own opinions based on the scientific risks. This book is a valuable resource, and it comes at the right time. H. Doss: Hoffman aggregates and analyzes social scientific data regarding reasons for disagreement, among the US public, about the veracity of the science of climate change. He asserts that public perception of the climate change debate is rooted in avoidance . . . An accessible, intelligent, comprehensive discussion of the impact of cultural values and political economies on the use and acceptance of scientific data and theories . . . Highly recommended.  Andrew is so right: 'It's about values, not science.' We learn values and their application from people we trust. So, in order to build trust, we must go to them with credible messengers and affirm their truth. This book offers a clear explanation of why this is so, and what do about it. Ajay Sharma: I can certainly see [this book] being used by high school science teachers and teacher educators in science teacher preparation courses to help students understand the psychological and cultural aspects of the ongoing differences in people's views on climate change, and many other socially contentious issues. Concerned citizens and activists should also be able to mine many interesting and useful nuggets of information and advice from the book that can help them reach across the divide and build crosscutting alliances that are so critical for any meaningf</t>
  </si>
  <si>
    <t>Andrew J. Hoffman is Professor of Sustainable Enterprise and Director of the Frederick A. and Barbara M. Erb Institute for Global Sustainable Enterprise at the University of Michigan.</t>
  </si>
  <si>
    <t>Economics for the Common Good</t>
  </si>
  <si>
    <t>Tirole, Jean</t>
  </si>
  <si>
    <t xml:space="preserve"> BUS069000 BUSINESS &amp; ECONOMICS / Economics / General; BUS069030 BUSINESS &amp; ECONOMICS / Economics / Theory</t>
  </si>
  <si>
    <t>From Nobel Prize–winning economist Jean Tirole, a bold new agenda for the role of economics in societyWhen Jean Tirole won the 2014 Nobel Prize in Economics, he suddenly found himself being stopped in the street by complete strangers and asked to comment on issues of the day, no matter how distant from his own areas of research. His transformation from academic economist to public intellectual prompted him to reflect further on the role economists and their discipline play in society. The result is Economics for the Common Good, a passionate manifesto for a world in which economics, far from being a  dismal science,  is a positive force for the common good.Economists are rewarded for writing technical papers in scholarly journals, not joining in public debates. But Tirole says we urgently need economists to engage with the many challenges facing society, helping to identify our key objectives and the tools needed to meet them.To show how economics can help us realize the common good, Tirole shares his insights on a broad array of questions affecting our everyday lives and the future of our society, including global warming, unemployment, the post-2008 global financial order, the euro crisis, the digital revolution, innovation, and the proper balance between the free market and regulation.Providing a rich account of how economics can benefit everyone, Economics for the Common Good sets a new agenda for the role of economics in society.</t>
  </si>
  <si>
    <t xml:space="preserve"> Jean Tirole puts at center stage the essential contribution of economics, and economists, to our shared hopes and aspirations for the societies we live in. This is an essential book with a hopeful message for anyone concerned about the key economic challenges we all face today. —Diane Coyle, author of GDP: A Brief but Affectionate HistoryOne of Bloomberg’s Best Books of 2017Jean Tirole, Winner of the 2014 Nobel Prize in EconomicsEconomics for the Common Good offers an ambitious yet accessible summary of his ideas on the proper role of economists and the value of their ideas in informing government, business and social life. . . . Mr. Tirole has a patient, explanatory style. But when riled, he lashes out.---Philip Delves Boughton, Wall Street Journal I predict that Jean Tirole's Economics for the Common Good will join Thomas Piketty’s Capital in the Twenty-First Century as the two most widely read and important books by economists yet to be published in this century. With Tirole’s terrific, wisdom-filled book, the world will be a better place. —Glenn Loury, Brown UniversityLonglisted for the 2017 Financial Times and McKinsey Business Book of the Year AwardOne of Project Syndicate’s Best Reads in 2017 (chosen by J. Bradford DeLong)One of the Microsoft Best Business Books of 2017Economics for the Common Good is an ambitious book. As the title suggests, it is a response to the crisis of the economics profession, whose credibility was badly damaged by the financial turmoil of 2008. Though not the first book to address this, more than any earlier attempt it manages to balance a constructive critique of economists with a strong defence of the subject they study.---Martin Sandbu, Financial TimesTirole, a Nobel Prize-winning French economist, explains in straightforward language what academic economists do, how they think about society a</t>
  </si>
  <si>
    <t>Jean Tirole, the winner of the 2014 Nobel Prize in Economics, has been described as one of the most influential economists of our time. He is chairman of the Toulouse School of Economics and of the Institute for Advanced Study in Toulouse and a visiting professor at the Massachusetts Institute of Technology. His many books include The Theory of Corporate Finance and Financial Crises, Liquidity, and the International Monetary System (both Princeton).</t>
  </si>
  <si>
    <t>Essentials of Applied Econometrics</t>
  </si>
  <si>
    <t>Taylor, J. Edward / Smith, Aaron D.</t>
  </si>
  <si>
    <t xml:space="preserve"> BUS021000 BUSINESS &amp; ECONOMICS / Econometrics; BUS069000 BUSINESS &amp; ECONOMICS / Economics / General</t>
  </si>
  <si>
    <t>Essentials of Applied Econometrics&amp;#160prepares students for a world in which more data surround us every day and in which econometric tools are put to diverse uses. Written for students in economics and for professionals interested in continuing an education in econometrics, this succinct text not only teaches best practices and state-of-the-art techniques, but uses vivid examples and data obtained from a variety of real world sources. The book´s emphasis on application uniquely prepares the reader for today´s econometric work, which can include analyzing causal relationships or correlations in big data to obtain useful insights.</t>
  </si>
  <si>
    <t>Preface Acknowledgments About the Authors 1 Introduction to Econometrics 2 Simple Regression 3 Multiple Regression 4 Generalizing from a Sample 5 Properties of Our Estimators 6 Hypothesis Testing and Confidence Intervals 7 Predicting in a Nonlinear World 8 Best of BLUE I: Cross-Section Data and Heteroskedasticity (Assumption CR2) 9 Best of Blue II: Correlated Errors (Assumption CR3) 10 Sample Selection Bias (Assumption CR1) 11 Identifying Causation 12 Instrumental Variables: A Solution to the Endogeneity Problem Appendix: Critical Values for Commonly Used Tests in Econometrics Notes</t>
  </si>
  <si>
    <t>SmithAaron D.: Aaron Smith is Professor of Agricultural and Resource Economics at the University of California, Davis. His research focuses on government policy, prices, and trading in agricultural, energy, and financial markets. His research has won the awards for Quality of Communication, Quality of Research Discovery, and Outstanding American Journal of Agricultural Economics Article, all from the Agricultural and Applied Economics Association (AAEA).J. Edward Taylor is Professor of Agricultural and Resource Economics at the University of California, Davis. He has published more than 130 articles, book chapters, and books on topics ranging from international trade to ecotourism, immigration, and rural poverty. He has won research awards from the AAEA and teaching awards from UC Davis. He is listed in&amp;#160Who´s Who in Economics&amp;#160as one of the world´s most cited economists. A former editor of the&amp;#160American Journal of Agricultural Economics, he has worked on projects with the United Nations, the World Bank, and other agencies, as well as a number of foreign governments.</t>
  </si>
  <si>
    <t>The Darker Side of Travel</t>
  </si>
  <si>
    <t>The Theory and Practice of Dark Tourism</t>
  </si>
  <si>
    <t>Stone, Philip R. / Sharpley, Richard</t>
  </si>
  <si>
    <t>Aspects of Tourism</t>
  </si>
  <si>
    <t>41</t>
  </si>
  <si>
    <t>This book is a contemporary and comprehensive analysis of dark tourism. Drawing on existing literature, numerous examples and introducing new conceptual perspectives, it develops a theoretically informed foundation for examining the demand for and supply of dark tourism experiences.</t>
  </si>
  <si>
    <t>Contributors1. Shedding light on dark tourism: an introduction - Richard Sharpley2. Making absent death present – consuming dark tourism in contemporary society - Philip R. Stone3. Dark tourism: mediating between the dead and the living - Tony Walter4. Dark tourism: morality and new moral spaces - Philip R. Stone5. Purposeful otherness: approaches to the management of thanatourism - Tony Seaton6. (Re)presenting the Macabre: interpretation, kitschification and authenticity - Richard Sharpley and Philip R. Stone7. Contested national tragedies: an ethical dimension - Craig Wight8. Dark tourism and political ideology: towards a governance model - Richard Sharpley9. ‘It’s a Bloody Guide’ - Fun, fear and a lighter side of dark tourism at The Dungeon visitor attractions, UK - Philip R. Stone10. Battlefield tourism: bringing organised violence back to life - Frank Baldwin and Richard Sharpley 11. ‘Genocide tourism’ - John Beech12. Museums, memorials and plantation houses in the Black Atlantic: slavery and the development of dark tourism - Alan Rice Life, Death and Dark Tourism: future research directions and concluding comments Richard Sharpley and Philip R. StoneReferencesIndex</t>
  </si>
  <si>
    <t>Dark tourism is a subject area that has seen substantial growth in academic attention over the past decade, beginning with Foley and Lennon's (2000) Dark Tourism: The Attraction of Death and Disaster (2000). This new text is thus the latest in a growing body of literature. The quality of research and the depth of thought that has gone into the study of this phenomenon over the past decade are fascinating. The Darker Side of Travel: The Theory and Practice of Dark Tourism illustrates how research in this area has moved from the simple theoretical development and case studies presented in Foley and Lennon to an understanding the development and management of dark tourism sites.The book would be a fine addition to any tourism library and would be of interest to heritage planners and managers, tourism researchers, and graduate or senior undergraduate tourism students.Keith Hollinshead, Professor of Public Culture,Tourism Studies, The Business School, University of Bedfordshire, UK:In this perspective-broadening text, Sharpley and Stone (and their fellow observers of the prominence of sites of death and disaster) shine informed light on the rich but undersuspected connectivities of tourism. The dark and unquenchable business of thanatourism is colourfully and critically painted in arrestive shades of cultural, political, and public significance.</t>
  </si>
  <si>
    <t>SharpleyRichard: Richard Sharpley is Professor of Tourism and Development at the University of Central Lancashire, Preston, UK. He has previously held positions at a number of other institutions, including the University of Northumbria (Reader in Tourism) and the University of Lincoln, where he was Professor of Tourism and Head of Department, Tourism and Recreation Management. His principal research interests are within the fields of tourism and development, island tourism, rural tourism and the sociology of tourism.StonePhilip R.: Philip R. Stone is a former Management Consultant within the tourism and hospitality sector, and is presently a Senior Lecturer at the University of Central Lancashire, UK. He teaches tourism, hospitality and event management at undergraduate and postgraduate level. He is also Founder and Editor of The Dark Tourism Forum, the premier online dark tourism subject resource facility and global alliance of scholars and industry practitioners (see www.dark-tourism.org.uk ). His primary research interests revolve around dark tourism consumption and its relationship with contemporary society. He has published in a number of international academic journals, presented at a variety of international conferences, as well as acting as Media Consultant on dark tourism to both press and broadcast institutions across the world.Richard Sharpley is Professor of Tourism and Development at the University of Central Lancashire, Preston, UK. He has previously held positions at a number of other institutions, including the University of Northumbria (Reader in Tourism) and the University of Lincoln, where he was Professor of Tourism and Head of Department, Tourism and Recreation Management. His principal research interests are within the fields of tourism and development, island tourism, rural tourism and the sociology of tourism.Philip R. Stone is a former Management Consu</t>
  </si>
  <si>
    <t>The Technology Trap</t>
  </si>
  <si>
    <t>Capital, Labor, and Power in the Age of Automation</t>
  </si>
  <si>
    <t>Frey, Carl Benedikt</t>
  </si>
  <si>
    <t xml:space="preserve"> BUS038000 BUSINESS &amp; ECONOMICS / Labor; BUS069000 BUSINESS &amp; ECONOMICS / Economics / General; COM004000 COMPUTERS / Intelligence (AI) &amp; Semantics; POL063000 POLITICAL SCIENCE / Public Policy / Science &amp; Technology Policy; TEC052000 Technology &amp; Engineering / Social Aspects; TEC056000 Technology &amp; Engineering / History</t>
  </si>
  <si>
    <t>How the history of technological revolutions can help us better understand economic and political polarization in the age of automation From the Industrial Revolution to the age of artificial intelligence, The Technology Trap takes a sweeping look at the history of technological progress and how it has radically shifted the distribution of economic and political power among society’s members. As Carl Benedikt Frey shows, the Industrial Revolution created unprecedented wealth and prosperity over the long run, but the immediate consequences of mechanization were devastating for large swaths of the population. Middle-income jobs withered, wages stagnated, the labor share of income fell, profits surged, and economic inequality skyrocketed. These trends, Frey documents, broadly mirror those in our current age of automation, which began with the Computer Revolution.Just as the Industrial Revolution eventually brought about extraordinary benefits for society, artificial intelligence systems have the potential to do the same. But Frey argues that this depends on how the short term is managed. In the nineteenth century, workers violently expressed their concerns over machines taking their jobs. The Luddite uprisings joined a long wave of machinery riots that swept across Europe and China. Today’s despairing middle class has not resorted to physical force, but their frustration has led to rising populism and the increasing fragmentation of society. As middle-class jobs continue to come under pressure, there’s no assurance that positive attitudes to technology will persist.The Industrial Revolution was a defining moment in history, but few grasped its enormous consequences at the time. The Technology Trap demonstrates that in the midst of another technological revolution, the lessons of the past can help us to more effectively face the present.</t>
  </si>
  <si>
    <t>“How will artificial intelligence affect the future of work? In The Technology Trap, Frey answers this question through a comprehensive, insightful analysis of the relationship between technological advances and work, from preindustrial society through the Computer Revolution. He predicts that intelligent machines will reduce the demand for human labor while yielding significant productivity gains. Societies will differ in how they choose to distribute these gains. —Laura Tyson, University of California, Berkeley Carl Frey’s highly original, admirably engaging, and deeply researched book should be read by anyone interested in how technological change will disrupt not only our jobs, but also our politics and society. By comparing the current age of disruptive technological change with the Industrial Revolution, The Technology Trap provides unique and timely insights which we ignore at our peril. —Ian Goldin, coauthor of Age of Discovery In this book, Carl Frey brings a new perspective, that of historical experience, to tackle some of the most important issues of our time. Offering the clearest account that I have read in quite a while regarding current problems around employment, technology, economic performance, and globalization, Frey provides the technological background to Thomas Piketty’s analysis of inequality, Capital in the Twenty-First Century. —Jane Humphries, University of Oxford The Technology Trap is a subtle, wide-reaching exploration of the relationship between technology and labor over centuries of history. Frey shows how the impacts of automation upon the British and American workforce have been shaped by changing power structures. In its attention to the detailed determinants of change, his book is a hugely welcome antidote to today’s surfeit of sweeping predictions about the future of work. —Robert Skidelsky, University of Warwick  Will machines equipped with artificial inte</t>
  </si>
  <si>
    <t>Carl Benedikt Frey is the Oxford Martin Citi Fellow and codirector of the Oxford Martin Programme on Technology and Employment at the Oxford Martin School, University of Oxford. He is also a senior fellow at the Institute for New Economic Thinking at Oxford and in the Department of Economic History at Lund University. Twitter @carlbfrey</t>
  </si>
  <si>
    <t>Virtual Competition</t>
  </si>
  <si>
    <t>The Promise and Perils of the Algorithm-Driven Economy</t>
  </si>
  <si>
    <t>Ezrachi, Ariel / Stucke, Maurice E.</t>
  </si>
  <si>
    <t xml:space="preserve"> BUS000000 BUSINESS &amp; ECONOMICS / General; BUS090000 BUSINESS &amp; ECONOMICS / E-Commerce / General (see also COMPUTERS / Electronic Commerce); LAW005000 LAW / Antitrust; LAW020000 LAW / Consumer</t>
  </si>
  <si>
    <t>Shoppers with Internet access and a bargain-hunting impulse can find a universe of products at their fingertips. In this thought-provoking exposè, Ariel Ezrachi and Maurice Stucke invite us to take a harder look at today`s app-assisted paradise of digital shopping. While consumers reap many benefits from online purchasing, the sophisticated algorithms and data-crunching that make browsing so convenient are also changing the nature of market competition, and not always for the better. Computers colluding is one danger. Although long-standing laws prevent companies from fixing prices, data-driven algorithms can now quickly monitor competitors` prices and adjust their own prices accordingly. So what is seemingly beneficial&amp;#8212increased price transparency&amp;#8212ironically can end up harming consumers. A second danger is behavioral discrimination. Here, companies track and profile consumers to get them to buy goods at the highest price they are willing to pay. The rise of super-platforms and their  frenemy  relationship with independent app developers raises a third danger. By controlling key platforms (such as the operating system of smartphones), data-driven monopolies dictate the flow of personal data and determine who gets to exploit potential buyers. Virtual Competition raises timely questions. To what extent does the  invisible hand  still hold sway? In markets continually manipulated by bots and algorithms, is competitive pricing an illusion? Can our current laws protect consumers? The changing market reality is already shifting power into the hands of the few. Ezrachi and Stucke explore the resulting risks to competition, our democratic ideals, and our economic and overall well-being.</t>
  </si>
  <si>
    <t>CoverTitleCopyrightContentsPrefacePart I: Setting the SceneChapter 1. The Promise of a Better Competitive EnvironmentChapter 2. New Economic Reality: The Rise of Big Data and Big AnalyticsChapter 3. Light Touch AntitrustChapter 4. Looking beyond the Façade of CompetitionPart II: The Collusion ScenariosChapter 5. The Messenger ScenarioChapter 6. Hub and SpokeChapter 7. Tacit Collusion on Steroids: The Predictable AgentChapter 8. Artificial Intelligence, God View, and the Digital EyePart III: Behavioral DiscriminationChapter 9. Price Discrimination (Briefly) ExplainedChapter 10. The Age of Perfect Price Discrimination?&lt;div class='ch-level-2' class='start-page-101' class='sequence-</t>
  </si>
  <si>
    <t>[Ezrachi and Stucke] make a convincing argument that there can be a darker side to the growth of digital commerce. The replacement of the invisible hand of competition by the digitized hand of internet commerce can give rise to anticompetitive behavior that the competition authorities are ill equipped to deal with…Virtual Competition displays a deep understanding of the internet world and is outstandingly researched.-- Burton G. Malkiel Wall Street JournalTraditional competition law is about firms and their activities. The great insight underpinning Ezrachi’s and Stucke’s book is that, in a digital world, competition law will be mostly about algorithms and big data because these are the forces that now determine what happens in online marketplaces. The book focuses on three particular areas in which anticompetitive and manipulative behavior is possible and, in some cases, already evident… Ezrachi and Stucke dig deep into the ways in which algorithmic and big-data analytics combine to produce behaviors and outcomes that are—or could be—troubling for society. They then go on to discuss the extent to which existing competition law and legal precedents may—or may not—be able to address abuses… Ezrachi and Stucke have made a convincing case for the need to rethink competition law to cope with algorithmic capitalism’s potential for malfeasance.-- John Naughton The ObserverWe owe the authors our deep gratitude for anticipating and explaining the consequences of living in a world in which black boxes collude and leave no trails behind. They make it clear that in a world of big data and algorithmic pricing, consumers are outgunned and antitrust laws are outdated, especially in the United States…We can hope the ideas discussed in Virtual Competition get on the political agenda.-- Barry Nalebuff ScienceA fascinating book about how platform internet companies (Amazon, Facebook, and so on) are changing t</t>
  </si>
  <si>
    <t>Ariel Ezrachi, University of Oxford Maurice E. Stucke, University of Tennessee, co-founder of The Konkurrenz Group.</t>
  </si>
  <si>
    <t>Blind Spots</t>
  </si>
  <si>
    <t>Why We Fail to Do What's Right and What to Do about It</t>
  </si>
  <si>
    <t>Tenbrunsel, Ann E. / Bazerman, Max H.</t>
  </si>
  <si>
    <t>Corporate Social Responsibility (CSR), Compliance Management, Business Ethics</t>
  </si>
  <si>
    <t xml:space="preserve"> BUS008000 BUSINESS &amp; ECONOMICS / Business Ethics; BUS019000 BUSINESS &amp; ECONOMICS / Decision-Making &amp; Problem Solving; PSY003000 PSYCHOLOGY / Applied Psychology</t>
  </si>
  <si>
    <t>When confronted with an ethical dilemma, most of us like to think we would stand up for our principles. But we are not as ethical as we think we are. In Blind Spots, leading business ethicists Max Bazerman and Ann Tenbrunsel examine the ways we overestimate our ability to do what is right and how we act unethically without meaning to. From the collapse of Enron and corruption in the tobacco industry, to sales of the defective Ford Pinto, the downfall of Bernard Madoff, and the Challenger space shuttle disaster, the authors investigate the nature of ethical failures in the business world and beyond, and illustrate how we can become more ethical, bridging the gap between who we are and who we want to be.  Explaining why traditional approaches to ethics don't work, the book considers how blind spots like ethical fading--the removal of ethics from the decision--making process--have led to tragedies and scandals such as the Challenger space shuttle disaster, steroid use in Major League Baseball, the crash in the financial markets, and the energy crisis. The authors demonstrate how ethical standards shift, how we neglect to notice and act on the unethical behavior of others, and how compliance initiatives can actually promote unethical behavior. They argue that scandals will continue to emerge unless such approaches take into account the psychology of individuals faced with ethical dilemmas. Distinguishing our  should self  (the person who knows what is correct) from our  want self  (the person who ends up making decisions), the authors point out ethical sinkholes that create questionable actions.  Suggesting innovative individual and group tactics for improving human judgment, Blind Spots shows us how to secure a place for ethics in our workplaces, institutions, and daily lives.</t>
  </si>
  <si>
    <t xml:space="preserve"> Peppered with compelling examples, Bazerman and Tenbrunsel's lively book deserves the broadest possible audience. Showing that the human mind sometimes leads us to behave in ways that are inconsistent with our own ethical standards, Blind Spots introduces behavioral ethics and reveals how this emerging field has important implications for wise decision making in our personal and professional lives. This is a must-read for those responsible for shaping regulatory policies in organizations and government. —Robert H. Mnookin, Harvard UniversityI enjoyed this book and think it is ideal for a team of managers to read together. Knowing how common it is for individuals to miss seeing a conflict or bias, colleagues could commit to challenging each other with candor and care.---Jill Geisler, Poynter, Blind Spots is a bold argument against the decency of human beings, showing how we subvert our ethical principles time and time again. Noting a human tendency to justify our own actions to ourselves with little thought for their consequences, business professors Max Bazerman and Ann Tenbrunsel explain how employees can give rise to dysfunctional organizations for fear of rocking the boat. . . . The authors adopt a lively tone throughout and harness a broad mix of examples, from lab experiments to the Challenger Space Shuttle disaster and the collapse of Enron.---Gregor Hunter, The NationalBazerman and Tenbrunsel apply insights from the field of behavioral ethics to understand why individuals and organizations act unethically and what can be done to prevent such behavior. They draw on research from psychology and business to illustrate how factors outside our awareness influence decisions and behavior, and what we can do to prevent ethical lapses.---Taya R. Cohen, Pittsburgh Business TimesWinner of the 2012 Silver Medal Book Award in Business Ethics, Axiom Business This fascinating book holds up a desp</t>
  </si>
  <si>
    <t>Max H. Bazerman is the Jesse Isidor Straus Professor of Business Administration at Harvard Business School. He is the author and coauthor of many books, including Negotiation Genius. Ann E. Tenbrunsel is the Rex and Alice A. Martin Professor of Business Ethics at the Mendoza College of Business, University of Notre Dame. She is the coeditor of several books, including Codes of Conduct.</t>
  </si>
  <si>
    <t>Cryptocurrency and Blockchain Technology</t>
  </si>
  <si>
    <t>Corbet, Shaen / Urquhart, Andrew / Yarovaya, Larisa</t>
  </si>
  <si>
    <t>Batten-Corbet-Lucey Handbooks in Alternative Investments</t>
  </si>
  <si>
    <t>De Gruyter</t>
  </si>
  <si>
    <t xml:space="preserve"> BUS027000 BUSINESS &amp; ECONOMICS / Finance / General; BUS045000 BUSINESS &amp; ECONOMICS / Money &amp; Monetary Policy; BUS090000 BUSINESS &amp; ECONOMICS / E-Commerce / General (see also COMPUTERS / Electronic Commerce); BUS090010 BUSINESS &amp; ECONOMICS / E-Commerce / Internet Marketing</t>
  </si>
  <si>
    <t>This handbook will provide a comprehensive treatment of the gamut of issues and challenges that exist through the development of both cryptocurrencies and blockchain technology. This will not be confined to simply the investment potential within these new technological areas. We will examine the challenges in the regulatory, legal, taxation, accounting, modelling, ethical, macroeconomic impact and internationalization issues.  Research on cryptocurrencies and blockchain technology has identified issues such as pricing abnormalities and bubble-like behavior, indicating that these new assets are highly speculative in nature, contain a growing number of legal abnormalities (such as the hacking of exchanges and broad theft of investor assets) and a growing number of significant regulatory issues. It is paramount that we investigate each of these issues in great detail to help to determine whether cryptocurrencies and blockchain technology merits consideration as a sustainable alternative investment asset.  The handbook will be useful for specialist technical audiences such as legal, accounting and financial practices. It will also be beneficial for upper level masters and research students in economics, law, accounting, taxation, investment and portfolio management.</t>
  </si>
  <si>
    <t>S. Corbet, Dublin City Univ Business School, Ireland A. Urquhart, Henley Business School, UK L.Yarovaya, Univ of Southampton, UK.</t>
  </si>
  <si>
    <t>Measuring Poverty around the World</t>
  </si>
  <si>
    <t>Atkinson, Anthony B.</t>
  </si>
  <si>
    <t xml:space="preserve"> BUS068000 BUSINESS &amp; ECONOMICS / Development / Economic Development; BUS069000 BUSINESS &amp; ECONOMICS / Economics / General; POL024000 POLITICAL SCIENCE / Public Policy / Economic Policy; SOC006000 SOCIAL SCIENCE / Demography</t>
  </si>
  <si>
    <t>The final book from a towering pioneer in the study of poverty and inequality—a critically important examination of poverty around the worldIn this, his final book, economist Anthony Atkinson, one of the world’s great social scientists and a pioneer in the study of poverty and inequality, offers an inspiring analysis of a central question: What is poverty and how much of it is there around the globe? The persistence of poverty—in rich and poor countries alike—is one of the most serious problems facing humanity. Better measurement of poverty is essential for raising awareness, motivating action, designing good policy, gauging progress, and holding political leaders accountable for meeting targets. To help make this possible, Atkinson provides a critically important examination of how poverty is—and should be—measured.Bringing together evidence about the nature and extent of poverty across the world and including case studies of sixty countries, Atkinson addresses both financial poverty and other indicators of deprivation. He starts from first principles about the meaning of poverty, translates these into concrete measures, and analyzes the data to which the measures can be applied. Crucially, he integrates international organizations’ measurements of poverty with countries’ own national analyses.Atkinson died before he was able to complete the book, but at his request it was edited for publication by two of his colleagues, John Micklewright and Andrea Brandolini. In addition, François Bourguignon and Nicholas Stern provide afterwords that address key issues from the unfinished chapters: how poverty relates to growth, inequality, and climate change.The result is an essential contribution to efforts to alleviate poverty around the world.</t>
  </si>
  <si>
    <t xml:space="preserve"> This is an important and much-needed book. While poverty has fallen around the world, it is still far too high. If, like Tony Atkinson, you believe we can and must do better, this is essential reading. —Thomas Piketty, author of Capital in the Twenty-First Century This is a sweeping discussion of poverty, in all its dimensions and across all types of countries. If you want to know more about poverty anywhere in the world, read this book. As always, Atkinson is precise in his thinking, clear in his use of numbers, and wise in his discussion of the moral and political dimensions of poverty. It’s a fitting finale to his lifework and reminds us of how much we have lost with his passing. —Rebecca Blank, Chancellor of the University of Wisconsin–Madison Tony Atkinson did everything he thought he should do to help others and to help the world, while being robustly engaged in solving the problems that could tempt and engage an outstanding economist. The impact of his contribution to economics can be seen in a great many different areas in the subject, but our understanding of poverty and inequality in particular has been totally transformed by his foundational work. —Amartya Sen, Harvard University, winner of the Nobel Prize in Economics</t>
  </si>
  <si>
    <t>Anthony B. Atkinson (1944–2017) was a Fellow of Nuffield College, University of Oxford, and Centennial Professor at the London School of Economics. His many books include Inequality: What Can Be Done?, Public Economics in Action, Lectures on Public Economics (with Joseph E. Stiglitz) (Princeton), and The Economics of Inequality.</t>
  </si>
  <si>
    <t>The Founder's Dilemmas</t>
  </si>
  <si>
    <t>Anticipating and Avoiding the Pitfalls That Can Sink a Startup</t>
  </si>
  <si>
    <t>Wasserman, Noam</t>
  </si>
  <si>
    <t>The Kauffman Foundation Series on Innovation and Entrepreneurship</t>
  </si>
  <si>
    <t>Entrepreneurship</t>
  </si>
  <si>
    <t xml:space="preserve"> BUS020000 BUSINESS &amp; ECONOMICS / Development / Business Development; BUS025000 BUSINESS &amp; ECONOMICS / Entrepreneurship; BUS041000 BUSINESS &amp; ECONOMICS / Management; BUS063000 BUSINESS &amp; ECONOMICS / Strategic Planning</t>
  </si>
  <si>
    <t>Often downplayed in the excitement of starting up a new business venture is one of the most important decisions entrepreneurs will face: should they go it alone, or bring in cofounders, hires, and investors to help build the business? More than just financial rewards are at stake. Friendships and relationships can suffer. Bad decisions at the inception of a promising venture lay the foundations for its eventual ruin. The Founder's Dilemmas is the first book to examine the early decisions by entrepreneurs that can make or break a startup and its team. Drawing on a decade of research, Noam Wasserman reveals the common pitfalls founders face and how to avoid them. He looks at whether it is a good idea to cofound with friends or relatives, how and when to split the equity within the founding team, and how to recognize when a successful founder-CEO should exit or be fired. Wasserman explains how to anticipate, avoid, or recover from disastrous mistakes that can splinter a founding team, strip founders of control, and leave founders without a financial payoff for their hard work and innovative ideas. He highlights the need at each step to strike a careful balance between controlling the startup and attracting the best resources to grow it, and demonstrates why the easy short-term choice is often the most perilous in the long term. The Founder's Dilemmas draws on the inside stories of founders like Evan Williams of Twitter and Tim Westergren of Pandora, while mining quantitative data on almost ten thousand founders. People problems are the leading cause of failure in startups. This book offers solutions.</t>
  </si>
  <si>
    <t xml:space="preserve"> The Founder's Dilemmas will change the way we think about the internal dynamics that can make or break startup companies. Drawing on substantial research and considerable insight into practice, Wasserman uncovers the inner lives of startups, exploring the personal and professional conflicts that founders encounter on their entrepreneurial journeys. His book will appeal to academics and practitioners alike. —Thomas Hellmann, University of British Columbia [A] first-aid manual to help resuscitate ailing start-ups. ---Jessica Bruder, journalist, author, and adjunct professor at Columbia University's Graduate School of Journalism, You're the Boss blog, New York Times This book offers a rich understanding of the central personal dilemmas that entrepreneurs uniquely face. These dilemmas are tied to particular choices for entrepreneurs that can have subtle and unexpected ramifications. I don't know of any other book that comes close to examining these specific and important issues. —Kathleen M. Eisenhardt, Stanford University, coauthor of Competing on the Edge: Strategy as Structured Chaos If you're starting a new company, you probably already know that a crazy variety of land mines await you. What if you had a map that showed exactly where they are and how to avoid them? Wasserman's recommendations are backed up by rigorous research—a rare thing in books about entrepreneurship—and his stories and anecdotes serve as accessible illustrations of situations faced by thousands of companies. Having seen these dilemmas derail countless startups, I wish every entrepreneur and prospective founder would read this book. —Eric Ries, author of The Lean Startup The guru on this subject is Noam Wasserman, who wrote an insightful book called The Founder's Dilemmas. ---Luke Johnson, BusinessDay Every entrepreneur faces trade-offs when founding and growing their company. As we discovered at YouTube</t>
  </si>
  <si>
    <t>Noam Wasserman is an associate professor at Harvard Business School.</t>
  </si>
  <si>
    <t>The European Guilds</t>
  </si>
  <si>
    <t>An Economic Analysis</t>
  </si>
  <si>
    <t>Ogilvie, Sheilagh</t>
  </si>
  <si>
    <t>90</t>
  </si>
  <si>
    <t xml:space="preserve"> BUS023000 BUSINESS &amp; ECONOMICS / Economic History; BUS070000 BUSINESS &amp; ECONOMICS / Industries / General; BUS092000 BUSINESS &amp; ECONOMICS / Development / General; HIS010020 HISTORY / Europe / Western; HIS037010 HISTORY / Medieval</t>
  </si>
  <si>
    <t>A comprehensive analysis of European craft guilds through eight centuries of economic historyGuilds ruled many crafts and trades from the Middle Ages to the Industrial Revolution, and have always attracted debate and controversy. They were sometimes viewed as efficient institutions that guaranteed quality and skills. But they also excluded competitors, manipulated markets, and blocked innovations. Did the benefits of guilds outweigh their costs? Analyzing thousands of guilds that dominated European economies from 1000 to 1880, The European Guilds uses vivid examples and clear economic reasoning to answer that question.Sheilagh Ogilvie’s book features the voices of honorable guild masters, underpaid journeymen, exploited apprentices, shady officials, and outraged customers, and follows the stories of the “vile encroachers”—women, migrants, Jews, gypsies, bastards, and many others—desperate to work but hunted down by the guilds as illicit competitors. She investigates the benefits of guilds but also shines a light on their dark side. Guilds sometimes provided important services, but they also manipulated markets to profit their members. They regulated quality but prevented poor consumers from buying goods cheaply. They fostered work skills but denied apprenticeships to outsiders. They transmitted useful techniques but blocked innovations that posed a threat. Guilds existed widely not because they corrected market failures or served the common good but because they benefited two powerful groups—guild members and political elites.Exploring guilds’ inner workings across eight centuries, The European Guilds shows how privileged institutions and exclusive networks shape the wider economy—for good or ill.</t>
  </si>
  <si>
    <t>“This book is a powerful counterblast against the views of historians who emphasize the efficiency or social, political, and cultural virtues of guilds. Sheilagh Ogilvie’s lucid arguments are based on a wide reading of the literature on guilds in almost every part of Europe, making this book an extremely important contribution to the debate on craft guilds as well as the debates about economic institutions in general.”—Karel Davids, Vrije University Amsterdam “This excellent study of craft guilds is a successor to Sheilagh Ogilvie’s brilliant 2011 book on merchant guilds, Institutions and European Trade. In The European Guilds, she shows us how careful we have to be about accepting uncritically claims made by various professional associations that benefits for their members are also good for society at large. Ogilvie has many wise things to say about social capital and the origins of European economic development.”—Paul Seabright, author of The Company of Strangers“In The European Guilds, Sheilagh Ogilvie displays her characteristically trenchant analytical skills and vast repository of knowledge. The result is a tightly and richly documented rebuttal to the view that European craft guilds were a positive force in economic development before the Industrial Revolution. This superb and provocative book will generate controversy and have a wide impact on vibrant debates in economic history.”—Francesca Trivellato, Institute for Advanced Study“Sheilagh Ogilvie’s astounding and readable book demolishes the idea—as old as nineteenth-century German historical scholarship but revived recently as a blackboard possibility—that monopoly privilege is good for us. She presents the hypothesis fairly and with political and historical subtlety. And then she crushes it—overwhelmingly, definitively, scientifically—as the guild idea was once crushed by liberalism. Illiberalism has revived monopoly. Historical science raises the</t>
  </si>
  <si>
    <t>Sheilagh Ogilvie is professor of economic history at the University of Cambridge and a fellow of the British Academy. Her books include Institutions and European Trade and A Bitter Living.</t>
  </si>
  <si>
    <t>The Princeton Encyclopedia of the World Economy. (Two volume set)</t>
  </si>
  <si>
    <t>Glass, Amy Joycelyn / Rajan, Ramkishen S. / Davis, Lewis S. / Reinert, Kenneth A.</t>
  </si>
  <si>
    <t xml:space="preserve"> BUS068000 BUSINESS &amp; ECONOMICS / Development / Economic Development; POL024000 POLITICAL SCIENCE / Public Policy / Economic Policy; REF010000 REFERENCE / Encyclopedias</t>
  </si>
  <si>
    <t>Increasing economic globalization has made understanding the world economy more important than ever. From trade agreements to offshore outsourcing to foreign aid, this two-volume encyclopedia explains the key elements of the world economy and provides a first step to further research for students and scholars in public policy, international studies, business, and the broader social sciences, as well as for economic policy professionals.  Written by an international team of contributors, this comprehensive reference includes more than 300 up-to-date entries covering a wide range of topics in international trade, finance, production, and economic development. These topics include concepts and principles, models and theory, institutions and agreements, policies and instruments, analysis and tools, and sectors and special issues. Each entry includes cross-references and a list of sources for further reading and research. Complete with an index and a table of contents that groups entries by topic, The Princeton Encyclopedia of the World Economy is an essential resource for anyone who needs to better understand the global economy.  Features: ?  More than 300 alphabetically arranged articles on topics in international trade, finance, production, and economic development  International team of contributors  Annotated list of further reading with each article  Topical list of entries  Full index and cross-references   Entry categories and sample topics: ?   Concepts and principles: globalization, anti-globalization, fair trade, foreign direct investment, international migration, economic development, multinational enterprises   Models and theory: Heckscher-Ohlin model, internalization theory, New Trade Theory, North-South trade, Triffin dilemma   Institutions and</t>
  </si>
  <si>
    <t>What comes across loud and clear with this work is the clarity and intelligibility of the discussion and analysis. . . . For its size, the work offers a great deal, not least of all the sense of having an intelligent conversation with experts who really know but have the gift of not condescending.---Stuart Hannabuss, Reference ReviewsThe Princeton Encyclopedia of the World Economy beautifully integrates the ideas, theories, institutions, policies, and analyses of the modern global economy. It provides expert essays on four major areas of economic globalization: international trade, international finance, international production, and international economic development. The essays are written in language that bridges the gap between general treatments found in popular publications and the complex analyses found in specialist publications, such as academic journals and monographs. . . . This is a wonderful work for the serious study of the global economy.This authoritative encyclopedia makes a timely debut. . . . Its 300 topics are chosen for their value in communicating an 'understanding of economic forces.' The work spans general to specialized topics, and it does this well. . . . [T]his readable set is worth the investment for any academic or large public library.---C. Le Beau, Choice An excellent idea. This is the kind of book that many students of international political economy, who often feel uncomfortable with the more technical aspects of the subject, will want to consult. —Andrew Walter, London School of Economics and Political ScienceThis two volume set will be a welcome addition in university libraries.---Shannon Graff Hysell, American Reference Books Annual The Princeton Encyclopedia of the World Economy has a good scope—not too much to be overwhelming but broad enough to cover important topics. —Douglas Irwin, Dartmouth College</t>
  </si>
  <si>
    <t>Kenneth A. Reinert is professor of public policy at George Mason University, where he directs the International Commerce and Policy Program. He is the author of Windows on the World Economy and the coauthor of Globalization for Development. Ramkishen S. Rajan is associate professor of public policy at George Mason University and the author of Economic Globalization and Asia. Amy Jocelyn Glass is associate professor of economics at Texas A&amp;ampM University. Lewis S. Davis is assistant professor of economics at Union College.</t>
  </si>
  <si>
    <t>Risk Management</t>
  </si>
  <si>
    <t>Wolke, Thomas</t>
  </si>
  <si>
    <t>De Gruyter Textbook</t>
  </si>
  <si>
    <t>5290</t>
  </si>
  <si>
    <t>Management Accounting, Financial Controlling, Cost Calculation, Investment</t>
  </si>
  <si>
    <t xml:space="preserve"> BUS027000 BUSINESS &amp; ECONOMICS / Finance / General</t>
  </si>
  <si>
    <t>This book is the English edition of the German third edition, which has proven to be a standard work on the subject of risk management. The English edition extends the scope of use to the English-language bachelor's and master's degree courses in economics and for potential use (especially as a reference work) in the professional practice of risk management. The subject of the book is company-wide risk management based on the Value at Risk concept. This includes quantitative and qualitative risk measurement, risk analysis based on the RoRaC and various management tools for risk control. Other topics covered are the peculiarities of the various risk types, e.g. risk management of the effects of climate change, the global financial crisis and risk reporting. The book is rounded off by a comprehensive case study, in which all aspects are summarized. The volume is thus an indispensable standard work for students and practitioners.</t>
  </si>
  <si>
    <t>Prof. Dr. Thomas Wolke (Hochschule für Wirtschaft und Recht Berlin)</t>
  </si>
  <si>
    <t>Key Performance Indicators for Sustainable Management</t>
  </si>
  <si>
    <t>A Compendium Based on the “Balanced Scorecard Approach”</t>
  </si>
  <si>
    <t>Krause, Hans-Ulrich / Arora, Dayanand</t>
  </si>
  <si>
    <t xml:space="preserve"> BUS001000 BUSINESS &amp; ECONOMICS / Accounting / General; BUS001010 BUSINESS &amp; ECONOMICS / Accounting / Financial; BUS008000 BUSINESS &amp; ECONOMICS / Business Ethics</t>
  </si>
  <si>
    <t>KPIs are organized according to the Balanced Scorecard approach which emphasizes the importance of using both financial and non-financial information to remain competitive in the modern world providing a complete analysis of KPIs under financial, customer, process and human resource/innovation perspectives.</t>
  </si>
  <si>
    <t>Hans-Ulrich Krause, Dayanand Arora, HTW Berlin</t>
  </si>
  <si>
    <t>The Color of Money</t>
  </si>
  <si>
    <t>Black Banks and the Racial Wealth Gap</t>
  </si>
  <si>
    <t>Baradaran, Mehrsa</t>
  </si>
  <si>
    <t xml:space="preserve"> BUS004000 BUSINESS &amp; ECONOMICS / Banks &amp; Banking; BUS023000 BUSINESS &amp; ECONOMICS / Economic History; HIS056000 HISTORY / African American ; LAW007000 LAW / Banking; SOC001000 SOCIAL SCIENCE / Ethnic Studies / African American Studies; SOC050000 SOCIAL SCIENCE / Social Classes &amp; Economic Disparity</t>
  </si>
  <si>
    <t>In 1863 black communities owned less than 1 percent of total U.S. wealth. Today that number has barely budged. Mehrsa Baradaran pursues this wealth gap by focusing on black banks. She challenges the myth that black banking is the solution to the racial wealth gap and argues that black communities can never accumulate wealth in a segregated economy.</t>
  </si>
  <si>
    <t>CoverTitle PageCopyrightEpigraphContentsIntroduction1.Forty Acres or a Savings Bank2.Capitalism without Capital3.The Rise of Black Banking4.The New Deal for White America5.Civil Rights Dreams, Economic Nightmares6.The Decoy of Black Capitalism7.The Free Market Confronts Black Poverty8.The Color of Money MattersEpilogueNotesAcknowledgmentsIndex</t>
  </si>
  <si>
    <t>Andrew W. Kahrl, University of Virginia:In this important book, law professor Mehrsa Baradaran uses the history of black banking from emancipation to the present as a vehicle for exploring the origins and persistence of the racial wealth gap in America. This is more than a history of financial institutions, though. It is a probing, revelatory study of racism and capitalism in the making of modern America, one that reveals how segregation, racial prejudice, and black economic disadvantage became mutually reinforcing.Darrick Hamilton, The New School for Social Research:Baradaran provides a pivotal understanding of how our racialized history structured the disparity between the black and white share of the nation’s wealth and how it continues to inhibit the development of black capital and black banks. Her book puts to rest, once and for all, the trope that self-help, buying black, and black banking are the panacea to black prosperity.N. D. B. Connolly, author of A World More Concrete: Real Estate and the Remaking of Jim Crow South Florida:Observers as different in time and ideology as Frederick Douglass, Malcolm X, and Ronald Reagan have argued that black banks represent perhaps the best hope for securing a just society. As Baradaran powerfully maintains, however, any effort to restrict responsibility to banks alone or black people alone will always be doomed to failure. A swift, beautiful, and chastening book, The Color of Money reminds us, yet again, that black poverty is not really an economic problem, but rather a political problem requiring political solutions.Beryl Satter, author of Family Properties: How the Struggle over Race and Real Estate Transformed Chicago and Urban America:Combining a rich historical sweep with in-depth analysis of the mechanics of banking, Baradaran unpacks the brutal dilemma facing black banks—how to create black wealth in the context of a segregated and unequal ‘Jim Crow’ economy. Baradara</t>
  </si>
  <si>
    <t>BaradaranMehrsa: Mehrsa Baradaran is J. Alton Hosch Associate Professor of Law at the University of Georgia School of Law and author of How the Other Half Banks.</t>
  </si>
  <si>
    <t>The Passions and the Interests</t>
  </si>
  <si>
    <t>Political Arguments for Capitalism before Its Triumph</t>
  </si>
  <si>
    <t>Hirschman, Albert O.</t>
  </si>
  <si>
    <t>Princeton Classics</t>
  </si>
  <si>
    <t>88</t>
  </si>
  <si>
    <t xml:space="preserve"> BUS023000 BUSINESS &amp; ECONOMICS / Economic History; HIS037040 HISTORY / Modern / 17th Century; HIS037050 HISTORY / Modern / 18th Century; POL010000 POLITICAL SCIENCE / History &amp; Theory; SOC042000 SOCIAL SCIENCE / Developing &amp; Emerging Countries</t>
  </si>
  <si>
    <t>In this volume, Albert Hirschman reconstructs the intellectual climate of the seventeenth and eighteenth centuries to illuminate the intricate ideological transformation that occurred, wherein the pursuit of material interests--so long condemned as the deadly sin of avarice--was assigned the role of containing the unruly and destructive passions of man. Hirschman here offers a new interpretation for the rise of capitalism, one that emphasizes the continuities between old and new, in contrast to the assumption of a sharp break that is a common feature of both Marxian and Weberian thinking. Among the insights presented here is the ironical finding that capitalism was originally supposed to accomplish exactly what was soon denounced as its worst feature: the repression of the passions in favor of the  harmless,  if one-dimensional, interests of commercial life. To portray this lengthy ideological change as an endogenous process, Hirschman draws on the writings of a large number of thinkers, including Montesquieu, Sir James Steuart, and Adam Smith. Featuring a new afterword by Jeremy Adelman and a foreword by Amartya Sen, this Princeton Classics edition of The Passions and the Interests sheds light on the intricate ideological transformation from which capitalism emerged triumphant, and reaffirms Hirschman's stature as one of our most influential and provocative thinkers.Some images inside the book are unavailable due to digital copyright restrictions.</t>
  </si>
  <si>
    <t xml:space="preserve"> Hirschman's volume stands as a principal contribution to the growing literature that is beginning to reshape our understanding of the legitimating  beliefs undergirding the rise of the modern market economy. ---Robert Wuthnow, American Journal of Sociology A fresh and exciting argument of a fascinating thesis. ---Nannerl O. Keohane, Journal of Interdisciplinary History</t>
  </si>
  <si>
    <t>Albert O. Hirschman (1915-2012) was one of the leading intellectuals of the twentieth century, renowned for his contributions to economics, the social sciences, and the history of ideas. He is the author of many books, including the influential Exit, Voice, and Loyalty and The Strategy of Economic Development.</t>
  </si>
  <si>
    <t>Immigration Economics</t>
  </si>
  <si>
    <t>Borjas, George J.</t>
  </si>
  <si>
    <t xml:space="preserve"> BUS022000 BUSINESS &amp; ECONOMICS / Economic Conditions; BUS038000 BUSINESS &amp; ECONOMICS / Labor; SOC007000 SOCIAL SCIENCE / Emigration &amp; Immigration</t>
  </si>
  <si>
    <t>Nearly 3% of the world's population no longer live in the country where they were born. George Borjas synthesizes the theories, models, and econometric methods used to identify the causes and consequences of international labor flows, and lays out with clarity a full spectrum of topics with crucial implications for framing debates over immigration.</t>
  </si>
  <si>
    <t>ContentsIntroduction1. The Selection of Immigrants2. Economic Assimilation3. Immigration and the Wage Structure: Theory4. The Wage Effects of Immigration: Descriptive Evidence5. The Wage Effects of Immigration: Structural Estimates6. Labor Market Adjustments to Immigration7. The Economic Benefits from Immigration8. High-Skill Immigration9. The Second GenerationConclusionAppendix A: Mathematical NotesAppendix B: Construction of Data ExtractsNotesReferencesAcknowledgmentsIndex</t>
  </si>
  <si>
    <t>This excellent book is crisply and clearly written and makes a significant contribution to the fields of labor and immigration economics. It will be a go-to resource on immigration for many years to come.-- Gordon H. Hanson, University of California, San DiegoThis book is an excellent synthesis of a diverse set of theory and empirical work on immigration. It is well organized, with early chapters doing a good job of setting up the later ones. I have never seen a better job of bringing together such diverse topics as assimilation, selection, and labor market impacts. The author has done an effective job of simplifying the theories down to their essences and developing equations that make the theories’ implications plain to see with simple algebra, often accompanied by a clear figure. It will be accessible and interest-provoking to graduate and advanced undergraduate students in economics.-- Ethan G. Lewis, Dartmouth College</t>
  </si>
  <si>
    <t>BorjasGeorge J.: George J. Borjas is Robert W. Scrivner Professor of Economics and Social Policy at the John F. Kennedy School of Government at Harvard University.</t>
  </si>
  <si>
    <t>The Economic Weapon</t>
  </si>
  <si>
    <t>The Rise of Sanctions as a Tool of Modern War</t>
  </si>
  <si>
    <t>Mulder, Nicholas</t>
  </si>
  <si>
    <t xml:space="preserve"> BUS023000 BUSINESS &amp; ECONOMICS / Economic History; HIS037070 HISTORY / Modern / 20th Century; POL024000 POLITICAL SCIENCE / Public Policy / Economic Policy</t>
  </si>
  <si>
    <t>The first international history of the emergence of economic sanctions during the interwar period and the legacy of this development Economic sanctions dominate the landscape of world politics today. First developed in the early twentieth century as a way of exploiting the flows of globalization to defend liberal internationalism, their appeal is that they function as an alternative to war. This view, however, ignores the dark paradox at their core: designed to prevent war, economic sanctions are modeled on devastating techniques of warfare. &amp;#160 &amp;#160 Tracing the use of economic sanctions from the blockades of World War I to the policing of colonial empires and the interwar confrontation with fascism, Nicholas Mulder uses extensive archival research in a political, economic, legal, and military history that reveals how a coercive wartime tool was adopted as an instrument of peacekeeping by the League of Nations. This timely study casts an overdue light on why sanctions are widely considered a form of war, and why their unintended consequences are so tremendous.</t>
  </si>
  <si>
    <t>Nicholas Mulder is an assistant professor of modern European history at Cornell University and regular contributor to Foreign Policy and The Nation.</t>
  </si>
  <si>
    <t>Deaths of Despair and the Future of Capitalism</t>
  </si>
  <si>
    <t>Deaton, Angus / Case, Anne</t>
  </si>
  <si>
    <t xml:space="preserve"> BUS069000 BUSINESS &amp; ECONOMICS / Economics / General; MED078000 MEDICAL / Public Health; POL019000 POLITICAL SCIENCE / Public Policy / Social Services &amp; Welfare; POL024000 POLITICAL SCIENCE / Public Policy / Economic Policy; SOC026000 SOCIAL SCIENCE / Sociology / General; SOC036000 SOCIAL SCIENCE / Death &amp; Dying</t>
  </si>
  <si>
    <t>From economist Anne Case and Nobel Prize winner Angus Deaton, a groundbreaking account of how the flaws in capitalism are fatal for America's working classDeaths of despair from suicide, drug overdose, and alcoholism are rising dramatically in the United States, claiming hundreds of thousands of American lives. Anne Case and Angus Deaton explain the overwhelming surge in these deaths and shed light on the social and economic forces that are making life harder for the working class. As the college educated become healthier and wealthier, adults without a degree are literally dying from pain and despair. Case and Deaton tie the crisis to the weakening position of labor, the growing power of corporations, and a rapacious health-care sector that redistributes working-class wages into the pockets of the wealthy. This critically important book paints a troubling portrait of the American dream in decline, and provides solutions that can rein in capitalism's excesses and make it work for everyone.</t>
  </si>
  <si>
    <t xml:space="preserve"> Of the highest importance. —Martin Wolf, Financial Times [A] hard-hitting study of US capitalism. —Andrew Robinson, Nature Remarkable. —John Harris, The Guardian Painfully relevant. —Carlos Lozada, Washington Post An excellent book. —Nicholas Kristof, New York Times</t>
  </si>
  <si>
    <t>Anne Case is the Alexander Stewart 1886 Professor of Economics and Public Affairs Emeritus at Princeton University. Angus Deaton, winner of the 2015 Nobel Prize in economics, is the Dwight D. Eisenhower Professor of Economics and International Affairs Emeritus at Princeton University and Presidential Professor of Economics at the University of Southern California.</t>
  </si>
  <si>
    <t>Playing to the Crowd</t>
  </si>
  <si>
    <t>Musicians, Audiences, and the Intimate Work of Connection</t>
  </si>
  <si>
    <t>Baym, Nancy K.</t>
  </si>
  <si>
    <t>Postmillennial Pop</t>
  </si>
  <si>
    <t>14</t>
  </si>
  <si>
    <t>Entertainment Industry, Media, Publishing Companies</t>
  </si>
  <si>
    <t xml:space="preserve"> BUS070060 BUSINESS &amp; ECONOMICS / Industries / Media &amp; Communications; SOC052000 SOCIAL SCIENCE / Media Studies</t>
  </si>
  <si>
    <t>Explains what happened to music&amp;#8212for both artists and fans&amp;#8212when music went online. Playing to the Crowd explores and explains how the rise of digital communication platforms has transformed artist-fan relationships into something closer to friendship or family. Through in-depth interviews with musicians such as Billy Bragg and Richie Hawtin, as well as members of the Cure, UB40, and Throwing Muses, Baym reveals how new media has facilitated these connections through the active, and often required, participation of the artists and their devoted, digital fan base.Before the rise of social sharing and user-generated content, fans were mostly seen as an undifferentiated and unidentifiable mass, often mediated through record labels and the press. However, in today`s networked era, musicians and fans have built more active relationships through social media, fan sites, and artist sites, giving fans a new sense of intimacy and offering artists unparalleled information about their audiences. However, this comes at a price. For audiences, meeting their heroes can kill the mystique. And for artists, maintaining active relationships with so many people can be both personally and financially draining, as well as extremely labor intensive.Drawing on her own rich history as an active and deeply connected music fan, Baym offers an entirely new approach to media culture, arguing that the work musicians put in to create and maintain these intimate relationships reflect the demands of the gig economy, one which requires resources and strategies that we must all come to recognize and appreciate.</t>
  </si>
  <si>
    <t>Jonathan Sterne,author of MP3: The Meaning of a Format:Nancy K. Bayms Playing to the Crowdis a major advance in our understanding of new media, music and audiences. Through careful ethnographic and historical work, Baym offers a definitive reception history of popular music as it went online. She also offers a transformative theory of music in the age of social media. Methodologically rich, beautifully written, and full of great storytelling, Playing to the Crowdexplains the novel aspects of our emergent online environment, all while linking it to music as a cultural practice that transcends any one context, and insisting that we understand online relationships as fundamentally human relationships. It will change the way you think about music, technology and people.Zizi Papacharissi,University of Illinois at Chicago:Nancy K. Baym was researching the impact of emerging technologies and music when most of us did not have the foresight to anticipate the changing music landscape. This is not her first pioneering work, and it certainly won't be her last, but it is, as always, fun and intriguing. An innovative wordsmith and an engaging storyteller, Baym explains how musicians transition from technologies designed to render them remote deities to those that invite them to be irrevocably intimate. Her observations carry weight and her interpretations are timely and timeless. She is a sharp researcher with a curious mindthe type that unfailingly seduces, educates and inspires you with their writing.Baym's enthusiasm and experience makes this academic study accessible to professional musicians as well as musicology and communication scholars.</t>
  </si>
  <si>
    <t>BaymNancy K.: Nancy K. Baym is a Sr. Principal Researcher at Microsoft in Cambridge, Massachusetts. She is the author and co-editor of three previous books about audiences, relationships, and the internet. More information, most of her articles, and some of her talks are available at nancybaym.com.Nancy K. Baym is a Sr. Principal Researcher at Microsoft in Cambridge, Massachusetts. She is the author and co-editor of three previous books about audiences, relationships, and the internet. More information, most of her articles, and some of her talks are available at nancybaym.com.</t>
  </si>
  <si>
    <t>Investment under Uncertainty</t>
  </si>
  <si>
    <t>Pindyck, Robert S. / Dixit, Robert K.</t>
  </si>
  <si>
    <t>How should firms decide whether and when to invest in new capital equipment, additions to their workforce, or the development of new products? Why have traditional economic models of investment failed to explain the behavior of investment spending in the United States and other countries? In this book, Avinash Dixit and Robert Pindyck provide the first detailed exposition of a new theoretical approach to the capital investment decisions of firms, stressing the irreversibility of most investment decisions, and the ongoing uncertainty of the economic environment in which these decisions are made. In so doing, they answer important questions about investment decisions and the behavior of investment spending. This new approach to investment recognizes the option value of waiting for better (but never complete) information. It exploits an analogy with the theory of options in financial markets, which permits a much richer dynamic framework than was possible with the traditional theory of investment. The authors present the new theory in a clear and systematic way, and consolidate, synthesize, and extend the various strands of research that have come out of the theory. Their book shows the importance of the theory for understanding investment behavior of firms develops the implications of this theory for industry dynamics and for government policy concerning investment and shows how the theory can be applied to specific industries and to a wide variety of business problems.</t>
  </si>
  <si>
    <t xml:space="preserve"> Avinash Dixit and Robert Pindyck have successfully applied to capital budgeting the ideas and techniques of option pricing that have so enriched our understanding of financial markets. —Merton H. Miller, Nobel Laureate in Economics [The authors'] approach has powerful implications for investors in marketable assets as well. No investment professional or CFO can afford to ignore this brilliant new book. —Peter L. Bernstein, author of Capital Ideas: The Improbable Origins of Modern Wall Street</t>
  </si>
  <si>
    <t>Avinash K. Dixit is John J. F. Sherrerd '52 University Professor of Economics at Princeton University. His most recent book is Thinking Strategically, with Barry Nalebuff (Norton). Robert S. Pindyck is Mitsubishi Bank Professor of Economics at the Sloan School of Management, MIT. His books include Econometric Models and Economic Forecasts, with Daniel L. Rubinfeld (McGraw-Hill).</t>
  </si>
  <si>
    <t>The Entropy Law and the Economic Process</t>
  </si>
  <si>
    <t>Georgescu-Roegen, Nicholas</t>
  </si>
  <si>
    <t>Cultural Heritage and Tourism</t>
  </si>
  <si>
    <t>An Introduction</t>
  </si>
  <si>
    <t>Timothy, Dallen J.</t>
  </si>
  <si>
    <t>Aspects of Tourism Texts</t>
  </si>
  <si>
    <t>7</t>
  </si>
  <si>
    <t xml:space="preserve"> ART059000 ART / Museum Studies; BUS081000 BUSINESS &amp; ECONOMICS / Industries / Hospitality, Travel &amp; Tourism; BUS100000 BUSINESS &amp; ECONOMICS / Museum Administration &amp; Museology; SOC002010 SOCIAL SCIENCE / Anthropology / Cultural &amp; Social</t>
  </si>
  <si>
    <t>This book provides a comprehensive overview of the issues, practices, current debates, concepts and management concerns associated with cultural heritage-based tourism, as well as applied knowledge. The 2nd edition expands on timely and emerging topics and includes up-to-date data, statistics, references, case material, figures and plates.</t>
  </si>
  <si>
    <t>Why Not Default?</t>
  </si>
  <si>
    <t>The Political Economy of Sovereign Debt</t>
  </si>
  <si>
    <t>Roos, Jerome E.</t>
  </si>
  <si>
    <t xml:space="preserve"> BUS023000 BUSINESS &amp; ECONOMICS / Economic History; BUS051000 BUSINESS &amp; ECONOMICS / Public Finance; BUS069000 BUSINESS &amp; ECONOMICS / Economics / General; POL011000 POLITICAL SCIENCE / International Relations / General; POL023000 POLITICAL SCIENCE / Political Economy</t>
  </si>
  <si>
    <t>How creditors came to wield unprecedented power over heavily indebted countries—and the dangers this poses to democracyThe European debt crisis has rekindled long-standing debates about the power of finance and the fraught relationship between capitalism and democracy in a globalized world. Why Not Default? unravels a striking puzzle at the heart of these debates—why, despite frequent crises and the immense costs of repayment, do so many heavily indebted countries continue to service their international debts?In this compelling and incisive book, Jerome Roos provides a sweeping investigation of the political economy of sovereign debt and international crisis management. He takes readers from the rise of public borrowing in the Italian city-states to the gunboat diplomacy of the imperialist era and the wave of sovereign defaults during the Great Depression. He vividly describes the debt crises of developing countries in the 1980s and 1990s and sheds new light on the recent turmoil inside the Eurozone—including the dramatic capitulation of Greece’s short-lived anti-austerity government to its European creditors in 2015.Drawing on in-depth case studies of contemporary debt crises in Mexico, Argentina, and Greece, Why Not Default? paints a disconcerting picture of the ascendancy of global finance. This important book shows how the profound transformation of the capitalist world economy over the past four decades has endowed private and official creditors with unprecedented structural power over heavily indebted borrowers, enabling them to impose painful austerity measures and enforce uninterrupted debt service during times of crisis—with devastating social consequences and far-reaching implications for democracy.</t>
  </si>
  <si>
    <t>“This is a fascinating and timely book! It gives us a whole new perspective on the global debt crises since the 1980s. To understand why countries grind through under duress and the power of finance, we need to understand why struggling borrowers don’t give up. Why do have-less countries continue to borrow despite the massive transfers to have-more countries and investors? This book offers brilliant insights.”—Jeremy Adelman, Princeton University “Why Not Default? is a must-read for all those wishing to truly understand the current challenges to democracy and social justice. In this meticulously and thoroughly researched book, Roos shows how the transformation in the global economy has resulted in the reconfiguration of both international and domestic power relations, producing a formidable set of incentives and constraints that compel nations to repay their debts even when the social costs are unbearably high.”—Judith A. Teichman, author of The Politics of Inclusive Development: Policy, State Capacity, and Coalition Building“The four decades since the breakdown of the Bretton Woods order (early 1970s) have seen a frequency of foreign debt crises at least twice as high as in the decades before 1914—yet with hardly any sovereign debt defaults, while such defaults were almost normal through the nineteenth century up to the 1930s. Why this dramatic change? Jerome Roos provides us with surprising answers, which explain why foreign investors in the contemporary era have been so confident of repayment despite the lack of effective legal enforcement mechanisms on indebted governments. As he does so, he breathes fresh understanding into the whole field of the political economy of international finance.”—Robert H. Wade, London School of Economics“In this engaging book, Jerome Roos hones in on three mechanisms that militate against sovereign default: market discipline, policy conditionality, and national elites within the debtor cou</t>
  </si>
  <si>
    <t>Jerome Roos is an LSE Fellow in International Political Economy at the London School of Economics. He regularly provides commentary on world politics and current affairs for various international media.</t>
  </si>
  <si>
    <t>Austerity</t>
  </si>
  <si>
    <t>When It Works and When It Doesn't</t>
  </si>
  <si>
    <t>Giavazzi, Francesco / Alesina, Alberto / Favero, Carlo</t>
  </si>
  <si>
    <t>Public Finance and Fiscal Theory</t>
  </si>
  <si>
    <t xml:space="preserve"> BUS045000 BUSINESS &amp; ECONOMICS / Money &amp; Monetary Policy; BUS051000 BUSINESS &amp; ECONOMICS / Public Finance; BUS062000 BUSINESS &amp; ECONOMICS / Structural Adjustment; BUS064000 BUSINESS &amp; ECONOMICS / Taxation / General; POL023000 POLITICAL SCIENCE / Political Economy</t>
  </si>
  <si>
    <t>A timely and incisive look at austerity measures that succeed—and those that don’tFiscal austerity is hugely controversial. Opponents argue that it can trigger downward growth spirals and become self-defeating. Supporters argue that budget deficits have to be tackled aggressively at all times and at all costs. In this masterful book, three of today’s leading policy experts cut through the political noise to demonstrate that there is not one type of austerity but many.Looking at thousands of fiscal measures adopted by sixteen advanced economies since the late 1970s, Austerity assesses the relative effectiveness of tax increases and spending cuts at reducing debt. It shows that spending cuts have much smaller costs in terms of output losses than tax increases. Spending cuts can sometimes be associated with output gains in the case of expansionary austerity and are much more successful than tax increases at reducing the growth of debt. The authors also show that austerity is not necessarily the kiss of death for political careers as is often believed, and provide new insights into the recent cases of European austerity after the financial crisis.Bringing needed clarity to one of today’s most challenging subjects, Austerity charts a sensible approach based on data analysis rather than ideology.</t>
  </si>
  <si>
    <t xml:space="preserve"> This book is timely in offering an alternative view. . . . Read this book as an antidote to the calls for governments to give up on fiscal discipline. ---Chris Giles, Financial Times</t>
  </si>
  <si>
    <t>Alberto Alesina is the Nathaniel Ropes Professor of Political Economy at Harvard University. He is the author, with Francesco Giavazzi, of The Future of Europe: Reform or Decline. Carlo Favero is the Deutsche Bank Chair in Quantitative Finance and Asset Pricing at Bocconi University in Italy. He is the author of Applied Macroeconometrics. Francesco Giavazzi is professor of economics at Bocconi University.</t>
  </si>
  <si>
    <t>Phishing for Phools</t>
  </si>
  <si>
    <t>The Economics of Manipulation and Deception</t>
  </si>
  <si>
    <t>Shiller, Robert J. / Akerlof, George A.</t>
  </si>
  <si>
    <t xml:space="preserve"> BUS000000 BUSINESS &amp; ECONOMICS / General; BUS016000 BUSINESS &amp; ECONOMICS / Consumer Behavior; BUS027000 BUSINESS &amp; ECONOMICS / Finance / General; PSY000000 PSYCHOLOGY / General</t>
  </si>
  <si>
    <t>Ever since Adam Smith, the central teaching of economics has been that free markets provide us with material well-being, as if by an invisible hand. In Phishing for Phools, Nobel Prize–winning economists George Akerlof and Robert Shiller deliver a fundamental challenge to this insight, arguing that markets harm as well as help us. As long as there is profit to be made, sellers will systematically exploit our psychological weaknesses and our ignorance through manipulation and deception. Rather than being essentially benign and always creating the greater good, markets are inherently filled with tricks and traps and will  phish  us as  phools. Phishing for Phools therefore strikes a radically new direction in economics, based on the intuitive idea that markets both give and take away. Akerlof and Shiller bring this idea to life through dozens of stories that show how phishing affects everyone, in almost every walk of life. We spend our money up to the limit, and then worry about how to pay the next month's bills. The financial system soars, then crashes. We are attracted, more than we know, by advertising. Our political system is distorted by money. We pay too much for gym memberships, cars, houses, and credit cards. Drug companies ingeniously market pharmaceuticals that do us little good, and sometimes are downright dangerous.Phishing for Phools explores the central role of manipulation and deception in fascinating detail in each of these areas and many more. It thereby explains a paradox: why, at a time when we are better off than ever before in history, all too many of us are leading lives of quiet desperation. At the same time, the book tells stories of individuals who have stood against economic trickery—and how it can be reduced through greater knowledge, reform, and regulation.</t>
  </si>
  <si>
    <t xml:space="preserve"> A phabulous book! This is economics after the behavioral revolution at its best. —Samuel Bowles, Santa Fe InstituteAkerlof and Shiller present convincing evidence of how tobacco, pharmaceutical, and liquor companies and politicians weasel a chapter of their own into our life stories, abusing the mutual storytelling--with all its signs and wonders--that is elemental to our humanity.---Peter Lewis, Barnes &amp;amp Noble ReviewOne of The Times Literary Supplement’s Books of the Year 2016, chosen by Paul CollierGeorge Akerlof and Robert Shiller, two of the biggest names in economics for the past half century, take aim at the widespread assumption that free markets ted to produce the best outcomes.---Adam Creighton, The Australian Phishing for Phools is a coherent and highly plausible explanation of why markets—although usually beneficial—can lead to undesirable outcomes. The book takes an intriguing approach and gives many interesting examples. —Diane Coyle, author of GDP: A Brief but Affectionate HistoryOne of BusinessInsider.com’s Best Business Books of 2015As you would expect, it's a very clearly written book with tons of examples. And it makes a simple and powerful point about the fragility of the normative, welfare economics conclusions economists tend to draw.---Diane Coyle, The Enlightened Economist Akerlof and Shiller extend the standard ‘market failure' theory—which says that there is a potential role for government intervention when markets fail—by showing that markets fail not only because of the familiar reasons of externalities and unfair income distribution, but also because of the pervasive phenomenon of ‘phishing for phools' (profit-seeking through manipulation and deception). They point the way to a new paradigm freed from the constraints of market failure theory, able to illuminate ‘control by capital' (partly through phishing) and to prescribe</t>
  </si>
  <si>
    <t>George A. Akerlof is University Professor at Georgetown University and the winner of the 2001 Nobel Prize. Robert J. Shiller is Sterling Professor of Economics at Yale University, the winner of the 2013 Nobel Prize in economics, and the author of the New York Times bestseller Irrational Exuberance (Princeton). Akerlof and Shiller are also the authors of Animal Spirits: How Human Psychology Drives the Economy, and Why It Matters for Global Capitalism (Princeton).</t>
  </si>
  <si>
    <t>The Tyranny of Metrics</t>
  </si>
  <si>
    <t>Muller, Jerry Z.</t>
  </si>
  <si>
    <t>Management, Organization, Corporate Governance</t>
  </si>
  <si>
    <t xml:space="preserve"> BUS041000 BUSINESS &amp; ECONOMICS / Management; BUS061000 BUSINESS &amp; ECONOMICS / Statistics; BUS079000 BUSINESS &amp; ECONOMICS / Government &amp; Business; EDU000000 EDUCATION / General; POL028000 POLITICAL SCIENCE / Public Policy / General</t>
  </si>
  <si>
    <t>How the obsession with quantifying human performance threatens business, medicine, education, government—and the quality of our livesToday, organizations of all kinds are ruled by the belief that the path to success is quantifying human performance, publicizing the results, and dividing up the rewards based on the numbers. But in our zeal to instill the evaluation process with scientific rigor, we've gone from measuring performance to fixating on measuring itself—and this tyranny of metrics now threatens the quality of our organizations and lives. In this brief, accessible, and powerful book, Jerry Muller uncovers the damage metrics are causing and shows how we can begin to fix the problem. Filled with examples from business, medicine, education, government, and other fields, the book explains why paying for measured performance doesn't work, why surgical scorecards may increase deaths, and much more. But Muller also shows that, when used as a complement to judgment based on personal experience, metrics can be beneficial, and he includes an invaluable checklist of when and how to use them. The result is an essential corrective to a harmful trend that increasingly affects us all.</t>
  </si>
  <si>
    <t>“Many of us have the vague sense that metrics are leading us astray, stripping away context, devaluing subtle human judgment, and rewarding those who know how to play the system. Muller’s book crisply explains where this fashion came from, why it can be so counterproductive and why we don’t learn. It should be required reading for any manager on the verge of making the Vietnam body count mistake all over again.”—Tim Harford, Financial Times“Muller delivers a riposte to bean counters everywhere with this trenchant study of our fixation with performance metrics.”—Barbara Kiser, Nature “Mercilessly exposes the downside of the cult of measurement and managerialism.”—The Economist“Highly readable.”—Luke Johnson, Sunday Times</t>
  </si>
  <si>
    <t>Jerry Z. Muller is professor of history at the Catholic University of America and the author of many books, including The Mind and the Market and Capitalism and the Jews (Princeton).</t>
  </si>
  <si>
    <t>Experiencing Design</t>
  </si>
  <si>
    <t>The Innovator's Journey</t>
  </si>
  <si>
    <t>Hold, Karen / Eldridge, Jessica / Liedtka, Jeanne</t>
  </si>
  <si>
    <t xml:space="preserve"> BUS019000 BUSINESS &amp; ECONOMICS / Decision-Making &amp; Problem Solving; BUS041000 BUSINESS &amp; ECONOMICS / Management; DES011000 DESIGN / Product</t>
  </si>
  <si>
    <t>Individuals become design thinkers by experiencing design. Drawing on decades of researching and teaching design thinking to people not trained in design, Jeanne Liedtka, Karen Hold, and Jessica Eldridge offer a guide for how to create these deep experiences at each stage of the design thinking journey.</t>
  </si>
  <si>
    <t>Part I: Introduction1. How Design Shapes Us as We Shape Designs2. Why Design Thinking WorksPart II: The Discovery Process3. Immersion4. Sensemaking5. Alignment6. EmergencePart III: The Testing Process7. Imagining8. Learning in Action9. Putting It All TogetherPart IV: Different Strokes for Different Folks10. The Driver11. The Influencer12. The Analyst13. The SupporterPart V: The Destination14. Personal Development Planning15. Organizational Development PlanningAppendicesNotesAcknowledgmentsIndex</t>
  </si>
  <si>
    <t>Mathew D. Duerden, associate professor of experience design and management, Brigham Young University, and coauthor of Designing Experiences:Liedtka, Hold, and Eldridge make the case for how the transformation of individuals through design thinking is actually how it changes individuals and allows them to make greater innovations. The focus on how the process transforms those who use it is a unique and needed contribution to the broader literature.Maureen Thurston, chief experience officer, AURECON:Looking for a practical guide on how to cultivate and integrate an enterprising spirit into any enterprise? Experiencing Design will show you step-by-step how to unleash the innate creativity that resides in all of us and channel it toward a purpose-led outcome. It is a marvelous read based on sound research. I’m recommending Experiencing Design to everyone in my company to read and relish.Adam Billing, founder of Treehouse Innovation and Sprintbase:Experiencing Design is a must-read for anyone seeking to build more change-ready and adaptive organizations. Jeanne Liedtka and her team have effectively unlocked the secret to not only developing, but also assessing the behaviors and mindsets that are essential for success in a fast-changing world.Roger L. Martin, Founder and President, Roger L. Martin Inc.:As Design Thinking gains in popularity, it risks being reduced to a set of rote steps that users naively assume if followed will magically produce a fabulous solution. In Experiencing Design, long-time design theorist Jeanne Liedtka and her co-authors argue persuasively that the design thinker, not a particular set of steps, is the key to design thinking effectiveness. With thoroughness and clarity, they lead the reader through the experiential journey a design thinker must take to achieve the desired breakthrough solutions.Edward D. Hess, professor emeritus of business administration, Darden School of Business, and au</t>
  </si>
  <si>
    <t>Jeanne Liedtka is a faculty member at the Darden Graduate School of Business Administration at the University of Virginia. Her Columbia Business School Publishing books include Designing for Growth: A Manager’s Toolkit (2011) and Design Thinking for the Greater Good: Innovation in the Social Sector (2017).Karen Hold is the founder of Experience Labs, an innovation consulting firm. She is also the director of DT:DC, a design thinking community in Washington, DC, and a visiting professor at École des Ponts Business School in Paris, France.Jessica Eldridge is a consultant working at the intersection of educational equity and purposeful innovation. She is the founder of Spark Strategic Solutions and is a specialist in design thinking, innovation management, and cross-sector collaboration.</t>
  </si>
  <si>
    <t>Location and Land Use</t>
  </si>
  <si>
    <t>Toward a General Theory of Land Rent</t>
  </si>
  <si>
    <t>Alonso, William</t>
  </si>
  <si>
    <t>Publications of the Joint Center for Urban Studies of the Massachusetts Institute of Technology and Harvard University</t>
  </si>
  <si>
    <t>10</t>
  </si>
  <si>
    <t>AlonsoWilliam: William Alonso is Saltonsall Professor of Population Policy, Center for Population Studies, Harvard University.</t>
  </si>
  <si>
    <t>The Meddlers</t>
  </si>
  <si>
    <t>Sovereignty, Empire, and the Birth of Global Economic Governance</t>
  </si>
  <si>
    <t>Martin, Jamie</t>
  </si>
  <si>
    <t xml:space="preserve"> BUS023000 BUSINESS &amp; ECONOMICS / Economic History; BUS069000 BUSINESS &amp; ECONOMICS / Economics / General; HIS037000 HISTORY / World; HIS037070 HISTORY / Modern / 20th Century; POL010000 POLITICAL SCIENCE / History &amp; Theory; POL011000 POLITICAL SCIENCE / International Relations / General; POL024000 POLITICAL SCIENCE / Public Policy / Economic Policy; POL033000 POLITICAL SCIENCE / Globalization; POL042060 POLITICAL SCIENCE / Political Ideologies / Capitalism</t>
  </si>
  <si>
    <t>While the birth of global economic governance is conventionally dated to the end of World War II, Jamie Martin shows how its roots lie in World War I and its aftermath. The Meddlers explores the intense political struggles about sovereignty and self-governance provoked by the first attempts to govern global capitalism.</t>
  </si>
  <si>
    <t>CoverTitle PageCopyrightContentsIntroduction1. Managing the Global Economy during the First World War2. Enforcing Austerity in Postwar Europe3. An Independent International Bank4. The Origins of International Development5. Controlling Commodities6. Sovereignty and the IMFConclusionAbbreviationsNotesAcknowledgmentsIndex</t>
  </si>
  <si>
    <t>The Meddlers is an eye-opening, essential new history that places our international financial institutions in the transition from a world defined by empire to one of nation states enmeshed in the world economy.-- Adam Tooze, Columbia UniversityMartin offers an alternative perspective on the crisis of global economic governance today, showing how the interventionist powers of the IMF and the World Bank have all along been rooted in empire and colonialism.-- Daniel Steinmetz-Jenkins The NationThe Meddlers is a brilliant and revealing history of the imperial origins of contemporary institutions for global economic governance. It is essential reading for anyone concerned with the past, present, and future of the global economy and the institutions we have created to manage it.-- Tara Zahra, University of ChicagoThe Meddlers is a deeply-researched and intelligent treatment of an important subject—that is, just how our organs of international economic governance came to exert the influence they do.-- Susan Pedersen, Columbia UniversityA compelling and original history of the way new international economic organizations interfered with national economic sovereignty in two world wars, and the economically tumultuous period between them. The Meddlers is an important and timely contribution to global political and economic history.-- David Edgerton, King’s College LondonThe Meddlers advances a persuasive argument about the origins and evolution of global economic governance. It charts the evolution of legal norms and institutional practices—not just one of the most under-studied aspects of global governance, but also the most challenging to reveal. The range of national and international agencies and actors is impressive the juxtaposition of different agencies novel and revealing.-- Patricia Clavin, University of Oxford&lt;d</t>
  </si>
  <si>
    <t>Narrative and Numbers</t>
  </si>
  <si>
    <t>The Value of Stories in Business</t>
  </si>
  <si>
    <t>Damodaran, Aswath</t>
  </si>
  <si>
    <t xml:space="preserve"> BUS001010 BUSINESS &amp; ECONOMICS / Accounting / Financial; BUS027000 BUSINESS &amp; ECONOMICS / Finance / General; BUS036060 BUSINESS &amp; ECONOMICS / Investments &amp; Securities / Stocks</t>
  </si>
  <si>
    <t>How to connect business value to story.</t>
  </si>
  <si>
    <t>Preface1. A Tale of Two Tribes2. Tell Me a Story3. The Elements of Storytelling4. The Power of Numbers5. Number-Crunching Tools6. Building a Narrative7. Test-Driving a Narrative8. From Narratives to Numbers9. Numbers to Value10. Improving and Modifying Your Narrative&amp;mdashthe Feedback Loop11. Narrative Alterations&amp;mdashthe Real World Intrudes12. News and Narratives13. Go Big&amp;mdashthe Macro Story14. The Corporate Life Cycle15. The Managerial Challenge16. The EndgameNotesIndex</t>
  </si>
  <si>
    <t>David Foster, CEO, Business Valuation Resources:Damodaran takes us to the place where Joseph Campbell, Warren Buffett, and the best quantitative analyses of Nassim Taleb intersect, and his journey uncovers new value and risk missed by analysts who bias themselves by relying solely on storytelling or number-crunching. It's a hero's journey best supported by humility—and this first-person account of Aswath's own evolving narratives, analyses, and valuations of Alibaba, Amazon, Uber, Theranos, Ferrari, and more. He may have started as a quant, but Damodaran's now one of the most balanced analysts—and wonderful business and financial storytellers—writing and teaching today.Michael Mauboussin, Head of Global Financial Strategies, Credit Suisse:No one has contributed more to the craft of valuation than Aswath Damodaran. In Narrative and Numbers, he correctly shows that you can't understand the stock without the story. After Damodaran's eye-opening tour, you will forever appreciate the vital contribution of human nature to number-crunching.Stephen Penman, author, Accounting for Value:Damodaran, instructor to many on valuation, clearly demonstrates that quantitative valuation formulas are not sufficient: they must be applied with a more qualitative narrative about the business. But qualitative analysis has its dangers, not the least that we insert our own biases into the narrative. Damodaran nicely weaves stories into the more formal quantitative analysis, with check and balances that yield a more confident valuation.Thomas E. Copeland, University of San Diego:Professor Damodaran's point-counterpoint case studies make valuation a good read. Self-critical in his contemporary examples, he wisely cautions the reader that quality valuation requires both the right and the left side of one's brain—the number cruncher and the storyteller.Paul Johnson, Nicusa Investment Advisors:Damodaran's success in combining storytelling with traditi</t>
  </si>
  <si>
    <t>DamodaranAswath: Aswath Damodaran (MBA, PhD, Finance, UCLA) holds the Kerschner Family Chair in Finance Education and is Professor of Finance at New York University's Stern School of Business. His books include Damodaran on Valuation: Security Analysis for Investment and Corporate Finance, Second Edition (Wiley, 2006), The Little Book of Valuation: How to Value a Company, Pick and Stock and Profit (Wiley, 2011),and our own Narrative and Numbers.Aswath Damodaran is the Kerschner Family Chair in Finance Education and professor of finance at New York University's Stern School of Business. He is the author of Applied Corporate Finance, Fourth Edition (2014), Investment Valuation: Tools and Techniques for Determining the Value of Any Asset, Third Edition (2012), The Little Book of Valuation: How to Value a Company, Pick a Stock and Profit (2011), and Damodaran on Valuation: Security Analysis for Investment and Corporate Finance, Second Edition (2006).</t>
  </si>
  <si>
    <t>Advances in Behavioral Finance, Volume II</t>
  </si>
  <si>
    <t>Thaler, Richard H.</t>
  </si>
  <si>
    <t>2</t>
  </si>
  <si>
    <t>This book offers a definitive and wide-ranging overview of developments in behavioral finance over the past ten years. In 1993, the first volume provided the standard reference to this new approach in finance--an approach that, as editor Richard Thaler put it,  entertains the possibility that some of the agents in the economy behave less than fully rationally some of the time.  Much has changed since then. Not least, the bursting of the Internet bubble and the subsequent market decline further demonstrated that financial markets often fail to behave as they would if trading were truly dominated by the fully rational investors who populate financial theories. Behavioral finance has made an indelible mark on areas from asset pricing to individual investor behavior to corporate finance, and continues to see exciting empirical and theoretical advances. Advances in Behavioral Finance, Volume II constitutes the essential new resource in the field. It presents twenty recent papers by leading specialists that illustrate the abiding power of behavioral finance--of how specific departures from fully rational decision making by individual market agents can provide explanations of otherwise puzzling market phenomena. As with the first volume, it reaches beyond the world of finance to suggest, powerfully, the importance of pursuing behavioral approaches to other areas of economic life.  The contributors are Brad M. Barber, Nicholas Barberis, Shlomo Benartzi, John Y. Campbell, Emil M. Dabora, Daniel Kent, François Degeorge, Kenneth A. Froot, J. B. Heaton, David Hirshleifer, Harrison Hong, Ming Huang, Narasimhan Jegadeesh, Josef Lakonishok, Owen A. Lamont, Roni Michaely, Terrance Odean, Jayendu Patel, Tano Santos, Andrei Shleifer, Robert J. Shiller, Jeremy C. Stein, Avanidhar Subrahmanyam, Richard H. Thaler, Sheridan Titman, Robert W. Vishny, Kent L. Womack, and Richard Zeckhauser.</t>
  </si>
  <si>
    <t xml:space="preserve"> This book provides a thorough review of progress in the field of behavioral finance over the past ten years. By every measure, it will have considerable impact. It is must reading for finance economists as well as anyone interested in behavioral economics. Graduate students and faculty alike will find this book to be an invaluable reference to which they will often refer. —David Laibson, Harvard UniversityRichard H. Thaler, Winner of the 2017 Nobel Prize in Economics Advances in Behavioral Finance, Volume II should be on every Ph.D. reading list in finance programs. It should be seen as a finance book per se, not just a niche 'behavioral finance' book. Thaler's preface is very readable, as is the superb introduction by Thaler and Nick Barberis. —Colin Camerer, California Institute of Technology, author of Behavioral Game Theory and Advances in Behavioral EconomicsThis is an excellent and useful book which should be recommended to all students of finance.---Peter Howells, Economic Issues This book brings together almost all of the most important work in behavioral finance from the last decade, in a manageable presentation suitable for masters- and doctoral-level classes on the subject. —Jay R. Ritter, Cordell Professor of Finance, University of Florida</t>
  </si>
  <si>
    <t>Richard H. Thaler,  the winner of the 2017 Nobel Prize in economics, is the Charles R. Walgreen  Distinguished Service Professor of Behavioral Science and Economics at the  University of Chicago Booth School of Business. His books include Quasi-Rational  Economics (Russell Sage Foundation) and The Winner's Curse (Princeton). He is also the editor of the forerunner to the present volume, Advances  in Behavioral Finance (Russell Sage Foundation).</t>
  </si>
  <si>
    <t>The Box</t>
  </si>
  <si>
    <t>How the Shipping Container Made the World Smaller and the World Economy Bigger - Second Edition with a new chapter by the author</t>
  </si>
  <si>
    <t>Levinson, Marc</t>
  </si>
  <si>
    <t>Transportation, Logistics, Air Traffic, Shipping</t>
  </si>
  <si>
    <t xml:space="preserve"> BUS070100 BUSINESS &amp; ECONOMICS / Industries / Transportation; BUS073000 BUSINESS &amp; ECONOMICS / Commerce; TEC016010 Technology &amp; Engineering / Industrial Design / Packaging</t>
  </si>
  <si>
    <t>In April 1956, a refitted oil tanker carried fifty-eight shipping containers from Newark to Houston. From that modest beginning, container shipping developed into a huge industry that made the boom in global trade possible. The Box tells the dramatic story of the container's creation, the decade of struggle before it was widely adopted, and the sweeping economic consequences of the sharp fall in transportation costs that containerization brought about. But the container didn't just happen. Its adoption required huge sums of money, both from private investors and from ports that aspired to be on the leading edge of a new technology. It required years of high-stakes bargaining with two of the titans of organized labor, Harry Bridges and Teddy Gleason, as well as delicate negotiations on standards that made it possible for almost any container to travel on any truck or train or ship. Ultimately, it took McLean's success in supplying U.S. forces in Vietnam to persuade the world of the container's potential. Drawing on previously neglected sources, economist Marc Levinson shows how the container transformed economic geography, devastating traditional ports such as New York and London and fueling the growth of previously obscure ones, such as Oakland. By making shipping so cheap that industry could locate factories far from its customers, the container paved the way for Asia to become the world's workshop and brought consumers a previously unimaginable variety of low-cost products from around the globe.  Published in hardcover on the fiftieth anniversary of the first container voyage, this is the first comprehensive history of the shipping container. Now with a new chapter, The Box tells the dramatic story of how the drive and imagination of an iconoclastic entrepreneur turned containerization from an impractical idea into a phenomenon that transformed economic geography, slashed transportation costs, and made the boom in global trade</t>
  </si>
  <si>
    <t>By artfully weaving together the nuts and bolts of what happened at which port with the grand sweep of economic history, Levinson has produced a marvelous read for anyone who cares about how the interconnected world economy came to be.---Neil Irwin, Washington Post The continuous decline of ocean shipping costs in the last 40 years is rarely credited for the growth of global trade in contemporary literature. Don't miss this amazing history. —George Stalk, Boston Consulting Group and author of Surviving the China RiptideExcellent.---J Bradford DeLong, The Edge Financial DailyThe Box is . . . an engrossing read. . . . The book is well-written, with detailed notes and an index. I found it absorbing and informative from the first page.---Graham Williams, Sydney Morning Herald Fascinating, informative, wonderfully historicized. This is a terrific untold story. —Nelson Lichtenstein, University of California, Santa Barbara, and editor of Wal-Mart: the Face of Twenty-First Century CapitalismThis is a smoothly written history of the ocean shipping container. . . . Marc Levinson turns it into a fascinating economic history of the last 50 years that helps us to understand globalization and industrial growth in North America.---Harvey Schachter, Globe and MailMarc Levinson's concern is business history on a grand scale. He tells a moral tale. There are villains ... and there is one larger than life hero: Malcom McLean. . . . Levinson has produced a fascinating exposition of the romance of the steel container. I'll never look at a truck in the same way again.---Howard Davies, The TimesWinner of the 2007 Bronze Medal in Finance/Investment/Economics, Independent Publisher Book AwardsInternational trade . . . owes its exponential growth to something utterly ordinary and overlooked, says author Marc Levinson: the metal shipping container.... The</t>
  </si>
  <si>
    <t>Marc Levinson is an economist in Washington, DC. He was formerly a senior fellow at the Council on Foreign Relations, an economist at a leading investment bank, and finance and economics editor at The Economist.</t>
  </si>
  <si>
    <t>Capitalism without Capital</t>
  </si>
  <si>
    <t>The Rise of the Intangible Economy</t>
  </si>
  <si>
    <t>Westlake, Stian / Haskel, Jonathan</t>
  </si>
  <si>
    <t xml:space="preserve"> BUS020000 BUSINESS &amp; ECONOMICS / Development / Business Development; BUS023000 BUSINESS &amp; ECONOMICS / Economic History; BUS029000 BUSINESS &amp; ECONOMICS / Free Enterprise; BUS069000 BUSINESS &amp; ECONOMICS / Economics / General; BUS085000 BUSINESS &amp; ECONOMICS / Organizational Behavior</t>
  </si>
  <si>
    <t>The first comprehensive account of the growing dominance of the intangible economyEarly in the twenty-first century, a quiet revolution occurred. For the first time, the major developed economies began to invest more in intangible assets, like design, branding, R&amp;ampD, and software, than in tangible assets, like machinery, buildings, and computers. For all sorts of businesses, from tech firms and pharma companies to coffee shops and gyms, the ability to deploy assets that one can neither see nor touch is increasingly the main source of long-term success.But this is not just a familiar story of the so-called new economy. Capitalism without Capital shows that the growing importance of intangible assets has also played a role in some of the big economic changes of the last decade. The rise of intangible investment is, Jonathan Haskel and Stian Westlake argue, an underappreciated cause of phenomena from economic inequality to stagnating productivity.Haskel and Westlake bring together a decade of research on how to measure intangible investment and its impact on national accounts, showing the amount different countries invest in intangibles, how this has changed over time, and the latest thinking on how to assess this. They explore the unusual economic characteristics of intangible investment, and discuss how these features make an intangible-rich economy fundamentally different from one based on tangibles.Capitalism without Capital concludes by presenting three possible scenarios for what the future of an intangible world might be like, and by outlining how managers, investors, and policymakers can exploit the characteristics of an intangible age to grow their businesses, portfolios, and economies.</t>
  </si>
  <si>
    <t xml:space="preserve"> A must-read for anyone concerned about how to revive the growth of living standards. —Robert Peston, author of How Do We Fix This Mess?: The Economic Price of Having It All and the Route to Lasting ProsperityRecommended reading for venture capitalists and investment counselors.A first-rate book.---Arnold Kling, Askblog,  On almost every page of this book I found myself going 'Oh, now I understand' or 'Yes, I never looked at it that way.' Capitalism without Capital is highly original and illuminating. It has changed the way I look at things. —Daniel Finkelstein, The Times columnistThe historical view of ‘capital as something tangible persists and limits our thinking,' the authors argue. To be sure, exactly which intangible assets qualify as capital can be debated endlessly. In Capitalism Without Capital, [they] choose a broad definition and explore its implications. In so doing, they provide insights into some puzzling questions . . . [and] make a good case that we don't know as much as we think because some of our tools for measuring economic performance are out of date.---George Molloan, Wall Street JournalHaskel and Westlake’s book focuses on the rise of the intangible economy. They are not trying to make any statement on the EU, but in one chapter of their book they plot tangible and intangible investment against an OECD measure of employment strictness. The results are fascinating. In their own words: 'countries with more restrictive hiring and firing invest more in tangibles and less in intangibles'.---Graeme Leach, CityAMFor an introduction, though, it would be hard to do better than Capitalism without Capital, which is clear and lively and raises--without having all the answers--the relevant questions.---Diane Coyle, The Enlightened Economist This fascinating book examines an important but overlooked subject—the intangible nature of c</t>
  </si>
  <si>
    <t>Jonathan Haskel is professor of economics at Imperial College Business School. Stian Westlake is a senior fellow at Nesta, the UK’s national foundation for innovation. Haskel and Westlake are cowinners of the 2017 Indigo Prize.</t>
  </si>
  <si>
    <t>Asset Price Dynamics, Volatility, and Prediction</t>
  </si>
  <si>
    <t>Taylor, Stephen J.</t>
  </si>
  <si>
    <t xml:space="preserve"> BUS021000 BUSINESS &amp; ECONOMICS / Econometrics; BUS027000 BUSINESS &amp; ECONOMICS / Finance / General; BUS050020 BUSINESS &amp; ECONOMICS / Personal Finance / Investing</t>
  </si>
  <si>
    <t>This book shows how current and recent market prices convey information about the probability distributions that govern future prices. Moving beyond purely theoretical models, Stephen Taylor applies methods supported by empirical research of equity and foreign exchange markets to show how daily and more frequent asset prices, and the prices of option contracts, can be used to construct and assess predictions about future prices, their volatility, and their probability distributions. Stephen Taylor provides a comprehensive introduction to the dynamic behavior of asset prices, relying on finance theory and statistical evidence. He uses stochastic processes to define mathematical models for price dynamics, but with less mathematics than in alternative texts. The key topics covered include random walk tests, trading rules, ARCH models, stochastic volatility models, high-frequency datasets, and the information that option prices imply about volatility and distributions. Asset Price Dynamics, Volatility, and Prediction is ideal for students of economics, finance, and mathematics who are studying financial econometrics, and will enable researchers to identify and apply appropriate models and methods. It will likewise be a valuable resource for quantitative analysts, fund managers, risk managers, and investors who seek realistic expectations about future asset prices and the risks to which they are exposed.</t>
  </si>
  <si>
    <t xml:space="preserve"> This well written text nicely balances new developments in various areas of theoretical and empirical finance, and it explains in a concise way how various models and methods are related. —Philip Hans Franses, Professor of Applied Econometrics, Econometric Institute, Erasmus University, RotterdamThis book provides thorough, well-presented and concise coverage of asset price dynamics and manages to combine new developments, established issues, theory and application in a practical and refreshing manner. It is well illustrated with time series graphs and tables and has a good balance between theoretical concepts and their practical applications with a mathematical treatment that is not too specialized.---Anthony F. Gyles, RSS I enjoyed reading this book, which offers a close to unique merging of detailed and careful empirics with the finance and time series theory associated with the study of asset pricing dynamics. —Neil Shephard, University of OxfordWinner of the 2005 BestBook Award, Riskbook.com</t>
  </si>
  <si>
    <t>Stephen J. Taylor is Professor of Finance at Lancaster University, England. He is the author of Modelling Financial Time Series and many influential articles about applications of financial econometrics.</t>
  </si>
  <si>
    <t>Economics in Two Lessons</t>
  </si>
  <si>
    <t>Why Markets Work So Well, and Why They Can Fail So Badly</t>
  </si>
  <si>
    <t>Quiggin, John</t>
  </si>
  <si>
    <t xml:space="preserve"> BUS019000 BUSINESS &amp; ECONOMICS / Decision-Making &amp; Problem Solving; BUS039000 BUSINESS &amp; ECONOMICS / Economics / Macroeconomics; BUS044000 BUSINESS &amp; ECONOMICS / Economics / Microeconomics; BUS069000 BUSINESS &amp; ECONOMICS / Economics / General; BUS069030 BUSINESS &amp; ECONOMICS / Economics / Theory</t>
  </si>
  <si>
    <t>Two-lesson economics means giving up the dogmatism of laissez-faire as well as the reflexive assumption that any economic problem can be solved by government action, since the right answer often involves a mixture of market forces and government policy. But the payoff is huge: understanding how markets actually work—and what to do when they don’t.</t>
  </si>
  <si>
    <t xml:space="preserve"> With a confident style, John Quiggin weaves together clear theory and fascinating stories to explain why markets work and why they fail. He makes the case that one-lesson economics, based on the idea that market prices are always right, is as useful as a one-wheeled bicycle. If you want to understand what free-market economics gets right, and when governments need to step in, this is the book for you. My two lessons: buy it, and read it. —Andrew Leigh, member of the Parliament of Australia“A brilliant book. People often try to write for readers who know no economics, but they rarely succeed. This book is an exception.”—Roger Backhouse, author of The Ordinary Business of Life: A History of Economics from the Ancient World to the Twenty-First Century There is little doubt that Quiggin’s Economics in Two Lessons will be an instant classic and feature on university reading lists around the world. It should also be compulsory reading for policymakers and public commentators, who all too often lack a framework for thinking clearly about the costs and benefits of markets. The good news is that Quiggin has one—and he’s happy to share. ---Richard Holden, Inside Story With apologies to Isaiah Berlin, Quiggin is a foxy hedgehog: He knows two big things, and these twin lessons—about the virtues and limits of markets—sustain a pioneering, persuasive, and even passionate case for democracy and the mixed economy. Make room for two lessons in your mind, and on your bookshelf.”—Jacob S. Hacker, coauthor of American Amnesia: How the War on Government Led Us to Forget What Made America Prosper“This popular, accessible introduction to economics is organized around an idea that is brilliantly simple yet encompassing.”—Suresh Naidu, Columbia University</t>
  </si>
  <si>
    <t>John Quiggin, University of Queensland, Brisbane.</t>
  </si>
  <si>
    <t>Encyclopedia of Electronic HRM</t>
  </si>
  <si>
    <t>Bondarouk, Tanya / Fisher, Sandra</t>
  </si>
  <si>
    <t xml:space="preserve"> BUS030000 BUSINESS &amp; ECONOMICS / Human Resources &amp; Personnel Management</t>
  </si>
  <si>
    <t>The Encyclopedia of Electronic HRM is a comprehensive research-based reference resource with entries on core e-HRM areas, key concepts, and leading technologies. From electronic selection to HR analytics, from e-HRM implementation to HRIS cultural differences - each entry reflects the views of an expert in the field. Each entry provides a list of references and recommended further reading to enable the reader to gain a deeper awareness and understanding of each topic. The book formalizes the best knowledge in the field. It will inform and connect the different topics and scholars from the multiple disciplines who conduct research on e-HRM.   Who should read this book? Academic Researchers, including doctoral students, will appreciate the insightful (and occasionally provocative) guidance on future research opportunities. Practitioners will be able to quickly see the research evidence on e-HRM practices and tools, helping them make the business case for adopting technology. Students can use the individual entries as a quick but thorough introduction to a topic, particularly in master’s level courses.</t>
  </si>
  <si>
    <t>Tanya Bondarouk, University of Twente, Netherlands Sandra Fisher, FH Münster, Germany</t>
  </si>
  <si>
    <t>Fragile by Design</t>
  </si>
  <si>
    <t>The Political Origins of Banking Crises and Scarce Credit</t>
  </si>
  <si>
    <t>Haber, Stephen H. / Calomiris, Charles W.</t>
  </si>
  <si>
    <t>50</t>
  </si>
  <si>
    <t xml:space="preserve"> BUS004000 BUSINESS &amp; ECONOMICS / Banks &amp; Banking; BUS039000 BUSINESS &amp; ECONOMICS / Economics / Macroeconomics; POL010000 POLITICAL SCIENCE / History &amp; Theory</t>
  </si>
  <si>
    <t>Why are banking systems unstable in so many countries—but not in others? The United States has had twelve systemic banking crises since 1840, while Canada has had none. The banking systems of Mexico and Brazil have not only been crisis prone but have provided miniscule amounts of credit to business enterprises and households.Analyzing the political and banking history of the United Kingdom, the United States, Canada, Mexico, and Brazil through several centuries, Fragile by Design demonstrates that chronic banking crises and scarce credit are not accidents. Calomiris and Haber combine political history and economics to examine how coalitions of politicians, bankers, and other interest groups form, why they endure, and how they generate policies that determine who gets to be a banker, who has access to credit, and who pays for bank bailouts and rescues.Fragile by Design is a revealing exploration of the ways that politics inevitably intrudes into bank regulation.</t>
  </si>
  <si>
    <t>Fragile by Design is a call to action for people to seize the moment to resist crony capitalism.---Jay Weiser, Weekly StandardExploring the ways in which politics inevitably intrude into banking regulation, Calomiris and Haber clearly describe events leading to the recent financial crisis of 2007-2009. . . . This is an excellent work for understanding the role of credit and how the financial sector evolved in different settings.Calomiris and Haber offer a thoughtful counter-argument to the current received wisdom.---Howard Davies, Times Higher EducationOne of Financial Times (FT.com) Best Economics Books of 2014, chosen by Martin Wolf Why do America's banks go bust so often? Fragile by Design draws back the veil that hides the murky world where politics and big money meet, and exposes the surprising truth—that the banks were built to fail. Read, learn, and keep your cash close at hand! —Ian Morris, author of Why the West Rules—for NowHands down the best single book for understanding the historical journey that laid the groundwork for the financial crisis.---Jeffrey Lacker, Bloomberg BusinessweekCharles Calomiris and Stephen Haber make the compelling argument that a country's propensity for frequent banking crises is linked to the ability of populist elements to hold the banking sector to ransom.---Louise Bennetts, American BankerOne cannot help but admire Calomiris and Haber's ambition to write one of the most accessible and sophisticated books on the linkage between political institutions and national financial systems.---Caner Bakir, Public AdministrationLonglisted for the Financial Times and McKinsey Business Book of the Year 2014 A remarkably detailed account of the sources of banking and financial failure under different institutional rules. A masterful achievement and a must-read for banking scholars, analysts, and regulato</t>
  </si>
  <si>
    <t>Charles W. Calomiris is a professor at Columbia Business School and Columbia's School of International and Public Affairs. Stephen H. Haber is a professor of political science and senior fellow of the Hoover Institution at Stanford University.</t>
  </si>
  <si>
    <t>The Handbook of Economic Development and Institutions</t>
  </si>
  <si>
    <t>Baland, Jean-Marie / Verdier, Thierry / Platteau, Jean-Philippe / Bourguignon, François</t>
  </si>
  <si>
    <t xml:space="preserve"> BUS068000 BUSINESS &amp; ECONOMICS / Development / Economic Development; BUS069000 BUSINESS &amp; ECONOMICS / Economics / General; POL023000 POLITICAL SCIENCE / Political Economy</t>
  </si>
  <si>
    <t>The Handbook of Economic Development and Institutions is the first to bring together in one single volume the most cutting-edge work in this area by the best-known international economists. The volume’s editors, themselves leading scholars in the discipline, provide a comprehensive introduction, and the stellar contributors offer up-to-date analysis into institutional change and its interactions with the dynamics of economic development.</t>
  </si>
  <si>
    <t xml:space="preserve"> This is a fantastic volume with contributions by the leading scholars in the field. It not only puts on display the rich scholarship on institutions within economics, but it also opens wide avenues for future research. You will not finish this thick book in one sitting, but it is well worth the time to read and absorb its significant offerings. —Dani Rodrik, Harvard University This book brings together a cohesive and well-chosen set of high-quality essays on every possible subtopic under the general rubric of institutions and development. It offers readers the most significant material on this important subject all in one volume. —Ashok Kotwal, University of British Columbia This book summarizes recent research in what is currently one of the most exciting areas in development economics, and indeed, in economics more generally. The stellar collection of contributors and lead editors guarantees that this volume will have an impact. There is no comparable book in the field. —Sanjay Jain, University of Oxford  Why is development economics so exciting? While the issues are of pressing importance for humanity, this volume illustrates that the excitement is also intellectual: to understand this truly interdisciplinary social science you need economics, anthropology, sociology, and political science. The Handbook of Economic Development and Institutions is a remarkable snapshot of the field. —James Robinson, University of Chicago</t>
  </si>
  <si>
    <t>Jean-Marie Baland, University of Namur, Namur, Belgium.</t>
  </si>
  <si>
    <t>Endangered Economies</t>
  </si>
  <si>
    <t>How the Neglect of Nature Threatens Our Prosperity</t>
  </si>
  <si>
    <t>Heal, Geoffrey</t>
  </si>
  <si>
    <t xml:space="preserve"> BUS001020 BUSINESS &amp; ECONOMICS / Accounting / Governmental; BUS033070 BUSINESS &amp; ECONOMICS / Insurance / Risk Assessment &amp; Management; BUS072000 BUSINESS &amp; ECONOMICS / Development / Sustainable Development; BUS074000 BUSINESS &amp; ECONOMICS / Nonprofit Organizations &amp; Charities / General; POL044000 POLITICAL SCIENCE / Public Policy / Environmental Policy; SCI092000 SCIENCE / Global Warming &amp; Climate Change</t>
  </si>
  <si>
    <t>One of the founders of environmental economics clearly and passionately demonstrates that the only way to achieve long-term economic growth is to protect our environment. After painting a stark picture of our current state, Geoffrey Heal outlines simple solutions that have already proven effective in conserving nature and boosting economic growth.</t>
  </si>
  <si>
    <t>Preface1. Environment and Economy&amp;mdashNo Conflict2. Market Mistakes and How Unpaid-for External Effects Are Killing Us3. Climate Change: The Greatest External Effect in Human History4. How to Deal with External Effects5. Solving the Climate Problem6. Everyone's Property Is No One's Property7. Natural Capital: Taken for Granted but Not Counted8. Valuing Natural Capital9. Measuring What Matters10. The Next StepsNotesIndex</t>
  </si>
  <si>
    <t>He crafts an excellent overview of the economic case for protecting the environment.V. Kerry Smith, Arizona State University, University Fellow, Resources for the Future:Told as a story of discovery and the evolution of his own thinking, Geoffrey Heal's book makes difficult conceptual arguments transparent. He uses examples to illustrate the key issues in environmental economics. In so doing, he demonstrates why an understanding of the consequences of all production and consumption processes for environmental resources must be an essential part of any description of economic activities.Jeffrey D. Sachs, author of The Age of Sustainble Development:Endangered Economies is a remarkable overview of how we should protect the planet to protect our prosperity. We could not have a better guide through this complex set of issues. Geoffrey Heal is a brilliant economist, a world-leading pioneer of sustainable development, and a remarkably experienced and perceptive policy analyst. Readers will gain deep insights from Heal's wise discussion of the world's most vital environmental challenges: climate change, biodiversity, fisheries, clean air and water, and the proper measurement and management of the economy. This is indispensable reading.Nicholas Stern, London School of Economics:A hostile environment can derail economic development, and a distorted economy—where producers and consumers inflict deep environmental damage at little cost—can cause a profoundly hostile environment. But good policy can foster strong and sustainable economic progress and protect and restore our fragile ecosystems. That is the clear, compelling argument Geoff Heal has done so much to create, and which he sets out so persuasively and accessibly in this very important book.Joseph E. Stiglitz, Nobel Laureate in Economics:In this passionate and readable book, Heal sets out the measures needed to reconcile economic progress with preservation of the planet. They ar</t>
  </si>
  <si>
    <t>Geoffrey Heal is Donald C. Waite III Professor of Social Enterprise at the Columbia Business School. His recent books include When Principles Pay: Corporate Social Responsibility and the Bottom Line (Columbia, 2008) and Nature and the Marketplace: Capturing the Value of Ecosystem Services (2000), as well as numerous scholarly articles on the subject of environmental economics.</t>
  </si>
  <si>
    <t>A Monetary History of the United States, 1867-1960</t>
  </si>
  <si>
    <t>Friedman, Milton / Schwartz, Anna Jacobson</t>
  </si>
  <si>
    <t>National Bureau of Economic Research Publications</t>
  </si>
  <si>
    <t>9</t>
  </si>
  <si>
    <t xml:space="preserve"> BUS023000 BUSINESS &amp; ECONOMICS / Economic History</t>
  </si>
  <si>
    <t>Writing in the June 1965 issue of theEconomic Journal, Harry G. Johnson begins with a sentence seemingly calibrated to the scale of the book he set himself to review:  The long-awaited monetary history of the United States by Friedman and Schwartz is in every sense of the term a monumental scholarly achievement--monumental in its sheer bulk, monumental in the definitiveness of its treatment of innumerable issues, large and small . . . monumental, above all, in the theoretical and statistical effort and ingenuity that have been brought to bear on the solution of complex and subtle economic issues.   Friedman and Schwartz marshaled massive historical data and sharp analytics to support the claim that monetary policy--steady control of the money supply--matters profoundly in the management of the nation's economy, especially in navigating serious economic fluctuations. In their influential chapter 7, The Great Contraction--which Princeton published in 1965 as a separate paperback--they address the central economic event of the century, the Depression. According to Hugh Rockoff, writing in January 1965:  If Great Depressions could be prevented through timely actions by the monetary authority (or by a monetary rule), as Friedman and Schwartz had contended, then the case for market economies was measurably stronger.   Milton Friedman won the Nobel Prize in Economics in 1976 for work related to A Monetary History as well as to his other Princeton University Press book, A Theory of the Consumption Function (1957).</t>
  </si>
  <si>
    <t>A monumental scholarly accomplishment. . . . [sets] a new standard for the writing of monetary history.</t>
  </si>
  <si>
    <t>The Climate Casino</t>
  </si>
  <si>
    <t>Risk, Uncertainty, and Economics for a Warming World</t>
  </si>
  <si>
    <t>Nordhaus, William D.</t>
  </si>
  <si>
    <t xml:space="preserve"> BUS099000 BUSINESS &amp; ECONOMICS / Environmental Economics; LAW034000 LAW / Environmental; POL044000 POLITICAL SCIENCE / Public Policy / Environmental Policy</t>
  </si>
  <si>
    <t>Climate change is profoundly altering our world in ways that pose major risks to human societies and natural systems. We have entered the Climate Casino and are rolling the global-warming dice, warns economist William Nordhaus. But there is still time to turn around and walk back out of the casino, and in this essential book the author explains how. Bringing together all the important issues surrounding the climate debate, Nordhaus describes the science, economics, and politics involved—and the steps necessary to reduce the perils of global warming. Using language accessible to any concerned citizen and taking care to present different points of view fairly, he discusses the problem from start to finish: from the beginning, where warming originates in our personal energy use, to the end, where societies employ regulations or taxes or subsidies to slow the emissions of gases responsible for climate change. Nordhaus offers a new analysis of why earlier policies, such as the Kyoto Protocol, failed to slow carbon dioxide emissions, how new approaches can succeed, and which policy tools will most effectively reduce emissions. In short, he clarifies a defining problem of our times and lays out the next critical steps for slowing the trajectory of global warming.</t>
  </si>
  <si>
    <t>William Nordhaus is Sterling Professor of Economics at Yale University. He has studied and written extensively about global warming for four decades and is author of the award-winning A Question of Balance: Weighing the Options on Global Warming Policies, published by Yale University Press. He lives in New Haven, CT.</t>
  </si>
  <si>
    <t>Social and Economic Networks</t>
  </si>
  <si>
    <t>Jackson, Matthew O.</t>
  </si>
  <si>
    <t>Microeconomics</t>
  </si>
  <si>
    <t xml:space="preserve"> BUS044000 BUSINESS &amp; ECONOMICS / Economics / Microeconomics; MAT014000 MATHEMATICS / Group Theory; SOC026000 SOCIAL SCIENCE / Sociology / General</t>
  </si>
  <si>
    <t>Networks of relationships help determine the careers that people choose, the jobs they obtain, the products they buy, and how they vote. The many aspects of our lives that are governed by social networks make it critical to understand how they impact behavior, which network structures are likely to emerge in a society, and why we organize ourselves as we do. In Social and Economic Networks, Matthew Jackson offers a comprehensive introduction to social and economic networks, drawing on the latest findings in economics, sociology, computer science, physics, and mathematics. He provides empirical background on networks and the regularities that they exhibit, and discusses random graph-based models and strategic models of network formation. He helps readers to understand behavior in networked societies, with a detailed analysis of learning and diffusion in networks, decision making by individuals who are influenced by their social neighbors, game theory and markets on networks, and a host of related subjects. Jackson also describes the varied statistical and modeling techniques used to analyze social networks. Each chapter includes exercises to aid students in their analysis of how networks function.  This book is an indispensable resource for students and researchers in economics, mathematics, physics, sociology, and business.</t>
  </si>
  <si>
    <t xml:space="preserve"> The study of networks is one of the liveliest and most interesting topics in contemporary economic theory. In this timely and beautifully written book, Matthew Jackson—a leading theorist and pioneer in network theory—lucidly lays out the elements of the theory as well as some cutting-edge research. —Eric S. Maskin, Nobel Laureate in Economics Lucid and comprehensive, Jackson's book elegantly synthesizes several important strands of network science from sociology, physics, mathematics, computer science, and economics. It will be an immensely useful reference for researchers and students alike. —Duncan Watts, Columbia University This is a wonderful book on social networks that will be immensely successful both as a reference on the state of the art and as a textbook for advanced courses. I believe that this book will spur renewed interest in social and economic networks, and serve as an inspiration for many researchers. Fascinating and very pleasant to read. —Francis Bloch, école Polytechnique [T]his is a valuable book that raises crucial questions for today's sociologist interested in social networks. ---Paola Tubaro, Sociology This book is an eye-opener. In addition to describing the new models of small-world and scale-free networks first developed by physical scientists, it also reveals the fascinating work done by economists on social networks. It is the best available textbook on network models, containing well-thought-out and demanding problems at the end of every chapter. —Phillip Bonacich, University of California, Los Angeles Jackson does justice to the vast interdisciplinary field of complex systems by bringing together the key advances scattered in the social science, physics, mathematics, computer science, and economics literature. With its comprehensive exposition and numerous fascinating examples, this is a must-read for everybody interested in social and economic networks. —Albert-László Barab</t>
  </si>
  <si>
    <t>Matthew O. Jackson is the William D. Eberle Professor of Economics at Stanford University.</t>
  </si>
  <si>
    <t>Machine Learning in Asset Pricing</t>
  </si>
  <si>
    <t>Nagel, Stefan</t>
  </si>
  <si>
    <t>Princeton Lectures in Finance</t>
  </si>
  <si>
    <t>8</t>
  </si>
  <si>
    <t xml:space="preserve"> BUS027000 BUSINESS &amp; ECONOMICS / Finance / General; BUS027010 BUSINESS &amp; ECONOMICS / Finance / Financial Engineering; COM094000 COMPUTERS / Data Science / Machine Learning</t>
  </si>
  <si>
    <t>A groundbreaking, authoritative introduction to how machine learning can be applied to asset pricingInvestors in financial markets are faced with an abundance of potentially value-relevant information from a wide variety of different sources. In such data-rich, high-dimensional environments, techniques from the rapidly advancing field of machine learning (ML) are well-suited for solving prediction problems. Accordingly, ML methods are quickly becoming part of the toolkit in asset pricing research and quantitative investing. In this book, Stefan Nagel examines the promises and challenges of ML applications in asset pricing.Asset pricing problems are substantially different from the settings for which ML tools were developed originally. To realize the potential of ML methods, they must be adapted for the specific conditions in asset pricing applications. Economic considerations, such as portfolio optimization, absence of near arbitrage, and investor learning can guide the selection and modification of ML tools. Beginning with a brief survey of basic supervised ML methods, Nagel then discusses the application of these techniques in empirical research in asset pricing and shows how they promise to advance the theoretical modeling of financial markets.Machine Learning in Asset Pricing presents the exciting possibilities of using cutting-edge methods in research on financial asset valuation.</t>
  </si>
  <si>
    <t xml:space="preserve"> Low signal-to-noise ratios and structural change pose severe challenges to successfully applying machine learning methods to forecast security prices. This gem of a book makes a strong case for exploiting prior insights from asset pricing models and portfolio analysis to guide training and regularization strategies in ways that can help improve the performance of machine learning methods in asset pricing. —Allan Timmermann, University of California, San Diego Asset return prediction is a complex, high-dimensional problem for which machine learning methods hold great promise. Yet that promise cannot be realized without the sophisticated economic and statistical reasoning that Stefan Nagel lays out so clearly and intuitively in this book. Machine Learning in Asset Pricing is an indispensable resource for both finance academics and quantitative investors. —John Y. Campbell, Harvard University  Stefan Nagel gives an insightful introduction to the new and rapidly growing area of machine learning–based asset pricing. He expertly links sophisticated methods to the theoretical finance problems for which they are suited. This book is an invaluable resource for those interested in improving the research and practice of finance using the powerful tools of machine learning. —Bryan Kelly, Yale University This delightful, concise, and informative book offers timely insights into asset pricing models through a machine learning lens. It serves as a vital foundational resource for anyone interested in developing a thorough understanding of the field. —Jianqing Fan, Princeton University</t>
  </si>
  <si>
    <t>Stefan Nagel is the Fama Family Professor of Finance at the University of Chicago, Booth School of Business. He is the executive editor of the Journal of Finance, a research associate at the National Bureau of Economic Research, and a research fellow at both the Centre for Economic Policy Research in London and the CESIfo in Munich. Twitter @ProfStefanNagel</t>
  </si>
  <si>
    <t>The Great Reversal</t>
  </si>
  <si>
    <t>How America Gave Up on Free Markets</t>
  </si>
  <si>
    <t>Philippon, Thomas</t>
  </si>
  <si>
    <t xml:space="preserve"> BUS023000 BUSINESS &amp; ECONOMICS / Economic History; BUS029000 BUSINESS &amp; ECONOMICS / Free Enterprise; BUS032000 BUSINESS &amp; ECONOMICS / Infrastructure; BUS035000 BUSINESS &amp; ECONOMICS / International / General; BUS079000 BUSINESS &amp; ECONOMICS / Government &amp; Business; POL024000 POLITICAL SCIENCE / Public Policy / Economic Policy</t>
  </si>
  <si>
    <t>American markets, once a model for the world, are giving up on competition. Thomas Philippon blames the unchecked efforts of corporate lobbyists. Instead of earning profits by investing and innovating, powerful firms use political pressure to secure their advantages. The result is less efficient markets, leading to higher prices and lower wages.</t>
  </si>
  <si>
    <t>CoverTitle PageCopyrightContentsPreface&amp;#0&amp;#0&amp;#0&amp;#0&amp;#0&amp;#0&amp;#0&amp;#0&amp;#0&amp;#0&amp;#0&amp;#0&amp;#0&amp;#0Introduction&amp;#0&amp;#0&amp;#0&amp;#0&amp;#0&amp;#0&amp;#0&amp;#0&amp;#0&amp;#0&amp;#0&amp;#0&amp;#0&amp;#0&amp;#0&amp;#0&amp;#0&amp;#0&amp;#0Part One. The Rise of Market Power in the United States1. Why Economists Like Competition . . . and Why You Should Too2. Bad Concentration, Good Concentration&amp;#0&amp;#0&amp;#0&amp;#0&amp;#0&amp;#0&amp;#0&amp;#0&amp;#0&amp;#0&amp;#0&amp;#0&amp;#0&amp;#0&amp;#0&amp;#0&amp;#0&amp;#0&amp;#0&amp;#0&amp;#0&amp;#0&amp;#0&amp;#0&amp;#0&amp;#0&amp;#0&amp;#0&amp;#0&amp;#0&amp;#0&amp;#0&amp;#0&amp;#0&amp;#0&amp;#0&amp;#0&amp;#0&amp;#0&amp;#0&amp;#0&amp;#0&amp;#0&amp;#0&amp;#0&amp;#0&amp;#03. The Rise in Market Power&amp;#0&amp;#0&amp;#0&amp;#0&amp;#0&amp;#0&amp;#0&amp;#0&amp;#0&amp;#0&amp;#0&amp;#0&amp;#0&amp;#0&amp;#0&amp;#0&amp;#0&amp;#0&amp;#0&amp;#0&amp;#0&amp;#0&amp;#0&amp;#0&amp;#0&amp;#0&amp;#0&amp;#0&amp;#0&amp;#0&amp;#0&amp;#0&amp;#0&amp;#04. The Decline of Investment and Productivity&amp;#0&amp;#0&amp;#0&amp;#0&amp;#0&amp;#0&amp;#0&amp;#0&amp;#0&amp;#0&amp;#0&amp;#0&amp;#0&amp;#0&amp;#0&amp;#0&amp;#0&amp;#0&amp;#0&amp;#0&amp;#0&amp;#0&amp;#0&amp;#0&amp;#0&amp;#0&amp;#0&amp;#0&amp;#0&amp;#0&amp;#0&amp;#0&amp;#0&amp;#0&amp;#0&amp;#0&amp;#0&amp;#0&amp;#0&amp;#0&amp;#0&amp;#0&amp;#0&amp;#0&amp;#0&amp;#0&amp;#0&amp;#0&amp;#0&amp;#0&amp;#0&amp;#05. The Failure of Free EntryPart Two. The European Experience&lt;div class='ch-level-2' class='start-page-99'</t>
  </si>
  <si>
    <t>[A] superbly argued and important book. America is no longer the home of the free-market economy…The great obstacle to action in the U.S. is the pervasive role of money in politics. The results are the twin evils of oligopoly and oligarchy…Donald Trump is in so many ways a product of the defective capitalism described in The Great Reversal. What the U.S. needs, instead, is another Teddy Roosevelt and his energetic trust-busting. Is that still imaginable? All believers in the virtues of competitive capitalism must hope so.-- Martin Wolf Financial TimesA fascinating case study of rising corporate concentration and why this reflects not just impersonal economic forces but political choices… [Philippon] concludes competition has indeed declined to the detriment of consumers. His novel contribution, though, is to contrast this with the experience of Europe… Where the U.S. was once the world’s teacher, it may be time to be the pupil.-- Greg Ip Wall Street JournalFascinating…In one industry after another, [Philippon] writes, a few companies have grown so large that they have the power to keep prices high and wages low. It’s great for those corporations—and bad for almost everyone else…Too often, both parties are still confusing the interests of big business with the national interest. And American families are paying the price.-- David Leonhardt New York TimesPhilippon sees today’s Europe, ironically the home of government-driven market intervention, as the place that has figured out how to set markets free by spurring competitiveness and thus keeping services up and prices down…The Great Reversal argues that the United States has much to gain by reforming how domestic markets work but also much to regain—a vitality that has been lost since the Reagan years. We don’t know if Philippon is a fan of Donald Trump, but his analysis points to one way of making America great again: restoring our free-mark</t>
  </si>
  <si>
    <t>Hustle and Gig</t>
  </si>
  <si>
    <t>Struggling and Surviving in the Sharing Economy</t>
  </si>
  <si>
    <t>Ravenelle, Alexandrea J.</t>
  </si>
  <si>
    <t xml:space="preserve"> BUS038000 BUSINESS &amp; ECONOMICS / Labor; BUS097000 BUSINESS &amp; ECONOMICS / Workplace Culture; COM079000 COMPUTERS / Social Aspects / General; SOC026030 SOCIAL SCIENCE / Sociology / Urban; SOC050000 SOCIAL SCIENCE / Social Classes &amp; Economic Disparity</t>
  </si>
  <si>
    <t>Choose your hours, choose your work, be your own boss, control your own income. Welcome to the sharing economy, a nebulous collection of online platforms and apps that promise to transcend capitalism. Supporters argue that the gig economy will reverse economic inequality, enhance worker rights, and bring entrepreneurship to the masses. But does it? &amp;#160 In Hustle and Gig, Alexandrea J. Ravenelle shares the personal stories of nearly eighty predominantly millennial workers from Airbnb, Uber, TaskRabbit, and Kitchensurfing. Their stories underline the volatility of working in the gig economy: the autonomy these young workers expected has been usurped by the need to maintain algorithm-approved acceptance and response rates. The sharing economy upends generations of workplace protections such as worker safety workplace protections around discrimination and sexual harassment the right to unionize and the right to redress for injuries. Discerning three types of gig economy workers&amp;mdashSuccess Stories, who have used the gig economy to create the life they want Strugglers, who can´t make ends meet and Strivers, who have stable jobs and use the sharing economy for extra cash&amp;mdashRavenelle examines the costs, benefits, and societal impact of this new economic movement. Poignant and evocative, Hustle and Gig exposes how the gig economy is the millennial´s version of minimum-wage precarious work.</t>
  </si>
  <si>
    <t>List of Illustrations Acknowledgments 1. Strugglers, Strivers, and Success Stories 2. What Is the Sharing Economy? 3. Forward to the Past and the Early Industrial Age 4. Workplace Troubles 5. Sharing Is Caring 6. All in a Day´s (Dirty) Work 7. Living the Dream? 8. Conclusion Appendix 1. Demographic Survey Appendix 2. Interview Matrix Notes References Index</t>
  </si>
  <si>
    <t>RavenelleAlexandrea J.: Alexandrea J. Ravenelle is Assistant Professor of Sociology at Mercy College and&amp;#160Visiting Scholar at the Institute for Public Knowledge at NYU.</t>
  </si>
  <si>
    <t>Governing the Market</t>
  </si>
  <si>
    <t>Economic Theory and the Role of Government in East Asian Industrialization</t>
  </si>
  <si>
    <t>Wade, Robert</t>
  </si>
  <si>
    <t xml:space="preserve"> BUS069020 BUSINESS &amp; ECONOMICS / International / Economics</t>
  </si>
  <si>
    <t>Published originally in 1990 to critical acclaim, Robert Wade's Governing the Market quickly established itself as a standard in contemporary political economy. In it, Wade challenged claims both of those who saw the East Asian story as a vindication of free market principles and of those who attributed the success of Taiwan and other countries to government intervention. Instead, Wade turned attention to the way allocation decisions were divided between markets and public administration and the synergy between them. Now, in a new introduction to this paperback edition, Wade reviews the debate about industrial policy in East and Southeast Asia and chronicles the changing fortunes of these economies over the 1990s. He extends the original argument to explain the boom of the first half of the decade and the crash of the second, stressing the links between corporations, banks, governments, international capital markets, and the International Monetary Fund. From this, Wade goes on to outline a new agenda for national and international development policy.</t>
  </si>
  <si>
    <t>Winner of the 1992 Best Book Award of the Political Economy Section of the American Political Science Association[This] study by Robert Wade is one of only a handful that describes how economic policy in East Asia has actually worked. . . .  A superb book. . . .  Governing the Market demystifies East Asia's miracle without making it seem any less remarkable. It assaults idle prejudice on every side of the debate about markets and the role of government. It is long overdue, and deserves to be widely read.This valuable book provides a quite detailed and carefully analytical account of the economic development of Taiwan and its political and social setting. . . .  [Wade] makes a good case for his view that while market forces, at home and abroad, have been given much play, the government has also played a key part.</t>
  </si>
  <si>
    <t>Robert Wade is Professor of Political Economy at the London School of Economics. He has a long-standing interest in the causes of economic growth and economic inequality on a world scale and has conducted field research in Pitcairn Island, Italy, India, South Korea, Taiwan, and the World Bank. He worked earlier as an economist in the World Bank and in the Office of Technology Assessment (U. S. Congress).</t>
  </si>
  <si>
    <t>Fintech Business Models</t>
  </si>
  <si>
    <t>Applied Canvas Method and Analysis of Venture Capital Rounds</t>
  </si>
  <si>
    <t>Fischer, Matthias</t>
  </si>
  <si>
    <t xml:space="preserve"> BUS001010 BUSINESS &amp; ECONOMICS / Accounting / Financial; BUS027000 BUSINESS &amp; ECONOMICS / Finance / General; BUS033000 BUSINESS &amp; ECONOMICS / Insurance / General</t>
  </si>
  <si>
    <t>This book on fintechs shows an international comparison on a global level. It is the first book where 10 years of financing rounds for fintechs have been analyzed for 10 different fintech segments. It is the first book to show the Canvas business model for fintechs. Professionals and students get a global understanding of fintechs. The case examples in the book cover Europe, the U.S. and China.   Reviews of the book:   FinTech is not the next 'big thing.' It is the big thing now! FinTech is the new business model for the global financial sector, offering clear and enormous potential for vast economies of scale and scope, massive cost savings and efficiency gains, significant risk reduction, and opening the door to banking for literally billions of currently unbanked people. Professor Fischer has done a masterful job of expertly and informatively taking us through all aspects of the revolutionary new FinTech business models. Using state-of-the-art research techniques, he insightfully shows us how FinTech firms are financed and how they aspire to create value. His in-depth case studies unlock the keys to success in the FinTech sector. His fascinating book is a 'must read' for all financial professionals.Dr. Stephen Morrell, Professor of Economics and Finance, Andreas School of Business, Barry University, Miami, USA   Matthias Fischer's latest book offers a comprehensive overview of Fintech business models around the world. With a very pedagogical approach, and in a particularly fluid style, the author takes us into the strategic logics of these new entrants to finance, who are carriers of innovation and sometimes of disruption, and whose strategies are focused on the need to always meet the emerging expectations of their customers. This precise and well-documented analysis should enable banks to reposition themselves in their ecosystem by studying these new business models, which will enable them to boost their gr</t>
  </si>
  <si>
    <t>Matthias Fischer, Nuremberg Institute of Technology, Germany</t>
  </si>
  <si>
    <t>The Great Escape</t>
  </si>
  <si>
    <t>Health, Wealth, and the Origins of Inequality</t>
  </si>
  <si>
    <t>Deaton, Angus</t>
  </si>
  <si>
    <t xml:space="preserve"> BUS023000 BUSINESS &amp; ECONOMICS / Economic History; BUS068000 BUSINESS &amp; ECONOMICS / Development / Economic Development; HIS037000 HISTORY / World; LAW046000 LAW / Health; POL033000 POLITICAL SCIENCE / Globalization</t>
  </si>
  <si>
    <t>The world is a better place than it used to be. People are healthier, wealthier, and live longer. Yet the escapes from destitution by so many has left gaping inequalities between people and nations. In The Great Escape, Angus Deaton--one of the foremost experts on economic development and on poverty--tells the remarkable story of how, beginning 250 years ago, some parts of the world experienced sustained progress, opening up gaps and setting the stage for today's disproportionately unequal world. Deaton takes an in-depth look at the historical and ongoing patterns behind the health and wealth of nations, and addresses what needs to be done to help those left behind. Deaton describes vast innovations and wrenching setbacks: the successes of antibiotics, pest control, vaccinations, and clean water on the one hand, and disastrous famines and the HIV/AIDS epidemic on the other. He examines the United States, a nation that has prospered but is today experiencing slower growth and increasing inequality. He also considers how economic growth in India and China has improved the lives of more than a billion people. Deaton argues that international aid has been ineffective and even harmful. He suggests alternative efforts--including reforming incentives to drug companies and lifting trade restrictions--that will allow the developing world to bring about its own Great Escape. Demonstrating how changes in health and living standards have transformed our lives, The Great Escape is a powerful guide to addressing the well-being of all nations.</t>
  </si>
  <si>
    <t xml:space="preserve"> The Great Escape is an eloquent and passionate description of what sickness and health look like for the world's populations and economies. Deaton's history of health and wealth offers a compelling narrative for both the general reader and academics alike. It raises a range of questions of why some countries falter, why others succeed and what can be done to close gaps between them. ---John Parman, EH.Net It would make for delightful reading for economists, donors and policy makers. ---Charan Singh, Business Standard Is the world becoming a fairer as well as a richer place? Few economists are better equipped to answer this question than Angus Deaton of Princeton University, who has thought hard about measuring international well-being and is not afraid to roam through history. Refreshingly, Mr Deaton also reaches beyond a purely economic narrative to encompass often neglected dimensions of progress such as better health. . . . [T]he theme requires a big canvas and bold brushwork, and Mr Deaton capably offers both. Featured in The Sunday Times 2013 Holiday Roundup The Great Escape combines, to a rare degree, technical sophistication, moral urgency, the wisdom of experience, and an engaging and accessible style. It will deepen both your appreciation of the miracle of modern economic growth and your conviction that the benefits can and should be much more widely enjoyed. ---Clive Crook, Bloomberg News Deaton's account of global advances in health is magisterial. It is especially convincing in disentangling economic progress from technological growth as sources of health improvements. A very big story, this book should affect the way we think about human development and the role of science and science-based government programs. The language is modest and graceful, the use of evidence compelling, and the illustrations highly attractive. —Samuel Preston, University of Pennsylvani</t>
  </si>
  <si>
    <t>Angus Deaton, winner of the 2015 Nobel Prize in economics, is the Dwight D. Eisenhower Professor of Economics and International Affairs in the Woodrow Wilson School of Public and International Affairs and the Economics Department at Princeton University. His many books include The Analysis of Household Surveys and Economics and Consumer Behavior. He is a past president of the American Economic Association.</t>
  </si>
  <si>
    <t>The Power of And</t>
  </si>
  <si>
    <t>Responsible Business Without Trade-Offs</t>
  </si>
  <si>
    <t>Freeman, R. Edward / Parmar, Bidhan L. / Martin, Kirsten</t>
  </si>
  <si>
    <t xml:space="preserve"> BUS008000 BUSINESS &amp; ECONOMICS / Business Ethics; BUS020000 BUSINESS &amp; ECONOMICS / Development / Business Development; BUS094000 BUSINESS &amp; ECONOMICS / Green Business</t>
  </si>
  <si>
    <t>The Power of And offers a new narrative about the nature of business, revealing the focus on responsibility and ethics that unites today’s most influential ideas and companies. R. Edward Freeman, Kirsten E. Martin, and Bidhan L. Parmar detail an emerging business model built on five key concepts.</t>
  </si>
  <si>
    <t>Acknowledgments1. The New Story of Business2. What’s Wrong with the Traditional Story of Business3. Purpose and Profits4. Stakeholders and Shareholders5. Society and Markets6. Humanity and Economics7. Business and Ethics8. Realizing the New StoryNotesIndex</t>
  </si>
  <si>
    <t>Michael Jay Polonsky, Alfred Deakin Professor and Chair, Deakin Business School:This book clearly explains, in a managerial accessible language, that there is a growing recognition that the business of business is responsible action, not simply profit seeking. The authors use extensive compelling examples of leading business practice, demonstrating that being responsible is the new normal, not a fringe business practice. They highlight how responsible business practice is an asset, rather than a cost. Debunking outdated thinking in a practical way, by getting managers to reconsider what they do and why, they identify how by adopting this approach managers and their businesses are part of the solution to complex social and environmental problems.Wick Moorman, retired chairman and CEO, Norfolk Southern Corporation:At a time when the role and even future of corporations in our society is being questioned, The Power Of And offers a timely and compelling argument that companies can and must take a broad and inclusive view of their responsibilities to all of their stakeholders if they are to maintain their social license to operate in the future.Kip Tindell, cofounder of the Container Store:I've long believed that changing the world of business is the straight line between where we are today and a better world. It’s time for real system change and an update to what we consider business as usual. These expert authors put a human lens on the path forward from a shareholder-supremacy model to a stakeholder-oriented model, and offer clear examples of the changes needed and the companies leading the way. Highly recommend!Martina Hund-Mejean, former CFO of Mastercard, chair of the Mastercard Impact Fund:In the twenty-first century, the old story that businesses only care for profits and shareholders and pursue these above else is incomplete. The Power of And shows the way forward, illustrating how businesses can embed powerful purpose in t</t>
  </si>
  <si>
    <t>R. Edward Freeman is University Professor and Elis and Signe Olsson Professor of Business Administration at the University of Virginia Darden School of Business. He is the author of the widely influential book Strategic Management: A Stakeholder Approach (2010, originally published in 1984) and has worked with executives and companies around the world.Kirsten E. Martin is associate professor of strategic management and public policy at the George Washington University’s School of Business. The research and business ethics editor for the Journal of Business Ethics, she worked at Sprint Telecommunications developing corporate strategy and internet solutions before beginning her academic career.Bidhan L. Parmar is associate professor of business administration at University of Virginia Darden School of Business. He is coauthor of Stakeholder Theory: The State of the Art (2010) with Freeman, among others.</t>
  </si>
  <si>
    <t>Barriers to New Competition</t>
  </si>
  <si>
    <t>Their Character and Consequences in Manufacturing Industries</t>
  </si>
  <si>
    <t>Bain, Joe S.</t>
  </si>
  <si>
    <t>Harvard University Series on Competition in American Industry</t>
  </si>
  <si>
    <t>3</t>
  </si>
  <si>
    <t xml:space="preserve"> BUS069000 BUSINESS &amp; ECONOMICS / Economics / General; BUS070050 BUSINESS &amp; ECONOMICS / Industries / Manufacturing</t>
  </si>
  <si>
    <t>Embedded Autonomy</t>
  </si>
  <si>
    <t>States and Industrial Transformation</t>
  </si>
  <si>
    <t>Evans, Peter B.</t>
  </si>
  <si>
    <t xml:space="preserve">In recent years, debate on the state's economic role has too often devolved into diatribes against intervention. Peter Evans questions such simplistic views, offering a new vision of why state involvement works in some cases and produces disasters in others. To illustrate, he looks at how state agencies, local entrepreneurs, and transnational corporations shaped the emergence of computer industries in Brazil, India, and Korea during the seventies and eighties. Evans starts with the idea that states vary in the way they are organized and tied to society. In some nations, like Zaire, the state is predatory, ruthlessly extracting and providing nothing of value in return. In others, like Korea, it is developmental, promoting industrial transformation. In still others, like Brazil and India, it is in between, sometimes helping, sometimes hindering. Evans's years of comparative research on the successes and failures of state involvement in the process of industrialization have here been crafted into a persuasive and entertaining work, which demonstrates that successful state action requires an understanding of its own limits, a realistic relationship to the global economy, and the combination of coherent internal organization and close links to society that Evans called  embedded autonomy. </t>
  </si>
  <si>
    <t xml:space="preserve"> Evans establishes himself once again as an indisputable leader of the development field. This book represents the finest example of the comparative institutional analysis of the state's role in economic transformation in the contemporary world.  `What kinds of state structure facilitate industrial transformation?' To answer this apparently simple question, Evans takes us on a tour d'horizon of state theory, bureaucratic theory, and development theory, then on to a close-up look at the computer industry in Korea, Brazil, and India. His answer combines big theory with a grasp of the texture of particular societies, organizations, and individuals. A blockbuster, in every sense. —Robert Wade, Institute of Development Studies, Sussex UniversityOne of Choice&amp;#39s Outstanding Academic Titles for 1995 A major accomplishment. Evans interprets the state's role in economic development on the basis of solid empirical research and an innovative framework that `brings the state back in' while keeping it at bay from interest groups. —Alice H. Amsden, Massachusetts Institute of Technology This carefully researched and well-written book is an important addition to development literature.  Embedded Autonomy is a wonderful tale of triumph and debacle that paints the big picture as well as the dramatic detail. It will have a major impact in the academy because of its solid basis in Evans's careful research on development projects and its deft critique of state-bashing. It will likely also find a large audience in the applied development community in the United States and abroad. —Christopher Chase-Dunn, The Johns Hopkins University Among the many studies of the state's role in promoting social and economic progress, Peter Evans's new book stands out for its theoretical and historical depth, for its wealth of institutional and technical data, and above all for its ability to recognize and acknowledge complexity. Between</t>
  </si>
  <si>
    <t>Peter Evans, Professor of Sociology at the University of California, Berkeley, is the author of Dependent Development: The Alliance of Multinational State and Local Capital in Brazil (Princeton).</t>
  </si>
  <si>
    <t>The Origins of Happiness</t>
  </si>
  <si>
    <t>The Science of Well-Being over the Life Course</t>
  </si>
  <si>
    <t>Ward, George / Powdthavee, Nattavudh</t>
  </si>
  <si>
    <t xml:space="preserve"> BUS069000 BUSINESS &amp; ECONOMICS / Economics / General; POL028000 POLITICAL SCIENCE / Public Policy / General; PSY036000 PSYCHOLOGY / Mental Health; SOC026000 SOCIAL SCIENCE / Sociology / General</t>
  </si>
  <si>
    <t>A new perspective on life satisfaction and well-being over the life courseWhat makes people happy? The Origins of Happiness seeks to revolutionize how we think about human priorities and to promote public policy changes that are based on what really matters to people. Drawing on a range of evidence using large-scale data from various countries, the authors consider the key factors that affect human well-being, including income, education, employment, family conflict, health, childcare, and crime. The Origins of Happiness offers a groundbreaking new vision for how we might become more healthy, happy, and whole.</t>
  </si>
  <si>
    <t xml:space="preserve"> If policymakers want to improve lives, it is important to understand how people feel—and why. This book charts new territory, providing the first map of the long-term drivers of people's happiness. —Martine Durand, chief statistician, OECD The Origins of Happiness is a wonderful book. It presents a new look at what causes human well-being, and carefully analyzes the policies and programs that can enhance it. —Ed Diener, coauthor of Happiness Rooted in the best-available evidence for each stage in life, The Origins of Happiness provides an ambitious and comprehensive analysis of what leads to a satisfying life, from childhood to old age. —Alan Krueger, Princeton University This work is a must-read for the academic, policymaker, and informed citizen alike. —Carol Graham, author of Happiness for All?</t>
  </si>
  <si>
    <t>Andrew E. Clark is at the Paris School of Economics. Sarah Flèche is at the Aix-Marseille School of Economics. Richard Layard is at the London School of Economics. Nattavudh Powdthavee is at Warwick Business School. George Ward is at Massachusetts Institute of Technology.</t>
  </si>
  <si>
    <t>The Handbook of Experimental Economics, Volume 2</t>
  </si>
  <si>
    <t>The Handbook of Experimental Economics</t>
  </si>
  <si>
    <t>Roth, Alvin E. / Kagel, John H.</t>
  </si>
  <si>
    <t>When The Handbook of Experimental Economics first came out in 1995, the notion of economists conducting lab experiments to generate data was relatively new. Since then, the field has exploded. This second volume of the Handbook covers some of the most exciting new growth areas in experimental economics, presents the latest results and experimental methods, and identifies promising new directions for future research.Featuring contributions by leading practitioners, the Handbook describes experiments in macroeconomics, charitable giving, neuroeconomics, other-regarding preferences, market design, political economy, subject population effects, gender effects, auctions, and learning and the economics of small decisions. Contributors focus on key developments and report on experiments, highlighting the dialogue between experimenters and theorists. While most of the experiments consist of laboratory studies, the book also includes several chapters that report extensively on field experiments related to the subject area studied.Covers exciting new growth areas in experimental economicsFeatures contributions by leading expertsDescribes experiments in macroeconomics, charitable giving, neuroeconomics, market design, political economy, gender effects, auctions, and moreHighlights the dialogue by experimenters with theorists and each otherIncludes several chapters covering field experiments related to the subject area studied</t>
  </si>
  <si>
    <t xml:space="preserve"> A worthy successor to the first volume. This ambitious and well-written book will appeal to a broad economic audience. —Tom Wilkening, University of MelbourneA critical review and analysis of the foundations of laboratory experiments in economics, and much more. . . . Indeed, this handbook serves as a thoughtful agenda for future researchers. . . .This is a book written principally to demonstrate the considerable scope and potential of economics experiments, and it achieves that objective very well.---Graham Loomes, The Times Higher Education Supplement I wish every economist and economics graduate student would read this book. Those who are considering running experiments should be forced to this is a bible in how to run good experiments. Every chapter is amazingly comprehensive and has been written by a true expert in the field. But economists who would never dream about running an experiment can benefit from reading this just as much. The beauty of experiments is that they force theorists to think carefully about their theories. —Richard Thaler, Cornell UniversityThe book provides not only a comprehensive and deep review of major areas of experimental research, but it is also exceptionally intellectually stimulating and insightful for theoretical economists as well as those who are interested in more immediate policy issues.---Katerina Sherstyuk, Economic Record Experimental economics comes of age with this volume. At last the dust begins to clear, and it becomes possible to confront theory with coherent and reliable laboratory data. —Ken Binmore, University College of London The Handbook is not only a contribution to experimental economics, it is a major contribution to social science. It successfully combines the rigor and clarity of economic analysis with a commitment to open-minded examination of data, and a refreshing willingness to question dogma. Every student of human choice and a</t>
  </si>
  <si>
    <t>John H. Kagel is University Chaired Professor of Applied Economics and director of the Economics Laboratory at Ohio State University. Alvin E. Roth, co-winner of the 2012 Nobel Prize in economics, is the Craig and Susan McCaw Professor of Economics at Stanford University and the George Gund Professor of Economics and Business Administration Emeritus at Harvard University. They are the editors of The Handbook of Experimental Economics (Princeton).</t>
  </si>
  <si>
    <t>Vital Village</t>
  </si>
  <si>
    <t>Development of Rural Areas as a Challenge for Cultural Policy / Entwicklung ländlicher Räume als kulturpolitische Herausforderung</t>
  </si>
  <si>
    <t>Koß, Daniela / Kegler, Beate / Schneider, Wolfgang</t>
  </si>
  <si>
    <t>Schriften zum Kultur- und Museumsmanagement</t>
  </si>
  <si>
    <t>transcript Verlag</t>
  </si>
  <si>
    <t xml:space="preserve"> BUS041000 BUSINESS &amp; ECONOMICS / Management</t>
  </si>
  <si>
    <t>Due to global processes of transformation and the social challenges posed by demographic change, rural areas increasingly demand attention from politics and the public sphere. The contributions in this volume demonstrate how in different European countries it is mainly the cultural players who offer suggestions for an organization of the changing forms of communal life that is keeping with the times. The arts in particular have proven to be able of providing fresh impetus and new insights.This compendium of theory and practice combines outcomes of studies in cultural policy, introduces exemplary models and thus constitutes a first attempt at determining the position of innovative cultural work in rural areas. All essays both in English and German.Durch globale Transformationsprozesse und die gesellschaftlichen Herausforderungen des demographischen Wandels rücken ländliche Räume immer mehr in den Fokus von Politik und Öffentlichkeit. Die Beiträge des Bandes zeigen für verschiedene europäische Länder, dass vor allem Kulturakteure relevante Anregungen für die zeitgemäße Gestaltung des sich verändernden Zusammenlebens geben. Insbesondere die Künste stellen dabei einen Nährboden für weiterführende Impulse dar.Dieses Handbuch für Theorie und Praxis führt Ergebnisse der Kulturpolitikforschung zusammen, stellt beispielhafte Modelle vor und wagt somit erstmals eine Positionsbestimmung innovativer Kulturarbeit in ländlichen Räumen. Alle Beiträge sind in Englisch und Deutsch enthalten.</t>
  </si>
  <si>
    <t>»Der Band ist eine wahre Fundgrube für alle diejenigen, die nach Modellen für partizipative Kulturarbeit und kulturpolitische Strategien in ländlichen Räumen suchen.«Christine Wingert, Kulturpolitische Mitteilungen, 161/II (2018)Besprochen in:Stadt und Raum, 1 (2018)Stadt und Raum, 3 (2018)Bühnentechnische Rundschau, 3 (2018)</t>
  </si>
  <si>
    <t>Wolfgang Schneider (Prof. Dr.) is the director of the Department of Cultural Policy of the University Hildesheim and holds the UNESCO-Chair in  Cultural Policy for the Arts in Development .Beate Kegler (PhD) is a research fellow at the Department of Cultural Policy of the University of Hildesheim. Her main research focus lies on cultural policy and cultural education for rural development.Daniela Koß (M.A.) is a cultural studies specialist at the Foundation of the German state of Lower Saxony. She is responsible for the development and implementation of innovative culture-funding programmes.</t>
  </si>
  <si>
    <t>A Global View on Intercultural Management</t>
  </si>
  <si>
    <t>Challenges in a Globalized World</t>
  </si>
  <si>
    <t>Rothlauf, Jürgen</t>
  </si>
  <si>
    <t>De Gruyter Studium</t>
  </si>
  <si>
    <t>Business Communication, Business Etiquette</t>
  </si>
  <si>
    <t>Whatever their industry of origin, all companies are facing the same challenge to a greater or lesser degree: globalization. It is becoming more and more evident that companies need to plan ahead and anticipate coming developments if they are to be successful in the future. Today, it is crucial to establish a solid competitive position in the global arena. There is no doubt that a corporate culture that is open to innovation and shaped by global thinking, plays a key role in this context. A culture in which representatives of different countries und cultures can come together, anticipating and understanding the cultural challenges, creates the foundation of any international business. A global view on intercultural management will be the key to successfully doing business in diverse cultural environments.</t>
  </si>
  <si>
    <t>Jürgen Rothlauf (University of Applied Sciences Stralsund)</t>
  </si>
  <si>
    <t>The Spirit of Green</t>
  </si>
  <si>
    <t>The Economics of Collisions and Contagions in a Crowded World</t>
  </si>
  <si>
    <t>Environmental Management</t>
  </si>
  <si>
    <t xml:space="preserve"> BUS039000 BUSINESS &amp; ECONOMICS / Economics / Macroeconomics; BUS099000 BUSINESS &amp; ECONOMICS / Environmental Economics; SCI092000 SCIENCE / Global Warming &amp; Climate Change</t>
  </si>
  <si>
    <t>From a Nobel Prize–winning pioneer in environmental economics, an innovative account of how and why “green thinking” could cure many of the world’s most serious problems—from global warming to pandemicsSolving the world’s biggest problems—from climate catastrophe and pandemics to wildfires and corporate malfeasance—requires, more than anything else, coming up with new ways to manage the powerful interactions that surround us. For carbon emissions and other environmental damage, this means ensuring that those responsible pay their full costs rather than continuing to pass them along to others, including future generations. In The Spirit of Green, Nobel Prize–winning economist William Nordhaus describes a new way of green thinking that would help us overcome our biggest challenges without sacrificing economic prosperity, in large part by accounting for the spillover costs of economic collisions.In a discussion that ranges from the history of the environmental movement to the Green New Deal, Nordhaus explains how the spirit of green thinking provides a compelling and hopeful new perspective on modern life. At the heart of green thinking is a recognition that the globalized world is shaped not by isolated individuals but rather by innumerable interactions inside and outside the economy. He shows how rethinking economic efficiency, sustainability, politics, profits, taxes, individual ethics, corporate social responsibility, finance, and more would improve the effectiveness and equity of our society. And he offers specific solutions—on how to price carbon, how to pursue low-carbon technologies, how to design an efficient tax system, and how to foster international cooperation through climate clubs. The result is a groundbreaking new vision of how we can have our environment and our economy too.</t>
  </si>
  <si>
    <t>“The Spirit of Green is an extended essay, combining moral philosophy with conventional economics, on principles for a ‘Green Society.’ While favoring market capitalism, Nordhaus advocates regulations that counter harmful negative externalities. His prose is enlivened by his passion for sustainability and by pithy maxims such as ‘tax bads, not goods.’ ”—Robert O. Keohane, professor emeritus, Princeton University“Brilliantly written, spectacularly clearheaded, and quietly passionate, The Spirit of Green is the best book I have ever read on environmentalism—on its foundations, on what it means, and on what it doesn't mean. If you’re looking for a guide for humanity’s future—and that of our planet’s other species as well—well, this is it.”—Cass R. Sunstein, author of Averting Catastrophe</t>
  </si>
  <si>
    <t>William D. Nordhaus, the winner of the 2018 Nobel Prize in Economics, is the Sterling Professor of Economics and Professor in the School of the Environment at Yale University. His many books include The Climate Casino: Risk, Uncertainty, and Economics for a Warming World and A Question of Balance: Weighing the Options on Global Warming Policies. He lives in New Haven, Connecticut.</t>
  </si>
  <si>
    <t>Radical Markets</t>
  </si>
  <si>
    <t>Uprooting Capitalism and Democracy for a Just Society</t>
  </si>
  <si>
    <t>Posner, Eric A. / Weyl, Eric Glen</t>
  </si>
  <si>
    <t xml:space="preserve"> BUS069030 BUSINESS &amp; ECONOMICS / Economics / Theory; POL024000 POLITICAL SCIENCE / Public Policy / Economic Policy; POL042050 POLITICAL SCIENCE / Political Ideologies / Libertarianism </t>
  </si>
  <si>
    <t>Revolutionary ideas on how to use markets to achieve fairness and prosperity for allMany blame today's economic inequality, stagnation, and political instability on the free market. The solution is to rein in the market, right? Radical Markets turns this thinking on its head. With a new foreword by Ethereum creator Vitalik Buterin and virtual reality pioneer Jaron Lanier as well as a new afterword by Eric Posner and Glen Weyl, this provocative book reveals bold new ways to organize markets for the good of everyone. It shows how the emancipatory force of genuinely open, free, and competitive markets can reawaken the dormant nineteenth-century spirit of liberal reform and lead to greater equality, prosperity, and cooperation.Only by radically expanding the scope of markets can we reduce inequality, restore robust economic growth, and resolve political conflicts. But to do that, we must replace our most sacred institutions with truly free and open competition—Radical Markets shows how.</t>
  </si>
  <si>
    <t xml:space="preserve"> A must-read. —Carol Massar, Bloomberg Radio This is free market thinking but not as we know it. —Diane Coyle, Prospect Refreshing and welcome in its willingness to question received wisdom. —The Economist A brilliant, provocative work. —Jason Furman, former chairman of President Obama's Council of Economic Advisers</t>
  </si>
  <si>
    <t>Eric A. Posner, Univ. of Chicago Law School E. Glen Weyl, Princeton University's Woodrow Wilson School, USA.</t>
  </si>
  <si>
    <t>Free Trade under Fire</t>
  </si>
  <si>
    <t>Fifth Edition</t>
  </si>
  <si>
    <t>Irwin, Douglas A.</t>
  </si>
  <si>
    <t xml:space="preserve"> BUS069020 BUSINESS &amp; ECONOMICS / International / Economics; BUS069030 BUSINESS &amp; ECONOMICS / Economics / Theory; POL011020 POLITICAL SCIENCE / International Relations / Trade &amp; Tariffs</t>
  </si>
  <si>
    <t>An updated look at global trade and why it remains as controversial as everFree trade is always under attack, more than ever in recent years. The imposition of numerous U.S. tariffs in 2018, and the retaliation those tariffs have drawn, has thrust trade issues to the top of the policy agenda. Critics contend that free trade brings economic pain, including plant closings and worker layoffs, and that trade agreements serve corporate interests, undercut domestic environmental regulations, and erode national sovereignty. Why are global trade and agreements such as the Trans-Pacific Partnership so controversial? Does free trade deserve its bad reputation? In Free Trade under Fire, Douglas Irwin sweeps aside the misconceptions that run rampant in the debate over trade and gives readers a clear understanding of the issues involved. In its fifth edition, the book has been updated to address the sweeping new policy developments under the Trump administration and the latest research on the impact of trade.</t>
  </si>
  <si>
    <t xml:space="preserve"> [Irwin] sets out most of the antitrade claims one by one . . . and then marshals the evidence to show why it just ain't so. . . . Compelling [and] cogent. —Brink Lindsey, Wall Street Journal [Irwin] successfully parries nearly all arguments leveled against free trade by its critics, and does so in an engaging style. —Gene Epstein, Barron's Vigorous and persuasive. . . . [Irwin] largely demonstrates that most of the charges against free trade do not stand up under serious empirical scrutiny. —Richard Cooper, Foreign Affairs A wealth of reporting, both of trade-theory debates and of recent political battles in America over trade. . . . If [Free Trade under Fire does] not change trade sceptics' minds, it is hard to think what else would. —The Economist</t>
  </si>
  <si>
    <t>Douglas A. Irwin is the John French Professor of Economics at Dartmouth College. His books include Peddling Protectionism (Princeton), Trade Policy Disaster, and Clashing over Commerce.</t>
  </si>
  <si>
    <t>Design Thinking for the Greater Good</t>
  </si>
  <si>
    <t>Innovation in the Social Sector</t>
  </si>
  <si>
    <t>Liedtka, Jeanne / Salzman, Randy / Azer, Daisy</t>
  </si>
  <si>
    <t xml:space="preserve"> BUS042000 BUSINESS &amp; ECONOMICS / Management Science; BUS074030 BUSINESS &amp; ECONOMICS / Nonprofit Organizations &amp; Charities / Management &amp; Leadership; DES011000 DESIGN / Product</t>
  </si>
  <si>
    <t>Through ten stories of struggles and successes in social sector organizations, Design Thinking for the Greater Goods shows how collaborative creativity can shake up even the most entrenched bureaucracies—and provide a practical roadmap for readers to implement these tools. This book will help today's leaders in their pursuit of creative solutions.</t>
  </si>
  <si>
    <t>AcknowledgmentsI. Why Design Thinking?1. Catalyzing a Conversation for Change2. How Do We Get There from Here? A Tale of Two ManagersII. The Stories3. Igniting Creative Confidence at US Health and Human Services4. Including New Voices at The Kingwood Trust5. Scaling Design Thinking at Monash Medical Centre 6. Turning Debate into Dialogue at the US Food and Drug Administration7. Fostering Community Conversations in Iveragh, Ireland8. Connecting—and Disconnecting—the Pieces at United Cerebral Palsy9. The Power of Local at the Community Transportation Association of America10. Bridging Technology and the Human Experience at the Transportation Security Administration11. Making Innovation Safe at MasAgro 12. Integrating Design and Strategy at Children’s Health System of TexasIII. Moving into Action: Bringing Design Thinking to Your Organization13. The Four-Question Methodology in Action: Laying the Foundation14. The Four-Question Methodology in Action: Ideas to Experiments15. Building Organizational CapabilitiesNotesIndex</t>
  </si>
  <si>
    <t>David E. Smith, Center for Design Innovation:The process of design thinking can be applied to the normally conservative and entrenched public, social, and educational sectors to start to solve big messy problems.Reinhold Steinbeck, Center for Design Research, Stanford University:There is no doubt in my mind that Jeanne Liedtka is a leader in the fields of design thinking, human-centered design, and innovation in general.Toni Ungaretti, Johns Hopkins School of Education:This is a timely work in that it parallels interest in applying effective business principles and practices to the nonprofit and government sector. It also aligns business with the idea of doing well and doing good.</t>
  </si>
  <si>
    <t>Jeanne Liedtka is a professor at the Darden Graduate School of Business Administration at the University  of Virginia. Her books include Solving Problems with Design Thinking (2013), Designing for Growth (2011), and The Designing for Growth Field Book (2013), all from Columbia University Press.Randy Salzman is a journalist and former communications professor at the University of Virginia. His work has been published in over one hundred magazines, journals, and newspapers, from the Wall Street Journal and the New York Times to Mother Jones, Bicycling, and Style.Daisy Azer is an an entrepreneur, principal at Waterbrand Consulting Inc., and adjunct lecturer of design thinking at the Darden Graduate School of Business. Her career spans roles in business development and training and development in the financial industry, education, and technology.</t>
  </si>
  <si>
    <t>Finance and the Good Society</t>
  </si>
  <si>
    <t xml:space="preserve"> BUS027000 BUSINESS &amp; ECONOMICS / Finance / General; BUS079000 BUSINESS &amp; ECONOMICS / Government &amp; Business</t>
  </si>
  <si>
    <t>The reputation of the financial industry could hardly be worse than it is today in the painful aftermath of the 2008 financial crisis. New York Times best-selling economist Robert Shiller is no apologist for the sins of finance--he is probably the only person to have predicted both the stock market bubble of 2000 and the real estate bubble that led up to the subprime mortgage meltdown. But in this important and timely book, Shiller argues that, rather than condemning finance, we need to reclaim it for the common good. He makes a powerful case for recognizing that finance, far from being a parasite on society, is one of the most powerful tools we have for solving our common problems and increasing the general well-being. We need more financial innovation--not less--and finance should play a larger role in helping society achieve its goals. Challenging the public and its leaders to rethink finance and its role in society, Shiller argues that finance should be defined not merely as the manipulation of money or the management of risk but as the stewardship of society's assets. He explains how people in financial careers--from CEO, investment manager, and banker to insurer, lawyer, and regulator--can and do manage, protect, and increase these assets. He describes how finance has historically contributed to the good of society through inventions such as insurance, mortgages, savings accounts, and pensions, and argues that we need to envision new ways to rechannel financial creativity to benefit society as a whole. Ultimately, Shiller shows how society can once again harness the power of finance for the greater good.</t>
  </si>
  <si>
    <t xml:space="preserve"> Drawing from history, economic theory, and keen observation of our economy, Robert Shiller brings a fresh perspective to a big issue—the role of finance in our society. He urges us to overcome the popular misperception that all finance is sleazy and to think broadly about how we can harness its power for the benefit of society as a whole. —Darrell Duffie, Graduate School of Business, Stanford UniversityShortlisted for the 2012 Best Finance Books in China, Caijing MagazineFinance and the Good Society makes clear that Shiller is at heart an egalitarian who wants the financial industry to become more humane and inclusive in order to serve the common good. Some readers may regard the book as a public relations treatise for the industry or may object to his advocacy of an economy closer to the European model, with reduced income inequality. Few would deny, however, that Shiller floats novel ideas that deserve further scrutiny and debate.---Murad J. Antia, Financial Analysts JournalWhat is great about the book, and surprising I suppose, is that Dr. Shiller spends a great deal of time explaining why the practice of modern finance is mostly good. . . . Honestly, it's worth the price of the book just to read an outstanding explanation of why Derivatives Providers, Financial Engineers, and Mortgage Securitizers aren't inherently evil. . . . [T]his is an even-handed book that makes a distinction that has been rarely made in the post-crisis witch-hunt: Hate the sin, love the sinner. The people involved in finance are, in general, good people and the structures, in general, work well most of the time. Improvements can be made, and when the serial crises are over in a few years, hopefully we can discourse intelligently on these improvements. Dr. Shiller has made a good contribution to that discourse with this book.---Inflation Trader, SeekingAlpha Finance and the Good Society is a provocative call for understand</t>
  </si>
  <si>
    <t>Robert J. Shiller is the author of Irrational Exuberance and The Subprime Solution, and the coauthor, with George A. Akerlof, of Animal Spirits: How Human Psychology Drives the Economy, and Why It Matters for Global Capitalism (all Princeton). He is the Arthur M. Okun Professor of Economics at Yale University.</t>
  </si>
  <si>
    <t>Adam Smith</t>
  </si>
  <si>
    <t>His Life, Thought, and Legacy</t>
  </si>
  <si>
    <t>Hanley, Ryan</t>
  </si>
  <si>
    <t xml:space="preserve"> BIO010000 BIOGRAPHY &amp; AUTOBIOGRAPHY / Political; BUS023000 BUSINESS &amp; ECONOMICS / Economic History; PHI009000 PHILOSOPHY / History &amp; Surveys / General; PHI019000 PHILOSOPHY / Political; POL010000 POLITICAL SCIENCE / History &amp; Theory; POL045000 POLITICAL SCIENCE / Colonialism &amp; Post-Colonialism</t>
  </si>
  <si>
    <t>Adam Smith (1723–90) is perhaps best known as one of the first champions of the free market and is widely regarded as the founding father of capitalism. From his ideas about the promise and pitfalls of globalization to his steadfast belief in the preservation of human dignity, his work is as relevant today as it was in the eighteenth century. Here, Ryan Hanley brings together some of the world's finest scholars from across a variety of disciplines to offer new perspectives on Smith’s life, thought, and enduring legacy.Contributors provide succinct and accessible discussions of Smith’s landmark works and the historical context in which he wrote them, the core concepts of Smith’s social vision, and the lasting impact of Smith’s ideas in both academia and the broader world. They reveal other sides of Smith beyond the familiar portrayal of him as the author of the invisible hand, emphasizing his deep interests in such fields as rhetoric, ethics, and jurisprudence. Smith emerges not just as a champion of free markets but also as a thinker whose unique perspective encompasses broader commitments to virtue, justice, equality, and freedom.An essential introduction to Adam Smith’s life and work, this incisive and thought-provoking book features contributions from leading figures such as Nicholas Phillipson, Amartya Sen, and John C. Bogle. It demonstrates how Smith’s timeless insights speak to contemporary concerns such as growth in the developing world and the future of free trade, and how his influence extends to fields ranging from literature and philosophy to religion and law.</t>
  </si>
  <si>
    <t xml:space="preserve"> Just in case you thought Adam Smith . . . was simply the father of modern economics, this book is a weighty reminder of the scope and ambition of his intellectual project. ---Jane Fuller, Financial World Hanley has assembled a remarkable group of contributors who cover the astonishing range of Smith's interests and writings. There are philosophers, political theorists, economists, theologians, and historians, and some welcome political and ideological diversity as well. There is a great deal of value here for both novices and seasoned scholars across a variety of disciplines. —Jerry Z. Muller, author of Capitalism and the Jews The lively and lucid writing styles and the variety of themes and topics presented in the book are bound to invite the tourist to look further, while the variety of topics on offer will draw seasoned travelers to explore by-ways they might have missed on earlier voyages into Smith territory. ---Sarah Otten, International DialogueOne of Choice&amp;#39s Outstanding Academic Titles for 2016 This brilliantly conceived collection brings together leading scholars from a variety of disciplines and walks of life to reflect on Adam Smith's life, thought, influence, and legacy. There is a great deal of value here to both the novice and seasoned scholar. This volume is now the best companion to reading Adam Smith. —Jerry Z. Muller, author of Adam Smith in His Time and Ours: Designing the Decent Society This wide-ranging collection is indispensable for Smith scholars and anyone interested in his works. . . . Scholarship on Smith has grown considerably in the last twenty years, and this collection is a welcome addition to this exciting area of research.  Hanley has assembled an excellent collection of essays on the life and work of Adam Smith. Thirty-two Smith scholars from philosophy, economics, history, political science, English, and law contribute insightful and</t>
  </si>
  <si>
    <t>Ryan Patrick Hanley holds the Mellon Distinguished Professorship in Political Science at Marquette University. He is the author of Adam Smith and the Character of Virtue and the editor of the Penguin Classics edition of Adam Smith's The Theory of Moral Sentiments.</t>
  </si>
  <si>
    <t>Digital Cash</t>
  </si>
  <si>
    <t>The Unknown History of the Anarchists, Utopians, and Technologists Who Created Cryptocurrency</t>
  </si>
  <si>
    <t>Brunton, Finn</t>
  </si>
  <si>
    <t xml:space="preserve"> BUS045000 BUSINESS &amp; ECONOMICS / Money &amp; Monetary Policy; HIS054000 HISTORY / Social History; SOC022000 SOCIAL SCIENCE / Popular Culture; SOC052000 SOCIAL SCIENCE / Media Studies</t>
  </si>
  <si>
    <t>The fascinating untold story of digital cash and its creators—from experiments in the 1970s to the mania over Bitcoin and other cryptocurrenciesBitcoin may appear to be a revolutionary form of digital cash without precedent or prehistory. In fact, it is only the best-known recent experiment in a long line of similar efforts going back to the 1970s. But the story behind cryptocurrencies like Bitcoin and its blockchain technology has largely been untold—until now. In Digital Cash, Finn Brunton reveals how technological utopians and political radicals created experimental money to bring about their visions of the future: protecting privacy or bringing down governments, preparing for apocalypse or launching a civilization of innovation and abundance that would make its creators immortal.The incredible story of the pioneers of cryptocurrency takes us from autonomous zones on the high seas to the world’s most valuable dump, from bank runs to idea coupons, from time travelers in a San Francisco bar to the pattern securing every twenty-dollar bill, and from marketplaces for dangerous secrets to a tank of frozen heads awaiting revival in the far future. Along the way, Digital Cash explores the hard questions and challenges that these innovators faced: How do we learn to trust and use different kinds of money? What makes digital objects valuable? How does currency prove itself as real to us? What would it take to make a digital equivalent to cash, something that could be created but not forged, exchanged but not copied, and which reveals nothing about its users?Filled with marvelous characters, stories, and ideas, Digital Cash is an engaging and accessible account of the strange origins and remarkable technologies behind today’s cryptocurrency explosion.</t>
  </si>
  <si>
    <t>“A very important book.”—Lana Swartz, coeditor of Paid: Tales of Dongles, Checks, and Other Money Stuff Digital Cash is the history of the internet in inverted color. It's a story full of passionate, misguided, utopian, and paranoid characters at the center of a fevered money-dream. From company scrip to Bitcoin, from anticounterfeit technology to missed cryptographic connections, Brunton's book is bedazzling cultural history. —Christopher M. Kelty, University of California, Los Angeles  On rare occasions a book comes along whose contents are too extraordinary to be believed. It may be the characters, the narrative or perhaps its evocative prose. . . . Digital Cash will raise as many questions as it answers. You may feel elated, amused and even depressed in turn. But like any good book it will lead you to further reading, to new ideas and eventually, perhaps, to enlightenment. ---Gregory Dobbs, Good Reading“A fascinating and important book that addresses big questions about cryptocurrency: What is money? How can virtual things have lasting value? And what does the explosion of cryptocurrency mean for the global economy? I can’t think of another book on the subject that accomplishes so much in such a concise and readable way.”—Nathan Ensmenger, author of The Computer Boys Take Over Ever wondered why anyone would build cryptocurrency? Finn Brunton dances across the fantasies that inspired its development. From the demise of governments, to spontaneous market order, to immortality, he shows us that cryptocurrency runs on techno-utopias both familiar and strange and reveals how these far-out visions are shaping our daily realities. —Caitlin Zaloom, New York University Brunton's wildly inventive history reveals the dystopian visions that drove the creation of digital cash. Both a lucid unfolding of the technologies inside of money and a thrilling page-turner that takes us from secret WWI</t>
  </si>
  <si>
    <t>Finn Brunton, New York University, New York.</t>
  </si>
  <si>
    <t>Big Data Management</t>
  </si>
  <si>
    <t>Data Governance Principles for Big Data Analytics</t>
  </si>
  <si>
    <t>Ghavami, Peter</t>
  </si>
  <si>
    <t>Business Intelligence</t>
  </si>
  <si>
    <t xml:space="preserve"> BUS079000 BUSINESS &amp; ECONOMICS / Government &amp; Business; BUS083000 BUSINESS &amp; ECONOMICS / Information Management; COM018000 COMPUTERS / Data Processing; COM021030 COMPUTERS / Database Management / Data Mining</t>
  </si>
  <si>
    <t>Data analytics is core to business and decision making. The rapid increase in data volume, velocity and variety offers both opportunities and challenges. While open source solutions to store big data, like Hadoop, offer platforms for exploring value and insight from big data, they were not originally developed with data security and governance in mind. Big Data Management discusses numerous policies, strategies and recipes for managing big data. It addresses data security, privacy, controls and life cycle management offering modern principles and open source architectures for successful governance of big data.  The author has collected best practices from the world’s leading organizations that have successfully implemented big data platforms. The topics discussed cover the entire data management life cycle, data quality, data stewardship, regulatory considerations, data council, architectural and operational models are presented for successful management of big data. The book is a must-read for data scientists, data engineers and corporate leaders who are implementing big data platforms in their organizations.</t>
  </si>
  <si>
    <t>INTRODUCTION  SECTION I:  INTRODUCTION TO BIG DATA  Introduction to Big Data The Three Dimensions of Analytics The Distinction between BI and Analytics Analytics Platform Framework Data Management Body of Knowledge (DMBOK) Data Maturity Model (DMM) SECTION II: BIG DATA GOVERNANCE FUNDAMENTALS  Introduction Top 10 Data Breaches Case for Big Data Governance TOGAF View of Data Governance Data Lake vs. Data Warehouse History of Hadoop Hadoop Overview Security Tools for Hadoop The Components of Big Data Governance Myths about Big Data &amp;amp Hadoop Lake Enterprise Data Governance Directive: Big Data Governance Framework: A Lean &amp;amp Effective Model The Enterprise Big Data Governance Pyramid Introduction to Big Data Governance Rules Organization Data Stewardship Master Data Management Meta Data Management Security, Privacy &amp;amp Compliance Quality Management Metadata Best Practices SECTION III: BIG DATA GOVERNANCE BEST PRACTICES Data Governance Best Practices Data Protection Security Architecture for Data Lake Data Structure Design Sandbox Functionality Overview Split Data Design SECTION IV: BIG DATA GOVERNANCE FRAMEWORK PROGRAM Big Data Governance Framework Program Overview Summary</t>
  </si>
  <si>
    <t>Peter Ghavami, Senior Vice President, Head of Wholesale Data Science &amp;amp Analytics at Bank of America, USA</t>
  </si>
  <si>
    <t>The Triumph of Broken Promises</t>
  </si>
  <si>
    <t>The End of the Cold War and the Rise of Neoliberalism</t>
  </si>
  <si>
    <t>Bartel, Fritz</t>
  </si>
  <si>
    <t xml:space="preserve"> BUS023000 BUSINESS &amp; ECONOMICS / Economic History; HIS010010 HISTORY / Europe / Eastern; HIS032000 HISTORY / Russia &amp; the Former Soviet Union; HIS036060 HISTORY / United States / 20th Century; POL011010 POLITICAL SCIENCE / International Relations / Diplomacy</t>
  </si>
  <si>
    <t>Communist and capitalist states alike were scarred by the economic shocks of the 1970s. Why did only communist governments fall in their wake? Fritz Bartel argues that Western democracies were insulated by neoliberalism. While austerity was fatal to the legitimacy of communism, democratic politicians could win votes by pushing market discipline.</t>
  </si>
  <si>
    <t>CoverTitle PageCopyrightDedicationContentsIntroduction: Making and Breaking PromisesPart One. The Privatization of the Cold WarChapter 1. The Oil Shock to the Cold WarChapter 2. Years of Illusion and ReckoningChapter 3. Defeating the Enemy WithinChapter 4. The Capitalist PerestroikaChapter 5. The Economic Cold WarPart Two. The End of the Cold WarChapter 6. The Socialist PerestroikaChapter 7. A Period of Extraordinary PoliticsChapter 8. The Coercion of CreditworthinessChapter 9. Exit, Violence, or AusterityChapter 10. Discipline or RetreatConclusion: The Triumph of Broken Promises&lt;div class='ch-lev</t>
  </si>
  <si>
    <t>How did the Cold War, which began as a competition to make promises, mutate into a race to break them? And why did the West win? Bartel offers a bold and compelling interpretation that links the history of the Cold War and neoliberalism to dramatic effect. The Triumph of Broken Promises will be essential reading.-- Adam Tooze, author of Crashed: How a Decade of Financial Crises Changed the WorldIf the Cold War began with a competition to provide welfare, it ended as both sides imposed austerity and discipline on their populations. Bartel’s brilliantly conceived and researched study renovates our understanding of how and why the Soviet Union was driven toward collapse precisely as the United States, faced with slowdown after the oil shock, moved toward neoliberal governance. Few books explain the makings of our times as well as this thrilling debut.-- Samuel Moyn, author of The Last Utopia: Human Rights in HistoryA deeply significant history of how the way in which the Cold War ended gave rise to the hegemony of neoliberal capitalism. Bartel traces this trajectory through personal narratives from East and West and through deep archival research. His book is a must-read for anyone interested in how the Cold War and its immediate aftermath produced the world we live in today.-- Odd Arne Westad, author of The Cold War: A World HistoryAn excellent work, attractively written, with a powerful argument that carries a large narrative arc from the oil shocks and international monetary confusion of the 1970s to the end of the Cold War. Promises were broken because governments could not meet the expectations of their populations, generated during the postwar economic miracle, about continuously rising incomes. The result was disaffection, but governments’ hands were tied. Well supported by fascinating archival materials, including from the IMF, this is a compelling story.-- Harold Jame</t>
  </si>
  <si>
    <t>The Central Asian Economies in the Twenty-First Century</t>
  </si>
  <si>
    <t>Paving a New Silk Road</t>
  </si>
  <si>
    <t>Pomfret, Richard</t>
  </si>
  <si>
    <t xml:space="preserve"> BUS023000 BUSINESS &amp; ECONOMICS / Economic History; BUS068000 BUSINESS &amp; ECONOMICS / Development / Economic Development; BUS069020 BUSINESS &amp; ECONOMICS / International / Economics; HIS037080 HISTORY / Modern / 21st Century; HIS050000 HISTORY / Asia / Central Asia; POL011020 POLITICAL SCIENCE / International Relations / Trade &amp; Tariffs; POL023000 POLITICAL SCIENCE / Political Economy; POL024000 POLITICAL SCIENCE / Public Policy / Economic Policy; POL062000 POLITICAL SCIENCE / Geopolitics</t>
  </si>
  <si>
    <t>This book analyzes the Central Asian economies of Kazakhstan, the Kyrgyz Republic, Tajikistan, Turkmenistan, and Uzbekistan, from their buffeting by the commodity boom of the early 2000s to its collapse in 2014. Richard Pomfret examines the countries’ relations with external powers and the possibilities for development offered by infrastructure projects as well as rail links between China and Europe.The transition of these nations from centrally planned to market-based economic systems was essentially complete by the early 2000s, when the region experienced a massive increase in world prices for energy and mineral exports. This raised incomes in the main oil and gas exporters, Kazakhstan and Turkmenistan brought more benefits to the most populous country, Uzbekistan and left the poorest countries, the Kyrgyz Republic and Tajikistan, dependent on remittances from migrant workers in oil-rich Russia and Kazakhstan. Pomfret considers the enhanced role of the Central Asian nations in the global economy and their varied ties to China, the European Union, Russia, and the United States. With improved infrastructure and connectivity between China and Europe (reflected in regular rail freight services since 2011 and China’s announcement of its Belt and Road Initiative in 2013), relaxation of United Nations sanctions against Iran in 2016, and the change in Uzbekistan’s presidency in late 2016, a window of opportunity appears to have opened for Central Asian countries to achieve more sustainable economic futures.</t>
  </si>
  <si>
    <t>“This timely and highly important book deals with the economic situations of the five Central Asian countries during the twenty-first century. With coherent and robust analysis, Pomfret tackles the types of economic systems adopted by the new independent states, their consequences, and the challenges of development for resource-rich countries. A significant contribution, this book will fill a gap in the Central Asian economic literature.”—Yelena Kalyuzhnova, University of Reading“This book provides a comprehensive investigation into the development of the Central Asian economies after independence in 1991. Pomfret crafts a fine combination of accurate and concise descriptions of these countries’ key development determinants with deep analysis of their achievements and challenges. This work will be an invaluable resource for all scholars and students interested in Central Asia.”—Roman Mogilevskii, University of Central Asia “Pomfret’s new book is a timely and welcome comprehensive update of his previous books on Central Asia. As Asia and Europe become ever more interconnected, Central Asia is at the hub of a new supercontinental economy. With his long-term engagement in Central Asia and his in-depth familiarity with the region, Pomfret offers readers a unique window into the past, present, and future of this important but much neglected part of the world.”—Johannes F. Linn, former World Bank vice president for Europe and Central Asia“In the last three decades, Richard Pomfret has established himself as the economist with the best knowledge and understanding of the Central Asian economies. This is his third book on this topic, and it is as lucid as it is judicious. Eminently informed, Pomfret offers a sensible analysis, drawing convincing conclusions and explaining these unique economies admirably.”—Anders Åslund, Atlantic Council and Georgetown University</t>
  </si>
  <si>
    <t>Richard Pomfret is professor of economics and the Jean Monnet Chair on the Economics of European Integration at the University of Adelaide, and is adjunct professor of international economics at the Johns Hopkins University School of Advanced International Studies in Bologna. His books include The Economies of Central Asia and The Central Asian Economies since Independence (both Princeton).</t>
  </si>
  <si>
    <t>Capitalism, Alone</t>
  </si>
  <si>
    <t>The Future of the System That Rules the World</t>
  </si>
  <si>
    <t>Milanovic, Branko</t>
  </si>
  <si>
    <t xml:space="preserve"> BUS029000 BUSINESS &amp; ECONOMICS / Free Enterprise; BUS069020 BUSINESS &amp; ECONOMICS / International / Economics; POL042060 POLITICAL SCIENCE / Political Ideologies / Capitalism</t>
  </si>
  <si>
    <t>For the first time in history, the globe is dominated by one economic system. Capitalism prevails because it delivers prosperity and meets desires for autonomy. But it also is unstable and morally defective. Surveying the varieties and futures of capitalism, Branko Milanovic offers creative solutions to improve a system that isn’t going anywhere.</t>
  </si>
  <si>
    <t>CoverTitle PageCopyrightContents1. The Contours of the Post–Cold War World2. Liberal Meritocratic Capitalism3. Political Capitalism4. The Interaction of Capitalism and Globalization5. The Future of Global CapitalismAppendix A. The Place of Communism in Global HistoryAppendix B. Hypercommercialization and Adam Smith’s “Invisible Hand”Appendix C. Some Methodological Issues and DefinitionsNotesReferencesAcknowledgmentsIndex</t>
  </si>
  <si>
    <t>A brilliant sequel to the pathbreaking Global Inequality. Drawing on original research and a typically wide sweep of history, Branko Milanovic poses all the important questions about our future.-- Gordon Brown, former Prime Minister of the United KingdomBranko Milanovic, a master economic statistician, here divides modern capitalism broadly into two versions: the ‘liberal’ one found in the West, and the ‘political’ one that has emerged in China. In this searching and richly argued work he weighs the choices we face and discusses whether the future may lie with one version, alone.-- James K. Galbraith, author of The End of NormalLeaves little doubt that the social contract no longer holds. Whether you live in Beijing or New York, the time for renegotiation is approaching.-- Edward Luce Financial TimesCountries with larger tax cuts experienced bigger increases in inequality… [The consequences] are richly detailed in Capitalism, Alone… Builds on Milanovic’s previous book, Global Inequality… Ideally the two should be read together… [Milanovic] belongs to a new generation of data-driven economists who have helped track what has happened to income distribution in recent years.-- Liaquat Ahamed New YorkerMilanovic outlines a taxonomy of capitalisms and traces their evolution from classical capitalism before 1914, through the social-democratic capitalism of the mid-20th century, to ‘liberal meritocratic capitalism’ in much of the rich world, in particular America. He contrasts this with the ‘political capitalism’ found in many emerging countries, with China as the exemplar. These two capitalistic forms now dominate the global landscape. Their co-evolution will shape world history for decades to come.-- The EconomistFew economists can compete with [Milanovic’s] stunning erudition, or with his skill in weaving together seemingly disparate figures wit</t>
  </si>
  <si>
    <t>Understanding the Process of Economic Change</t>
  </si>
  <si>
    <t>North, Douglass C.</t>
  </si>
  <si>
    <t>32</t>
  </si>
  <si>
    <t>In this landmark work, a Nobel Prize-winning economist develops a new way of understanding the process by which economies change. Douglass North inspired a revolution in economic history a generation ago by demonstrating that economic performance is determined largely by the kind and quality of institutions that support markets. As he showed in two now classic books that inspired the New Institutional Economics (today a subfield of economics), property rights and transaction costs are fundamental determinants. Here, North explains how different societies arrive at the institutional infrastructure that greatly determines their economic trajectories.  North argues that economic change depends largely on  adaptive efficiency,  a society's effectiveness in creating institutions that are productive, stable, fair, and broadly accepted--and, importantly, flexible enough to be changed or replaced in response to political and economic feedback. While adhering to his earlier definition of institutions as the formal and informal rules that constrain human economic behavior, he extends his analysis to explore the deeper determinants of how these rules evolve and how economies change. Drawing on recent work by psychologists, he identifies intentionality as the crucial variable and proceeds to demonstrate how intentionality emerges as the product of social learning and how it then shapes the economy's institutional foundations and thus its capacity to adapt to changing circumstances. Understanding the Process of Economic Change accounts not only for past institutional change but also for the diverse performance of present-day economies. This major work is therefore also an essential guide to improving the performance of developing countries.</t>
  </si>
  <si>
    <t>Anyone with an interest in world poverty can benefit from this carefully crafted and closely argued book. It is a pleasure and a delight to read.---Paul Ormerod, Times Higher Education This short book by a great master will be read, discussed, and debated widely. It boldly goes where few have dared to tread. It is a book about something more ambitious than economic growth or even economic history. It is about economic change, and it dares to ask questions that the profession will still be scratching its head over for many years to come. —Joel Mokyr, Northwestern University, author of The Gifts of Athena: Historical Origins of the Knowledge EconomyA courageous attempt to enlarge the arsenal of theoretical tools available for economists.---Diego Rios, Journal of Evolutionary Economics This deeply exciting book culminates North's research agenda, and points the way to solving the most valuable but intractable problem in economics today: how institutions evolve. When I first read it I immediately saw implications for my own research, and began rethinking several fundamental ideas about how economies and their governments interrelate. What you learn from North changes how you think, and changing how people think is the best measure of intellectual influence. —John Joseph Wallis, University of Maryland[This book] provides a sweeping view of the relationships among human belief systems, social institutions, and what [North] calls 'the adaptive efficiency' of societies in coping with changes in demographics, technology, and other factors.---Richard N. Cooper, Foreign Affairs[North] sets forth a radical reconceptualization of the task and methods of the social sciences in general and economics in particular, providing a glimpse at an economics that refuses to 'assume a can opener.'---Will Wilkinson, Cato Journal In this book Douglass North once again opens new frontiers in economic</t>
  </si>
  <si>
    <t>Douglass C. North is professor of economics and Spencer T. Olin Professor in Arts and Sciences at Washington University in St. Louis. He was the corecipient of the Nobel Prize in Economic Sciences in 1993.</t>
  </si>
  <si>
    <t>The Difference</t>
  </si>
  <si>
    <t>How the Power of Diversity Creates Better Groups, Firms, Schools, and Societies - New Edition</t>
  </si>
  <si>
    <t>Page, Scott</t>
  </si>
  <si>
    <t xml:space="preserve"> BUS030000 BUSINESS &amp; ECONOMICS / Human Resources &amp; Personnel Management; BUS069030 BUSINESS &amp; ECONOMICS / Economics / Theory; SOC000000 SOCIAL SCIENCE / General</t>
  </si>
  <si>
    <t>In this landmark book, Scott Page redefines the way we understand ourselves in relation to one another. The Difference is about how we think in groups--and how our collective wisdom exceeds the sum of its parts. Why can teams of people find better solutions than brilliant individuals working alone? And why are the best group decisions and predictions those that draw upon the very qualities that make each of us unique? The answers lie in diversity--not what we look like outside, but what we look like within, our distinct tools and abilities. The Difference reveals that progress and innovation may depend less on lone thinkers with enormous IQs than on diverse people working together and capitalizing on their individuality. Page shows how groups that display a range of perspectives outperform groups of like-minded experts. Diversity yields superior outcomes, and Page proves it using his own cutting-edge research. Moving beyond the politics that cloud standard debates about diversity, he explains why difference beats out homogeneity, whether you're talking about citizens in a democracy or scientists in the laboratory. He examines practical ways to apply diversity's logic to a host of problems, and along the way offers fascinating and surprising examples, from the redesign of the Chicago  El  to the truth about where we store our ketchup. Page changes the way we understand diversity--how to harness its untapped potential, how to understand and avoid its traps, and how we can leverage our differences for the benefit of all.</t>
  </si>
  <si>
    <t xml:space="preserve"> Though filled with three dimensional graphs, computer simulations, and other quantitative exercises that some will find intimidating, the book has the great advantage of being accessible to the nontechnical reader, at least one willing to invest considerable time and effort in following its clear but often complex reasoning. Where The Difference clearly succeeds is in bridging the gap between the more arcane technical literature found in the professional economics journals and writing intended for a general audience. ---Russell K. Nieli, Academic Questions The Difference is a very good book. I recommend it to all intelligent readers, especially to those who have not gone beyond the 'diversity' of political correctness. . . . Read this book. ---Will Carrington Heath, Independent Review A fascinating and important book. . . . The Difference is a thought-provoking and stimulating read. ---Diane Coyle, Business Economist Scott Page has brought to our attention a practically important proposition: diversity of viewpoints is of the greatest importance in solving the problems that face us individually and collectively. Diversity among a group of problem solvers is more important than individual excellence. Page's exposition remarkably combines lightness and breadth of knowledge with rigor and evidence. —Kenneth J. Arrow, Nobel Prize-winning economist In The Difference, Page reveals how groups that display a range of perspectives outperform groups of like-minded experts. Diversity yields superior outcomes, and he proves it using his own cutting-edge research. Moving beyond the politics that often clouds standard debates about diversity, Page explains why difference beats out homogeneity. And he examines practical ways to apply diversity's logic to a host of problems.  Page has written a book that offers a pragmatic defense of diversity practices, where having a diverse set of points</t>
  </si>
  <si>
    <t>Scott E. Page is professor of complex systems, political science, and economics at the University of Michigan and an external faculty member at the Santa Fe Institute. He is the coauthor, with John Miller, of Complex Adaptive Systems.</t>
  </si>
  <si>
    <t>Market Entry Strategies</t>
  </si>
  <si>
    <t>Internationalization Theories, Concepts and Cases</t>
  </si>
  <si>
    <t>Glowik, Mario</t>
  </si>
  <si>
    <t xml:space="preserve"> BUS041000 BUSINESS &amp; ECONOMICS / Management; BUS043000 BUSINESS &amp; ECONOMICS / Marketing / General</t>
  </si>
  <si>
    <t>This entirely revised and updated third edition of Market Entry Strategies continues to combine the profound explanation of internationalization theories and concepts with real-life firm cases. Reviewing the readers’ valuable feedback from successful previous editions this version targets to improve the readability. New firm cases of Delivery Hero and Tesla contribute to broaden the books’ industry focus. Particular attention is paid on the case studies developed to exercise in light of business practice what is theoretically taught and explained in the textbook. Through its link to digital learning tools such as charts available to the public at YouTube this new edition provides best pre-requisites for distance learning environments.</t>
  </si>
  <si>
    <t>Mario Glowik, Berlin School of Economics and Law, Germany</t>
  </si>
  <si>
    <t>Data Science for Supply Chain Forecasting</t>
  </si>
  <si>
    <t>Vandeput, Nicolas</t>
  </si>
  <si>
    <t xml:space="preserve"> BUS058010 BUSINESS &amp; ECONOMICS / Sales &amp; Selling / Management; BUS065000 BUSINESS &amp; ECONOMICS / Total Quality Management; BUS071000 BUSINESS &amp; ECONOMICS / Leadership; BUS083000 BUSINESS &amp; ECONOMICS / Information Management; BUS086000 BUSINESS &amp; ECONOMICS / Forecasting; BUS087000 BUSINESS &amp; ECONOMICS / Production &amp; Operations Management; COM021030 COMPUTERS / Database Management / Data Mining</t>
  </si>
  <si>
    <t>Using data science in order to solve a problem requires a scientific mindset more than coding skills. Data Science for Supply Chain Forecasting, Second Edition contends that a true scientific method which includes experimentation, observation, and constant questioning must be applied to supply chains to achieve excellence in demand forecasting.  This second edition adds more than 45 percent extra content with four new chapters including an introduction to neural networks and the forecast value added framework. Part I focuses on statistical  traditional  models, Part II, on machine learning, and the all-new Part III discusses demand forecasting process management. The various chapters focus on both forecast models and new concepts such as metrics, underfitting, overfitting, outliers, feature optimization, and external demand drivers. The book is replete with do-it-yourself sections with implementations provided in Python (and Excel for the statistical models) to show the readers how to apply these models themselves.  This hands-on book, covering the entire range of forecasting—from the basics all the way to leading-edge models—will benefit supply chain practitioners, forecasters, and analysts looking to go the extra mile with demand forecasting.</t>
  </si>
  <si>
    <t>I Statistical Forecast   Moving Average   Forecast Error   Exponential Smoothing   Underfitting   Double Exponential Smoothing   Model Optimization   Double Smoothing with Damped Trend   Overfitting   Triple Exponential Smoothing   Outliers   Triple Additive Exponential smoothing   II Machine Learning   Machine Learning   Tree   Parameter Optimization   Forest   Feature Importance   Extremely Randomized Trees   Feature Optimization   Adaptive Boosting   Exogenous Information &amp;amp Leading Indicators   Extreme Gradient Boosting   Categories   Clustering   Glossary</t>
  </si>
  <si>
    <t xml:space="preserve"> I had a chance to review the manuscript. It is a very good book. For the supply chain managers out there, you should read at least the first few chapters, and then have others on your team read the rest of it and act on it … you can have close to state-of-the-art forecasts with a minimum of effort…. This book closes the coffin on vendors who are selling only a handful of forecasting models.    --Joannes Vermorel, Founder and CEO, Lokad   “The objective of Data Science for Supply Chain Forecasting is to show practitioners how to apply the statistical and ML models described in the book in simple and actionable 'do-it-yourself' ways by showing, first, how powerful the ML methods are, and second, how to implement them with minimal outside help, beyond the 'do-it-yourself' descriptions provided in the book.”   --Prof. Spyros Makridakis, Founder of the Makridakis Open Forecasting Center (MOFC) and organizer of the M competitions Institute For the Future (IFF), University of Nicosia    In an age where analytics and machine learning are taking on larger roles in business forecasting, Nicolas’ book is perfect for professionals who want to understand how they can use technology to predict the future more reliably.    -- Daniel Stanton, Author, Supply Chain Management for Dummies</t>
  </si>
  <si>
    <t>Nicolas Vandeput, Founder, SupChains Co-founder SKU Science, Belgium</t>
  </si>
  <si>
    <t>East Asian Development</t>
  </si>
  <si>
    <t>Foundations and Strategies</t>
  </si>
  <si>
    <t>Perkins,  Dwight H.</t>
  </si>
  <si>
    <t>The Edwin O. Reischauer Lectures</t>
  </si>
  <si>
    <t>26</t>
  </si>
  <si>
    <t xml:space="preserve"> BUS068000 BUSINESS &amp; ECONOMICS / Development / Economic Development; BUS069010 BUSINESS &amp; ECONOMICS / Economics / Comparative; HIS003000 HISTORY / Asia / General; POL023000 POLITICAL SCIENCE / Political Economy; POL054000 POLITICAL SCIENCE / World / Asian</t>
  </si>
  <si>
    <t>In the early 1960s fewer than five percent of Japanese owned automobiles, China's per capita income was among the lowest in Asia, and living standards in rural South Korea put it among the world's poorest countries. Today, these are three of the most powerful economies on earth. Dwight Perkins draws on extensive experience in the region to explain how Asia sustained such rapid economic growth in the second half of the twentieth century.East Asian Development covers Japan, South Korea, Hong Kong, Singapore, and Taiwan, as well as Indonesia, Vietnam, Thailand, Malaysia, and China--a behemoth larger than the other economies combined. While the overall picture of Asian growth is positive, no single economic policy has been effective regionwide. Perkins uncovers why some initially egalitarian societies have ended up in very different places, with Japan, for example, maintaining a modest gap between rich and poor while China has become one of Asia's most unequal economies. With Korean and Japanese growth sluggish and China losing steam, Perkins asks whether this is a regional phenomenon or typical of all economies at this stage of development. His inquiry reminds us that the uncharted waters of China's vast economy make predictions speculative at best.</t>
  </si>
  <si>
    <t>ContentsIntroduction1. The Historical Foundations of East Asian Development2. Understanding East Asian Growth3. Government Intervention versus Laissez- Faire in Northeast Asia4. Successes and Failures in Southeast Asia5. From Command to Market Economy in China and Vietnam6. The End of High Growth RatesNotesAcknowledgmentsIndex</t>
  </si>
  <si>
    <t>PerkinsDwight H.: Dwight H. Perkins is Harold Hitchings Burbank Professor of Political Economy, Emeritus, at Harvard University.</t>
  </si>
  <si>
    <t>How Real Estate Developers Think</t>
  </si>
  <si>
    <t>Design, Profits, and Community</t>
  </si>
  <si>
    <t>Brown, Peter Hendee</t>
  </si>
  <si>
    <t>The City in the Twenty-First Century</t>
  </si>
  <si>
    <t>University of Pennsylvania Press</t>
  </si>
  <si>
    <t xml:space="preserve"> BUS054000 BUSINESS &amp; ECONOMICS / Real Estate / General; SOC026030 SOCIAL SCIENCE / Sociology / Urban</t>
  </si>
  <si>
    <t>Cities are always changing: streets, infrastructure, public spaces, and buildings are constantly being built, improved, demolished, and replaced. But even when a new project is designed to improve a community, neighborhood residents often find themselves at odds with the real estate developer who proposes it. Savvy developers are willing to work with residents to allay their concerns and gain public support, but at the same time, a real estate development is a business venture financed by private investors who take significant risks. In How Real Estate Developers Think, Peter Hendee Brown explains the interests, motives, and actions of real estate developers, using case studies to show how the basic principles of development remain the same everywhere even as practices vary based on climate, local culture, and geography. An understanding of what developers do and why they do it will help community members, elected officials, and others participate more productively in the development process in their own communities.Based on interviews with over a hundred people involved in the real estate development business in Chicago, Miami, Portland (Oregon), and the Twin Cities of Minneapolis and St. Paul, How Real Estate Developers Think considers developers from three different perspectives. Brown profiles the careers of individual developers to illustrate the character of the entrepreneur, considers the roles played by innovation, design, marketing, and sales in the production of real estate, and examines the risks and rewards that motivate developers as people. Ultimately, How Real Estate Developers Think portrays developers as creative visionaries who are able to imagine future possibilities for our cities and communities and shows that understanding them will lead to better outcomes for neighbors, communities, and cities.</t>
  </si>
  <si>
    <t>Prologue. A Brick Wall in EvanstonChapter 1. Developer as VisionaryChapter 2. Deal MakersChapter 3. The Real Estate Development ProcessChapter 4. Developers and Their ArchitectsChapter 5. Good DesignChapter 6. Selling Real EstateChapter 7. Market Cycles, Leverage, and TimingChapter 8. Profits, Values, and a Sense of PurposeChapter 9. The Creation of Place and CultureChapter 10. Developers and the CommunityNotesIndexAcknowledgments</t>
  </si>
  <si>
    <t xml:space="preserve"> Brown makes the great point that less conflict and more cooperation should lead to far better buildings and cities that are better places to live and work. &amp;mdashLee Schafer, Minneapolis Star Tribune Peeking into the minds of real estate developers turns out to be riveting. Peter Hendee Brown has managed to open up the life of risk, reward and values in the paradoxical world of development. From understanding how well intentioned community guidelines for development often backfire, to learning more about how real estate deals work and how design relates (or doesn't) to the market, to seeing case studies of how real estate development is ultimately an expression of values, this book is a must read for anyone in the development, design or planning world, or anyone who lives in a city or community where planning and development happen&amp;mdashbasically anyone who is interested in knowing more about how our cities and communities are shaped. &amp;mdashMary Margaret Jones, FASLA, FAAR President and Senior Principal, Hargreaves Associates Landscape Architecture Peter Brown interviewed more than 100 people involved in real estate development. He understands how the key players&amp;mdashdevelopers, architects, engineers and government officials&amp;mdashinteract to develop new or repurposed buildings and landscapes. Using real situations as examples, he clearly and expertly portrays essential personalities, and the differing motivations, risks, and rewards of the players in the process. This book is important, well written, clear, and easy to understand. If you are an architect or engineer working with developers, a municipal official responsible for reviewing and approving building proposals, a resident in a community with sites being considered for development, a member of a neighborhood or city zoning committee, a public-spirited citizen, or simply a person interested in expanding your understanding of how projects get built, you should read this bo</t>
  </si>
  <si>
    <t>Peter Hendee Brown is an architect, planner, and development consultant based in Minneapolis, where he also teaches at the Humphrey School of Public Affairs at the University of Minnesota. He is author of America's Waterfront Revival: Port Authorities and Urban Redevelopment, also available from the University of Pennsylvania Press.</t>
  </si>
  <si>
    <t>Social Media Entertainment</t>
  </si>
  <si>
    <t>The New Intersection of Hollywood and Silicon Valley</t>
  </si>
  <si>
    <t>Cunningham, Stuart / Craig, David</t>
  </si>
  <si>
    <t>How the transformation of social media platforms and user-experience have redefined the entertainment industry In a little over a decade, competing social media platforms, including YouTube, Facebook, Twitter, Instagram, and Snapchat, have given rise to a new creative industry: social media entertainment. Operating at the intersection of the entertainment and interactivity, communication and content industries, social media entertainment creators have harnessed these platforms to generate new kinds of content separate from the century-long model of intellectual property control in the traditional entertainment industry. Social media entertainment has expanded rapidly and the traditional entertainment industry has been forced to cede significant power and influence to content creators, their fans, and subscribers. Digital platforms have created a natural market for embedded advertising, changing the worlds of marketing and communication in their wake. Combined, these factors have produced new, radically shifting demands on the entertainment industry, posing new challenges for screen regimes, media scholars, industry professionals, content creators, and audiences alike.Stuart Cunningham and David Craig chronicle the rise of social media entertainment and its impact on media consumption and production. A massive, industry-defining study with insight from over 100 industry insiders, Social Media Entertainment explores the latest transformations in the entertainment industry in this time of digital disruption.</t>
  </si>
  <si>
    <t>Ellen Seiter,author of The Creative Artist's Legal Guide:This is a bold, important book full of thoughtfully researched arguments about how to move the field of media studies forward to address the forms and delivery systems of today.Nancy Baym,author of Playing to the Crowd:Provides a remarkably broad, detailed, and necessary guide to these new organizations, economies, and personalities that rival the mass media. This book will guide the future of Media Studies.Tarleton Gillespie,author of Custodians of the Internet:Its easy to say &amp;amp everythings changed. But its monumental to actually develop a map of the changing economic and cultural dynamics of entertainment production in the age of social media. Cunningham and Craigs masterful book will be foundational for scholars and students for years to come.José van Dijck,author of The Culture of Connectivity and The Platform Society:If you really want to understand the convergence between Silicon Valley and Hollywood, read this book. Stuart Cunningham and David Craig have written a superb book on the global transition towards online screen culture.Jordan Levin,Former CEO of Awesomeness and The WB television network:A seminal book that captures and contextualizes the rapid emergence of an evolutionary media form by connecting the past with the present, while successfully arguing for the legitimacy of Social Media Entertainment as a foundation of our future.</t>
  </si>
  <si>
    <t>CunninghamStuart: Stuart Cunningham is Distinguished Professor of Media and Communication, Queensland University of Technology. His most recent books include Media Economics (with Terry Flew and Adam Swift, 2015), Screen Distribution and the New King Kongs of the Online World (with Jon Silver, 2013), and Hidden Innovation: Policy, Industry and the Creative Sector (2013).CraigDavid: David Craig is Clinical Associate Professor at USC Annenberg’s School for Communication and Journalism and a Fellow at the Peabody Media Center. Craig is also a veteran media producer and executive nominated for many Emmy Awards and responsible for over thirty critically-acclaimed films, TV programs, and stage productions.</t>
  </si>
  <si>
    <t>Inside the Investments of Warren Buffett</t>
  </si>
  <si>
    <t>Twenty Cases</t>
  </si>
  <si>
    <t>Lu, Yefei</t>
  </si>
  <si>
    <t xml:space="preserve"> BUS036000 BUSINESS &amp; ECONOMICS / Investments &amp; Securities / General; BUS071000 BUSINESS &amp; ECONOMICS / Leadership</t>
  </si>
  <si>
    <t>Since the 1950s, Warren Buffett and his partners have backed some of the twentieth century's most profitable, trendsetting companies. But how did they know they were making the right investments? What did Buffet and his partners look for in an up-and-coming company, and how can others replicate their approach?A gift to Buffett followers who have long sought a pattern to the investor's success, Inside the Investments of Warren Buffett presents the most detailed analysis to date of Buffet's long-term investment portfolio. Yefei Lu, an experienced investor, starts with Buffett's interest in the Sanborn Map Company in 1958 and tracks nineteen more of his major investments in companies like See's Candies, the Washington Post, GEICO, Coca-Cola, US Air, Wells Fargo, and IBM. Accessing partnership letters, company documents, annual reports, third-party references, and other original sources, Lu pinpoints what is unique about Buffett's timing, instinct, use of outside knowledge, and postinvestment actions, and he identifies what could work well for all investors in companies big and small, domestic and global. His substantial chronology accounts for broader world events and fluctuations in the U.S. stock market, suggesting Buffett's most important trait may be the breadth of his expertise.</t>
  </si>
  <si>
    <t>AcknowledgmentsIntroductionPart I: The Partnership Years (1957-1968)1. 1958: Sanborn Map Company2. 1961: Dempster Mill Manufacturing Company3. 1964: Texas National Petroleum Company4. 1964: American Express5. 1965: Berkshire HathawayPart II: The Middle Years (1968-1990)6. 1967: National Indemnity7. 1972: See's Candies8. 1973: The Washington Post9. 1976: GEICO10. 1977: The Buffalo Evening News11. 1983: Nebraska Furniture Mart12. 1985: Capital Cities/ABC13. 1987: Salomon Inc.&amp;mdashPreferred Stock Investments14. 1988: Coca-ColaPart III: The Late Years (1990-2011)15. 1989: US Air Group16. 1990: Wells Fargo17. 1998: General Re18. 1999: MidAmerican Energy Holdings Company19. 2007-2009: Burlington Northern20. 2011: IBMPart IV: Lessons Learned21. Evolution of Buffett's Investment Strategy22. What We Can Learn from BuffettAppendix AAppendix BNotesSelected BibliographyIndex</t>
  </si>
  <si>
    <t>Lu's work is a must-have for anyone teaching or studying finance. Even if you have a shelf full of books about Warren Buffett and his investing style, this is an excellent edition.... Essential.The most detailed analysis to date of Buffet's long-term investment portfolio.uniquely valuable, information-packed volume.... By digging up long forgotten annual reports and sharing his own thoughtful insights, Yefei Lu does an excellent job filling in the missing pieces of the puzzle in understanding how Buffest invests.M. Ali Khan, Abram Hutzler Professor of Political Economy, Johns Hopkins University:By examining twenty of Warren Buffett's investments over a fifty-year period from 1960 through 2011, Yefei Lu discusses Buffett's likely analysis of each one and the lessons to be learned from them. Inside the Investments of Warren Buffett should appeal to value investors and those wanting to benefit from Buffett's investment experience.[Inside the Investments of Warren Buffett] provide[s] great insights into deep value investing.Recommended for any investor or student seeking financial expertise.For serious investors and analysts eager to transcend the cult of personality around Buffett and discern what actually makes him great, this study comes highly recommended.Joel Cohen, MIT Investment Management Company:Yefei Lu does us all a great favor in making it so easy to follow him as he looks back at the key investments Buffett made throughout his career. Lu provides his own analysis of what Buffett would have seen, and invites us to sit in Buffett's shoes ourselves by providing as much primary source information as possible—a monumental research effort by any measure. One even has the feeling of reaching certain critical investment insights, right alongside Buffett, that greatly influenced his development as an investor.John Elkann, Chairman and CEO, Exor S.p.A.:A simple and useful analysis of Warren Buffett's twenty key investments o</t>
  </si>
  <si>
    <t>Yefei Lu is a portfolio manager at Shareholder Value Management AG, a value-investment company based in Frankfurt, Germany. Previously, he worked for a single-family investment office in Munich and for McKinsey &amp; Company in Berlin. He holds an MBA from the London Business School and a Bachelor of Science in Economics from Stanford University.</t>
  </si>
  <si>
    <t>This book, which comprises eight chapters, presents a comprehensive critical survey of the results and methods of laboratory experiments in economics. The first chapter provides an introduction to experimental economics as a whole, with the remaining chapters providing surveys by leading practitioners in areas of economics that have seen a concentration of experiments: public goods, coordination problems, bargaining, industrial organization, asset markets, auctions, and individual decision making.  The work aims both to help specialists set an agenda for future research and to provide nonspecialists with a critical review of work completed to date. Its focus is on elucidating the role of experimental studies as a progressive research tool so that wherever possible, emphasis is on series of experiments that build on one another. The contributors to the volume--Colin Camerer, Charles A. Holt, John H. Kagel, John O. Ledyard, Jack Ochs, Alvin E. Roth, and Shyam Sunder--adopt a particular methodological point of view: the way to learn how to design and conduct experiments is to consider how good experiments grow organically out of the issues and hypotheses they are designed to investigate.</t>
  </si>
  <si>
    <t xml:space="preserve"> Experimental economics comes of age with this volume. At last the dust begins to clear, and it becomes possible to confront theory with coherent and reliable laboratory data. —Ken Binmore, University College of London The Handbook is not only a contribution to experimental economics, it is a major contribution to social science. It successfully combines the rigor and clarity of economic analysis with a commitment to open-minded examination of data, and a refreshing willingness to question dogma. Every student of human choice and action will find this text useful. —Daniel Kahneman, The Woodrow Wilson School of Public and International Affairs, Princeton University This is a book written principally to demonstrate the considerable scope and potential of economics experiments, and it achieves that objective very well. ---Graham Loomes, The Times Higher Education Supplement This Handbook surveys one of the most important developments in economics in the last decade, the flowering of experimental economics. Led by two of the leaders of current economic theory and experimental economics, an impressive group of researchers provides the reader with an excellent up-to-date overview of one of the most fascinating and promising areas of current economic research. —Ariel Rubinstein, Princeton University A critical review and analysis of the foundations of laboratory experiments in economics, and much more. . . . Indeed, this handbook serves as a thoughtful agenda for future researchers. . . .  The book provides not only a comprehensive and deep review of major areas of experimental research, but it is also exceptionally intellectually stimulating and insightful for theoretical economists as well as those who are interested in more immediate policy issues. ---Katerina Sherstyuk, Economic Record I wish every economist and economics graduate student would read this book. Those who are considering run</t>
  </si>
  <si>
    <t>John H. Kagel is Professor of Economics, a Fellow at the Center for Philosophy of Science, and Director of the Center for Experimental Economics at the University of Pittsburgh. Alvin E. Roth is A. W. Mellon Professor of Economics at the University of Pittsburgh. He is a Fellow of the Econometric Society.</t>
  </si>
  <si>
    <t>The New Stock Market</t>
  </si>
  <si>
    <t>Law, Economics, and Policy</t>
  </si>
  <si>
    <t>Fox, Merritt B. / Glosten, Lawrence / Rauterberg, Gabriel</t>
  </si>
  <si>
    <t xml:space="preserve"> BUS036060 BUSINESS &amp; ECONOMICS / Investments &amp; Securities / Stocks; LAW001000 LAW / Administrative Law &amp; Regulatory Practice; LAW009000 LAW / Business &amp; Financial; LAW083000 LAW / Securities</t>
  </si>
  <si>
    <t>The U.S. stock market has been transformed over the last twenty-five years. Once a market in which human beings traded at human speeds, it is now an electronic market pervaded by algorithmic trading, conducted at speeds nearing that of light. High-frequency traders participate in a large portion of all transactions, and a significant minority of all trade occurs on alternative trading systems known as “dark pools.” These developments have been widely criticized, but there is no consensus on the best regulatory response to these dramatic changes.The New Stock Market offers a comprehensive new look at how these markets work, how they fail, and how they should be regulated. Merritt B. Fox, Lawrence R. Glosten, and Gabriel V. Rauterberg describe stock markets’ institutions and regulatory architecture. They draw on the informational paradigm of microstructure economics to highlight the crucial role of information asymmetries and adverse selection in explaining market behavior, while examining a wide variety of developments in market practices and participants. The result is a compelling account of the stock market’s regulatory framework, fundamental institutions, and economic dynamics, combined with an assessment of its various controversies. The New Stock Market covers a wide range of issues including the practices of high-frequency traders, insider trading, manipulation, short selling, broker-dealer practices, and trading venue fees and rebates. The book illuminates both the existing regulatory structure of our equity trading markets and how we can improve it.</t>
  </si>
  <si>
    <t>AcknowledgmentsIntroductionPart 1: Foundations1. The Institutions and Regulation of Trading Markets2. The Social Function of Stock Markets3. The Economics of Trading MarketsPart 2: Trading Market Practices4. High Frequency TradingPart 3: Regulation of Traders5. The Economics of Informed Trading6. The Regulation of Informed Trading7. Manipulation8. Short SellingPart 4: Regulation of Broker-Dealers9. Broker-Dealers10. Dark Pools11. Maker-Taker Fees12. Payment for Order FlowConclusionNotesName IndexSubject Index</t>
  </si>
  <si>
    <t>Edward F. Greene, Cleary Gottlieb Steen &amp; Hamilton:Equity capital markets are going through unprecedented change: new technology, new players, new venues, and new trading strategies. How can regulators respond to these developments without impeding market efficiency? These are the issues that Fox, Glosten, and Rauterberg analyze in their outstanding book, providing vital—and novel—insights and recommendations that should be welcomed by both regulators and investors. Highly recommended.John C. Coffee, Columbia University:The New Stock Market achieves a difficult balance: it is accessible yet sophisticated. The mysterious new terms of market microstructure— high-frequency trader,   dark pool,   maker-taker  rebates, and  internalization —are all fluently explained, and this serves as a prelude to the authors' careful weighing of the policy choices. Few books in this area have been this lucid and this rigorous at the same time.Chester Spatt, Carnegie Mellon Tepper School of Business and MIT Golub Center for Finance and Policy:Integrating the perspectives of information economics and the law for understanding markets for trading equity, this book will be of considerable interest to students of markets and the law, as well as securities lawyers, investment bankers, analysts, economists, and regulators.Donald Langevoort, Georgetown University:In immensely readable fashion, The New Stock Market connects the fundamentals of market structure to new (and old) challenges: insider trading, market manipulation, high-frequency trading. A profoundly important look at how our stock markets have changed and the regulatory first principles necessary to keep them orderly and equitable as these changes continue.</t>
  </si>
  <si>
    <t>FoxMerritt B.: Merritt B. Fox is Michael E. Patterson Professor of Law and NASDAQ Professor for Law and Economics of Capital Markets. His books include Corporate Governance Lessons from Transitional Economies (Princeton University Press, 2006, co-edited with Michael Heller) and Finance and Industrial Performance in a Dynamic Economy: Theory, Practice and Policy (Columbia University Press, 1987).GlostenLawrence: Lawrence R. Glosten is S. Sloan Colt Professor of Banking and International Finance at the Columbia Business School. His work has appeared in a number of journals, including Duke Law Journal, New York Law School Law Review, European Financial Management, and Journal of Financial Markets.RauterbergGabriel: Gabriel Rauterberg is assistant professor of law at the University of Michigan Law School. His work has appeared in a number of law reviews, including Duke, Michigan, and Columbia.Merritt B. Fox is the Michael E. Patterson Professor of Law at Columbia Law School, codirector of the Program in the Law and Economics of Capital Markets, and codirector of the Center for Law and Economic Studies.Lawrence R. Glosten is the S. Sloan Colt Professor of Banking and International Finance at Columbia Business School and codirector of the Program in the Law and Economics of Capital Markets.Gabriel V. Rauterberg is an assistant professor of law at the University of Michigan Law School.</t>
  </si>
  <si>
    <t>GDP</t>
  </si>
  <si>
    <t>A Brief but Affectionate History - Revised and expanded Edition</t>
  </si>
  <si>
    <t>Coyle, Diane</t>
  </si>
  <si>
    <t xml:space="preserve"> BUS023000 BUSINESS &amp; ECONOMICS / Economic History; BUS039000 BUSINESS &amp; ECONOMICS / Economics / Macroeconomics; BUS061000 BUSINESS &amp; ECONOMICS / Statistics</t>
  </si>
  <si>
    <t>Why did the size of the U.S. economy increase by 3 percent on one day in mid-2013—or Ghana's balloon by 60 percent overnight in 2010? Why did the U.K. financial industry show its fastest expansion ever at the end of 2008—just as the world’s financial system went into meltdown? And why was Greece’s chief statistician charged with treason in 2013 for apparently doing nothing more than trying to accurately report the size of his country’s economy? The answers to all these questions lie in the way we define and measure national economies around the world: Gross Domestic Product. This entertaining and informative book tells the story of GDP, making sense of a statistic that appears constantly in the news, business, and politics, and that seems to rule our lives—but that hardly anyone actually understands.Diane Coyle traces the history of this artificial, abstract, complex, but exceedingly important statistic from its eighteenth- and nineteenth-century precursors through its invention in the 1940s and its postwar golden age, and then through the Great Crash up to today. The reader learns why this standard measure of the size of a country’s economy was invented, how it has changed over the decades, and what its strengths and weaknesses are. The book explains why even small changes in GDP can decide elections, influence major political decisions, and determine whether countries can keep borrowing or be thrown into recession. The book ends by making the case that GDP was a good measure for the twentieth century but is increasingly inappropriate for a twenty-first-century economy driven by innovation, services, and intangible goods.</t>
  </si>
  <si>
    <t>[G]reat (and well-timed) new book.---Uri Friedman, The AtlanticOne of FA-mag.com’s Books of the Year 2014[A] little charmer of a book. Well written, interesting, and useful, this book will appeal to many readers. I learned a lot from it. —Robert Hahn, University of Oxford[S]mart and lucid. . . . [S]hort but masterful.---Todd G. Buchholz, Finance &amp;amp DevelopmentDiane Coyle's book is as good a simple guide as we are likely to see.---Samuel Brittan, Financial Times[E]xcellent.---Adam Creighton, The AustralianLonglisted for the Financial Times and McKinsey Business Book of the Year 2014Anyone who wants to know how GDP and the SNA have come to play such important roles in economic policy-making will gain from reading Coyle's book. As will anyone who wants to gain more understanding of the concept's strengths and weaknesses.---Nicholas Oulton, Science This is an engaging and witty but also profoundly important book. Diane Coyle clearly and elegantly explains the fundamental difficulties of GDP—and how this headline figure is liable to radical change by apparently simple changes in method. She also provides a nice treatment of alternative proposals such as happiness surveys. —Harold James, author of Making the European Monetary UnionDiane Coyle's new book, GDP: A Brief But Affectionate History, is a timely contribution to discussions of modern economic performance.---Arnold Kling, American[T]his is as engaging a book about GDP as you could ever hope to read. It falls into that genre of books that are 'biographies of things'--be they histories of longitude, the number zero or the potato--and is both enlightening and entertaining.---Andrew Sawers, FS FocusAs a potted history of approaches to quantifying national output from the 18th century onward, GDP: A Brief but Affectionate History deserve</t>
  </si>
  <si>
    <t>Diane Coyle is professor of economics at the University of Manchester. She runs the consultancy Enlightenment Economics, and as well as a regular blog, she is the author of numerous books, including The Economics of Enough and The Soulful Science: What Economists Really Do and Why It Matters (both Princeton).</t>
  </si>
  <si>
    <t>Pricing and Revenue Optimization</t>
  </si>
  <si>
    <t>Second Edition</t>
  </si>
  <si>
    <t>Phillips, Robert L.</t>
  </si>
  <si>
    <t xml:space="preserve"> BUS041000 BUSINESS &amp; ECONOMICS / Management; BUS049000 BUSINESS &amp; ECONOMICS / Operations Research; BUS063000 BUSINESS &amp; ECONOMICS / Strategic Planning</t>
  </si>
  <si>
    <t>This book offers the first introduction to the concepts, theories, and applications of pricing and revenue optimization. From the initial success of  yield management  in the commercial airline industry down to more recent successes of markdown management and dynamic pricing, the application of mathematical analysis to optimize pricing has become increasingly important across many different industries. But, since pricing and revenue optimization has involved the use of sophisticated mathematical techniques, the topic has remained largely inaccessible to students and the typical manager. With methods proven in the MBA courses taught by the author at Columbia and Stanford Business Schools, this book presents the basic concepts of pricing and revenue optimization in a form accessible to MBA students, MS students, and advanced undergraduates. In addition, managers will find the practical approach to the issue of pricing and revenue optimization invaluable.With updates to every chapter, this second edition covers topics such as estimation of price-response functions and machine-learning-based price optimization. New discussions of applications of dynamic pricing and revenue management by companies such as Amazon, Uber, and Disney, and in industries such as sports, theater, and electric power, are also included. In addition, the book provides current coverage of important applications such as revenue management, markdown management, customized pricing, and the behavioral economics of pricing.</t>
  </si>
  <si>
    <t>Contents and Abstracts1Background chapter abstractThis chapter describes the historical background of pricing and revenue optimization including the factors that have driven the growth of analytical approaches to pricing, such as the success of revenue management in the airlines, advances in information technology, the rise of e-commerce, and the success of machine learning. Pricing decisions have become exponentially more complex and dynamic to the extent that it is no longer possible to manage prices effectively using spreadsheets. The use of automated techniques to set and update prices dynamically has led to profitability improvements of 10% or more in many different industries.2Introduction to Pricing and Revenue Optimization chapter abstractThis chapter introduces the basic concepts behind pricing and revenue optimization. It discusses common pricing challenges such as lack of consistent management, discipline, and analysis. I describe three purist approaches to pricing—cost-plus, market-based and value-based and explain the shortcomings of each. I define pricing and revenue optimization as a process for managing and updating pricing decisions across an organization in a way that most effectively meets corporate goals using mathematical analysis. I introduce the pricing and revenue optimization cube as a convenient way to think about pricing decisions across the organization and describe the steps in an effective pricing and revenue optimization process. I describe a closed-loop process for setting, evaluating and updating prices. Finally, I discuss th</t>
  </si>
  <si>
    <t xml:space="preserve">Gabriel Weintraub: Bob Phillips is one of the world's experts on quantitative pricing. This unique book translates state-of-the-art academic research into practical managerial lessons. Covering a wide range of industries that go from revenue management classics such as hotels and airlines all the way to modern e-commerce and ride-sharing platforms, this book is a must have for every pricing manager. Guillermo Gallego, Crown Worldwide Professor of Engineering: Benefiting from Bob's rich industry experience and superb writing skills, this book exposes the reader to a host of real-world applications that blend modelling, optimization, and machine learning in a gentle and accessible way. Describing new developments in e-commerce, ride sharing and reinforced learning, this is a must-read book for students and professionals in the field. Wei Ke: This book is a must-read for students and practitioners of pricing modeling, offering a clear guide on where and how to apply which pricing model framework.  With the updates made to the 2nd edition, its comprehensiveness in covering the pricing modeling topic is second to none! </t>
  </si>
  <si>
    <t>Robert L. Phillips is Director of Pricing Science at Amazon. He was previously Director of Marketplace Optimization Data Science at Uber Technologies, Professor of Professional Practice at Columbia Business School, Founder and Chief Science Officer at Nomis Solutions, and CEO of Talus Solutions. He is the author of Pricing Credit Products (Stanford, 2018) and the co-editor of The Oxford Handbook of Pricing Management (2014).</t>
  </si>
  <si>
    <t>Innovation, Intellectual Property, and Economic Growth</t>
  </si>
  <si>
    <t>Rogers, Mark / Greenhalgh, Christine</t>
  </si>
  <si>
    <t xml:space="preserve"> BUS029000 BUSINESS &amp; ECONOMICS / Free Enterprise; BUS069030 BUSINESS &amp; ECONOMICS / Economics / Theory; LAW050000 LAW / Intellectual Property / General</t>
  </si>
  <si>
    <t>What drives innovation? How does it contribute to the growth of firms, industries, and economies? And do intellectual property rights help or hurt innovation and growth? Uniquely combining microeconomics, macroeconomics, and theory with empirical analysis drawn from the United States and Europe, this book introduces graduate students and advanced undergraduates to the complex process of innovation. By addressing all the major dimensions of innovation in a single text, Christine Greenhalgh and Mark Rogers are able to show how outcomes at the microlevel feed through to the macro-outcomes that in turn determine personal incomes and job opportunities.  In four sections, this textbook comprehensively addresses the nature of innovation and intellectual property, the microeconomics and macroeconomics of innovation, and economic policy at the firm and macroeconomic levels. Among the topics fully explored are the role of intellectual property in creating incentives to innovate the social returns of innovation the creation and destruction of jobs by innovation whether more or fewer intellectual property rights would give firms better incentives to innovate and the contentious issues surrounding international treaties on intellectual property.  Clearly organized and highly readable, the book is designed to be accessible to readers without advanced economics backgrounds. Most technical materials appear in boxed inserts and appendixes, and numerous graphs and tables elucidate abstract concepts.  Provides a comprehensive overview of the economic causes and effects of innovation  Covers microeconomics, macroeconomics, theoretical and empirical analysis, and policy  Includes up-to-date coverage of trends and policy in intellectual property and research and development  Features mathematics appendix and keywords and questions to assist learning and teaching  Outline lecture slides are</t>
  </si>
  <si>
    <t xml:space="preserve"> This excellent book fills a need for an undergraduate- and master's-level text on the economics of innovation, one that covers both the micro- and macroeconomic aspects. It will also be useful reading for anyone who wants an introduction to the way economists analyze topics such as research and development incentives and innovation, and how these factors contribute to growth. —Bronwyn H. Hall, University of California, Berkeley, and University of Maastricht This important book breaks new ground in identifying and analyzing the key ingredients driving economic growth. By weaving together the links between intellectual property and innovative activity and their ultimate impact on growth, Greenhalgh and Rogers provide a new and original framework for guiding both public policy and future scholarship, one that is compelling and accessible. —David Audretsch, Max Planck Institute of Economics and Indiana University Greenhalgh and Rogers have gifted us with a comprehensive perspective on the micro- and macroeconomics of innovation. This is a precious companion for all those who want to achieve a deeper understanding of the complex dynamics of innovation. —Roberto Verganti, author of Design-Driven Innovation[T]his textbook clearly will fill a gap in the market and is well designed to raise important questions in a student's mind. The bringing together of both micro- and macro-economic considerations, the strong treatment of statistical difficulties in analyzing these topics, and the consideration of the impact of innovation on wages and jobs are all major advances. The authors are to be congratulated.---Hazel V. J. Moir, Prometheus The authors have achieved the remarkable feat of comprehensively summarizing the extensive and diverse literature on the sources, types, and effects of modern innovation. The book will appeal to advanced undergraduates and master's-level students and is likely to become a standard reference a</t>
  </si>
  <si>
    <t>Christine Greenhalgh is professor of applied economics at the University of Oxford and fellow and tutor in economics at St. Peter's College, Oxford. Mark Rogers is fellow in economics at Harris Manchester College, Oxford, and professor of the economics of innovation at Aston University.</t>
  </si>
  <si>
    <t>Employment with a Human Face</t>
  </si>
  <si>
    <t>Balancing Efficiency, Equity, and Voice</t>
  </si>
  <si>
    <t>Budd, John W.</t>
  </si>
  <si>
    <t>Cornell University Press</t>
  </si>
  <si>
    <t xml:space="preserve"> BUS038000 BUSINESS &amp; ECONOMICS / Labor; LAW054000 LAW / Labor &amp; Employment; POL013000 POLITICAL SCIENCE / Labor &amp; Industrial Relations</t>
  </si>
  <si>
    <t>John W. Budd contends that the turbulence of the current workplace and the importance of work for individuals and society make it vitally important that employment be given  a human face.  Contradicting the traditional view of the employment...</t>
  </si>
  <si>
    <t>Tony Dundon: In this book, John W. Budd articulates a stimulating (re)conceptualization of the employment relationship in modern society.... He brings together a rich treatment of industrial relations and human resource management perspectives under the eclectic rubric of HRIR. Budd concludes by making a valuable call for a renaissance in the subject area through stronger multidisciplinary linkages. The challenge is for those who study and research HRIR to make this a reality by taking forward the agenda with research and debate. Joel Schoening, University of Oregon: Employment with a Human Face is essentially an argument in favor of equally balancing the needs of efficient production, labor market equity, and employee voice. According to Budd, this triad of employment concepts is often out of balance, and results in inefficient production, underemployment, or poor worker satisfaction. Balancing that triad, in Budd's view will provide the best of all possible outcomes for the employment relationship and for the economy at large.... The strength of the book comes in Budd's ability to line up different schools of thought about the employment relationship, such as industrial relations, human relations, or critical industrial relations, with their ethical underpinnings.  Budd presents a powerful case for reform of American employment relations. He focuses primarily on three dimensions of work: efficiency, equity, and voice.... This book is a well-researched and thoughtful analysis of an important subject. Lynn Williams, Past President, United Steelworkers of America: John W. Budd has presented us with a magnificently researched and well-written analysis of industrial relations in our time, its history, and its current difficulties and confusions, along with some challenging insights concerning its future. His fundamental principle is that employment is not only an economic activity but also a fully human activity that</t>
  </si>
  <si>
    <t>BuddJohn W.: John W. Budd is the Industrial Relations Land Grant Chair and Director of the Center for Human Resources and Labor Studies at the University of Minnesota. He is the author of Employment with a Human Face: Balancing Efficiency, Equity, and Voice and The Thought of Work, also from Cornell, and Labor Relations: Striking a Balancecoauthor of Invisible Hands, Invisible Objectives: Bringing Workplace Law and Public Policy into Focus and coeditor of The Ethics of Human Resources and Industrial Relations, a LERA Reserach Volume distributed by Cornell.</t>
  </si>
  <si>
    <t>Sustainability</t>
  </si>
  <si>
    <t>What It Is and How to Measure It</t>
  </si>
  <si>
    <t>Hedstrom, Gilbert S.</t>
  </si>
  <si>
    <t>The Alexandra Lajoux Corporate Governance Series</t>
  </si>
  <si>
    <t xml:space="preserve"> BUS025000 BUSINESS &amp; ECONOMICS / Entrepreneurship; BUS041000 BUSINESS &amp; ECONOMICS / Management; BUS069030 BUSINESS &amp; ECONOMICS / Economics / Theory; BUS071000 BUSINESS &amp; ECONOMICS / Leadership; BUS072000 BUSINESS &amp; ECONOMICS / Development / Sustainable Development; BUS099000 BUSINESS &amp; ECONOMICS / Environmental Economics; NAT011000 NATURE / Environmental Conservation &amp; Protection</t>
  </si>
  <si>
    <t>This book puts forth the author’s proven rating system, the Corporate Sustainability Scorecard TM C-suite, and a succinct business-focused summary of how to think about the risks and opportunities associated with sustainability.</t>
  </si>
  <si>
    <t>Part 1  1   Chapter 1: Sustainability in 2020 and Beyond  3   The Drivers: Economics 101  3   Sustainability: Four Big Buckets  5   The Huge Business Opportunity  6   Mixed Signals  7   How to Get Started  8    Chapter 2: Why Bother?  11   Opportunity of the Century  11   Global Risk Review—WEF  13   But Wait—Delhi, Delft, Des Moines  13   Why Have Companies Pursued ESG?  14   The Business Case for Sustainability  15   Investors Speaking Up  16   Customers Speaking Up  18   Approaching the Tipping Point  18    Chapter 3: Terminology—What Does Sustainability Really Mean?  21   The Jargon  21   What Is Sustainability?  22   ESG and the Triple Bottom Line  22   Two Sides of the Coin: Stop and Go  23   From Farm to Fork  24   Today’s Sustainability Conversation  26    Chapter 4: What Does Sustainability Mean to Your Industry?  29   The 30,000 Foot View  29   The Common Denominator: More Profit—Less Stuff  30   Tomorrow’s Industry Sectors  31   Tomorrow’s Industry Sectors—Today  32   Counterpoint: The Skeptics …  34   Positioning for Growth  35    Chapter 5 : Governance and Leadership: The “G” in ESG  37   The Situation: Governance and Sustainability  38   Governance: The Key Elements  38   Investors’ Dilemma: Failing the 80/20 Rule  40      Governance at a Glance: Tomorrow’s Leaders Today  41   The Scorecard: Governance and Leadership  43    Chapter 6: Strategy and Execution: The Missing “S” in ESG  45   The Situation: Beyond ESG  46   Strateg</t>
  </si>
  <si>
    <t>In his new book, Sustainability: What It Is and How To Measure It, consultant and author Gib Hedstrom wisely observes the salient selling point for many businesses when ruminating on how to address sustainability. From 2015 to 2030 the global middle class will double in size from 2.5 billion people to about 5 billion people. As Hedstrom wryly notes, in most of his meetings with corporate boards, eyes begin to glaze over when presented with some of the dry facts about sustainability but the growth of the global middle class grabs their attention.   Hedstrom’s observation underscores what noted economist and professor Jefferey Sachs has posited regarding sustainability – economic policy works best when it focuses simultaneously on three big issues: first, promoting economic growth and decent jobs second, promoting social fairness to women, the poor and minority groups and third, promoting environmental sustainability.　   Thus, the key challenge is how to understand the sustainability concept in its many guises, emphasizing the opportunity side of the equation (economic growth and jobs), and then presenting a complete system that enables a company to accurately measure itself. It’s a compelling two-step process that could be the one-stop shopping many executives need in order to tackle what may be the most pressing issue of our time.   Hedstrom comes to the task unusually qualified: he spent 20 years at consulting firm Arthur D. Little, advising CEOs and board members about how to handle thorny environmental and business challenges. From 2004, with the establishment of his eponymous consulting firm, Hedstrom continues to assist the corporate community on sustainability issues. He also has served as program director for two sustainability committees at The Conference Board, which is how I came to know and appreciate Gib’s unique capabilities and thought leadership.   Key to the book is Hedstr</t>
  </si>
  <si>
    <t>Gilbert S. Hedstrom, Hedstrom Associates</t>
  </si>
  <si>
    <t>The Corporation and Its Stakeholders</t>
  </si>
  <si>
    <t>Classic and Contemporary Readings</t>
  </si>
  <si>
    <t>Clarkson, Max</t>
  </si>
  <si>
    <t>Heritage</t>
  </si>
  <si>
    <t>University of Toronto Press</t>
  </si>
  <si>
    <t xml:space="preserve"> BUS008000 BUSINESS &amp; ECONOMICS / Business Ethics; BUS019000 BUSINESS &amp; ECONOMICS / Decision-Making &amp; Problem Solving; BUS077000 BUSINESS &amp; ECONOMICS / Corporate &amp; Business History</t>
  </si>
  <si>
    <t>There is an active debate over whether the traditional purpose of the corporation - to maximize profits and financial value for the benefit of shareholders - can adequately encompass the interests of all other participants or stakeholders in the corporation's activities. Since a corporation cannot operate optimally without the support of its most important stakeholders, particularly its employees and customers, finding ways of incorporating responsiveness to stakeholder needs is vital for corporate management and governance.This anthology is designed to sharpen the debate about the role and purpose of the corporation. The debate includes such fundamental questions as: Who should be considered stakeholders? Which stakeholder interests should a corporation take into account? How should stakeholder interests be balanced against shareholder objectives (such as profits)? What changes should be made in corporate decision making and governance to reflect these new interests?This collection of seminal articles, is divided into three parts: Shareholders and Stakeholders Morality, Ethics and Stakeholder Theory and Stakeholder Theory and Management Performance. The articles date from 1916 to 1997, and are drawn from North American and European authors.Managers as well as researchers will find this collection presented will stimulate their thinking on the role of the corporation and its responsiveness to stakeholder interests.The volume is funded in part by a grant from the Alfred P. Sloan Foundation.</t>
  </si>
  <si>
    <t>ClarksonMax: The late Max B.E. Clarkson was the Director of The Clarkson Centre for Business Ethics and Professor Emeritus, Faculty of Management, University of Toronto.</t>
  </si>
  <si>
    <t>Identity Economics</t>
  </si>
  <si>
    <t>How Our Identities Shape Our Work, Wages, and Well-Being</t>
  </si>
  <si>
    <t>Akerlof, George A. / Kranton, Rachel E.</t>
  </si>
  <si>
    <t xml:space="preserve"> BUS044000 BUSINESS &amp; ECONOMICS / Economics / Microeconomics; BUS069030 BUSINESS &amp; ECONOMICS / Economics / Theory; SOC026000 SOCIAL SCIENCE / Sociology / General</t>
  </si>
  <si>
    <t>Identity Economics provides an important and compelling new way to understand human behavior, revealing how our identities--and not just economic incentives--influence our decisions. In 1995, economist Rachel Kranton wrote future Nobel Prize-winner George Akerlof a letter insisting that his most recent paper was wrong. Identity, she argued, was the missing element that would help to explain why people--facing the same economic circumstances--would make different choices. This was the beginning of a fourteen-year collaboration--and of Identity Economics.  The authors explain how our conception of who we are and who we want to be may shape our economic lives more than any other factor, affecting how hard we work, and how we learn, spend, and save. Identity economics is a new way to understand people's decisions--at work, at school, and at home. With it, we can better appreciate why incentives like stock options work or don't why some schools succeed and others don't why some cities and towns don't invest in their futures--and much, much more. Identity Economics bridges a critical gap in the social sciences. It brings identity and norms to economics. People's notions of what is proper, and what is forbidden, and for whom, are fundamental to how hard they work, and how they learn, spend, and save. Thus people's identity--their conception of who they are, and of who they choose to be--may be the most important factor affecting their economic lives. And the limits placed by society on people's identity can also be crucial determinants of their economic well-being.</t>
  </si>
  <si>
    <t>This is a completely new idea, which, in essence, says that one effect of being in an increasingly liberal and affluent society is that aspects of identity that previously didn't seem to matter much to economists are consciously influencing our behaviour.---Trevor Phillips, ProspectGeorge A. Akerlof, Co-Winner of the 2001 Nobel Prize in EconomicsBy demonstrating the ways identity and social norms guide economic behavior, Akerlof and Kranton present a powerful challenge to conventional economics--and our everyday assumptions about human behavior.There is no question monetary incentives are important--indeed critical--but it is important also to consider other meaningful ways to motivate and engage work forces. In a recent book by George Akerlof and Rachel Kranton, Identity Economics, the authors document how people in exceptional organizations work well because they identify with the values and the culture, not simply the financial rewards.---Al Gore and David Blood, Wall Street Journal Identity Economics is full of creative and interesting thoughts that will delight and intrigue those who read it. The writing is lucid and accessible with a minimum of standard economics jargon, making it possible for the book to have a wide readership across the social sciences. —Timothy Besley, London School of Economics and Political ScienceIdentity Economics marks a very significant contribution to the ever-growing economic literature incorporating nonmonetary motives to explain behavior and as such it is highly recommended reading for social scientists.---Andreas P. Kyriacou, Public Choice[Akerlof and Kranton] present the material in a very readable and entertaining way. Their findings are that economic behavior is governed by one's social category, by the norms of that social assignment, and by how one views one's identity in that social context.Akerlof is one of the most imaginativ</t>
  </si>
  <si>
    <t>George A. Akerlof, winner of the 2001 Nobel Prize in Economics, is the Koshland Professor of Economics at the University of California, Berkeley. He is the coauthor, with Robert Shiller, of Animal Spirits: How Human Psychology Drives the Economy, and Why It Matters for Global Capitalism (Princeton). Rachel E. Kranton is professor of economics at Duke University.</t>
  </si>
  <si>
    <t>Contents Tourism and Pop Culture Fandom</t>
  </si>
  <si>
    <t>Transnational Tourist Experiences</t>
  </si>
  <si>
    <t>Yamamura, Takayoshi / Seaton, Philip</t>
  </si>
  <si>
    <t xml:space="preserve"> BUS081000 BUSINESS &amp; ECONOMICS / Industries / Hospitality, Travel &amp; Tourism; SOC022000 SOCIAL SCIENCE / Popular Culture; SOC052000 SOCIAL SCIENCE / Media Studies</t>
  </si>
  <si>
    <t>This is the first book to apply the concept of ‘contents tourism’ in a global context and to establish an international and interdisciplinary framework for contents tourism research. The term ‘contents tourism’ gained official recognition in Japan when it was defined by the Japanese government in 2005, and it has been characterised as ‘travel behaviour motivated fully or partially by narratives, characters, locations, and other creative elements of popular culture forms including film, television dramas, manga, anime, novels and computer games’. The book builds on previous research from Japan and explores three main themes of contents tourism: ‘the Contentsization of Literary Worlds’, ‘Tourist Behaviours at “Sacred Sites” of Contents Tourism’ and ‘Contents Tourism as Pilgrimage’ and draws together these key themes to propose a set of policy implications for achieving successful and sustainable contents tourism in the 21st century.</t>
  </si>
  <si>
    <t>Foreword. Sue BeetonIntroduction. Takayoshi Yamamura:  Contents Tourism Beyond Anime TourismChapter 1. Philip Seaton: The Contents Tourism of Jane Austen’s American Fans Chapter 2. Maree Thyne &amp;amp Gretchen Larsen: Conceptualising Contents Brandscapes: The Brontë BrandChapter 3. Aleksandra Jaworowicz-Zimny: The Witcher Novels and Games-inspired Tourism in PolandChapter 4. Takayoshi Yamamura: Traveling Heidi: International Contents Tourism Induced by Japanese AnimeChapter 5. Catherine Butler: The Cotswolds and Children’s Literature in Japanese Fantasy: The Case of Castle CombeChapter 6. Shinobu Myoki: Yōkai Tourism in Japan and TaiwanChapter 7. Kyungjae Jang: Contents Tourism and Religious ImaginationChapter 8. Akiko Sugawa-Shimada: The 2.5-Dimensional Theatre as a Communication Site: Non-site-specific Theatre TourismChapter 9. Ranny Rastati: Indonesian Cosplay TourismChapter 10. Sueun Kim: Outbound Tourism Motivated by Domestic Films: Contentsized Koreanness in Thai movies and Tourism to KoreaChapter 11. Christopher Hood: Contents Tourism in Plane SightChapter 12. Stefanie Benjamin: Breaking Benjamin: A Woman’s Pilgrimage to New MexicoChapter 13. Sue Beeton: From Banjo to Basho: Poets, Contents and TourismConclusions. Philip Seaton:  Sustainable Contents Tourism in the 21st Century</t>
  </si>
  <si>
    <t>Contents tourism is among the very few productive new ideas that has emerged in tourism studies in the past several decades. The authors in this important volume capture the dynamics of the emotional and symbolic connection of tourists to the places they visit. The chapters prove the promise of contents tourism beyond studies of the mise en scene of Japanese anime where it originated.This important book expands the concept of contents tourism, which has so far been limited mainly to the Japanese context, and shows its transnational and transmedial potential. Case studies from different cultural contexts, which refer to enthusiasm for literature, theatre, folklore or anime, illustrate the variety of paths the imagination can take – and how imaginary journeys become real tourism.This book reconceptualises the largely compartmentalised views of media-tourism relationships, such as film and literary tourism, advancing and encapsulating them within the socialising frame of contents tourism. The authors provide engaging insights into the formation, curation and (re)crafting of media-related narratives, variously bonding communities, media, tourists and places across the different contexts. These insights provoke new interpretations and considerations, which will benefit anyone studying contents tourism (or any tourism-media relationship).In this volume, an international group of scholars rewrites the old canon of ‘contents tourism’ with impressive cultural sensitivity. Across several chapters exploring aspects of Japanese popular culture’s adherence to performance and visuality, native phenomena are examined as instances of transnational hybridisation and global cultural connectivity. An essential read for students of international popular culture, tourism and the moving image.</t>
  </si>
  <si>
    <t>YamamuraTakayoshi: Takayoshi Yamamura is Professor at the Centre for Advanced Tourism Studies, Hokkaido University, Japan. His research interests include Japanese animation and tourism, pop culture and regional development/community revitalization.SeatonPhilip: Philip Seaton is Professor at the Institute of Japan Studies, Tokyo University of Foreign Studies, Japan. His research interests include Japanese war history/memory and contents tourism (with a particular focus on historical dramas and heritage sites).Takayoshi Yamamura is Professor at the Centre for Advanced Tourism Studies, Hokkaido University, Japan. His research interests include Japanese animation and tourism, pop culture and regional development/community revitalization.Philip Seaton is Professor at the Institute of Japan Studies, Tokyo University of Foreign Studies, Japan. His research interests include Japanese war history/memory and contents tourism (with a particular focus on historical dramas and heritage sites).</t>
  </si>
  <si>
    <t>The New Industrial State</t>
  </si>
  <si>
    <t>Galbraith, John Kenneth</t>
  </si>
  <si>
    <t>The James Madison Library in American Politics</t>
  </si>
  <si>
    <t xml:space="preserve"> BUS069010 BUSINESS &amp; ECONOMICS / Economics / Comparative</t>
  </si>
  <si>
    <t>With searing wit and incisive commentary, John Kenneth Galbraith redefined America's perception of itself in The New Industrial State, one of his landmark works. The United States is no longer a free-enterprise society, Galbraith argues, but a structured state controlled by the largest companies. Advertising is the means by which these companies manage demand and create consumer  need  where none previously existed. Multinational corporations are the continuation of this power system on an international level. The goal of these companies is not the betterment of society, but immortality through an uninterrupted stream of earnings. First published in 1967, The New Industrial State continues to resonate today.</t>
  </si>
  <si>
    <t xml:space="preserve"> Praise for the original edition:  [The New Industrial State] is a dazzling work, full of brilliant epigrams, intriguing aphorisms and sardonic humor.  ---Harvey H. Segal, Washington Post Praise for the original edition:  The New Industrial State deserves the widest possible attention and discussion.  ---Raymond J. Saulnier, New York Times Praise for the original edition:  [W]ithout a doubt one of the most provocative offerings of our time in the realm of economics.  ---John McCutcheon, Chicago Tribune</t>
  </si>
  <si>
    <t>John Kenneth Galbraith (1908-2006) was an eminent economist, the author of thirty-one books, and a member of four U.S. presidential administrations. He served as U.S. ambassador to India and president of the American Academy of Arts and Letters. At the time of his death, he was Paul M. Warburg Professor of Economics Emeritus at Harvard University.</t>
  </si>
  <si>
    <t>The Joys of Compounding</t>
  </si>
  <si>
    <t>The Passionate Pursuit of Lifelong Learning, Revised and Updated</t>
  </si>
  <si>
    <t>Baid, Gautam</t>
  </si>
  <si>
    <t>Heilbrunn Center for Graham &amp; Dodd Investing Series</t>
  </si>
  <si>
    <t xml:space="preserve"> BIO003000 BIOGRAPHY &amp; AUTOBIOGRAPHY / Business; BUS019000 BUSINESS &amp; ECONOMICS / Decision-Making &amp; Problem Solving; BUS036000 BUSINESS &amp; ECONOMICS / Investments &amp; Securities / General; BUS107000 BUSINESS &amp; ECONOMICS / Personal Success</t>
  </si>
  <si>
    <t>Value investing is not just a system for success in the market. It is also an intellectual toolkit for achieving a deeper understanding of the world. In The Joys of Compounding, the value investor Gautam Baid builds a holistic approach to value investing and philosophy from his wide-ranging reading, combining practical approaches, self-cultivation, and business wisdom.Distilling investment and life lessons into a comprehensive guide, Baid integrates the strategies and wisdom of preeminent figures whose teachings have stood the test of time. Drawing on the work of investing greats like Warren Buffett, Charlie Munger, and Ben Graham, as well as philosophers and scholars, he artfully interweaves the lessons learned from his many teachers. Baid demonstrates their practical applications in the areas of business, investing, and decision making and also shows that these ideas can be applied to one’s own life with just as much reward.A celebration of the value investing discipline, this book also recounts Baid’s personal experiences, testifying to his belief that the best investment you can make is an investment in yourself. The Joys of Compounding offers curated reflections on life and learning for all investors, investment enthusiasts, and readers seeking a dose of practical wisdom.This revised and updated edition highlights Baid’s distinctive voice.</t>
  </si>
  <si>
    <t>Foreword1. Introduction: The Best Investment You Can Make Is an Investment in YourselfPart I: Achieving Worldly Wisdom2. Becoming a Learning Machine3. Obtaining Worldly Wisdom Through a Latticework of Mental Models4. Harnessing the Power of Passion and Focus Through Deliberate PracticePart II: Building Strong Character5. The Importance of Choosing the Right Role Models, Teachers, and Associates in Life6. Humility Is the Gateway to Attaining Wisdom7. The Virtues of Philanthropy and Good Karma8. Simplicity Is the Ultimate Sophistication9. Achieving Financial Independence10. Living Life According to the Inner Scorecard11. The Key to Success in Life Is Delayed GratificationPart III: Common Stock Investing12. Building Earning Power Through a Business Ownership Mind-Set13. Investing Between the Lines14. The Significant Role of Checklists in Decision-Making15. Journaling Is a Powerful Tool for Self-Reflection16. Never Underestimate the Power of Incentives17. Always Think About the Math, but Avoid Physics Envy18. Intelligent Investing Is All About Understanding Intrinsic Value19. The Three Most Important Words in Investing20. Investing in Commodity and Cyclical Stocks Is All About the Capital Cycle21. Within Special Situations, Carefully Study SpinoffsPart IV: Portfolio Management22. The Holy Grail of Long-Term Value Investing23. The Market Is Efficient Most, but Not All, of the Time24. The Dynamic Art of Portfolio Management and Individual Position Sizing25. To Finish First, You Must First FinishPart V: Decision-Making26. Read More History and Fewer Forecasts27. Updating Our Beliefs in Light of New Evidence28. Life Is a Series of Opportunity Costs29. Pattern Recognition30. Acknowledging the Role of Luck, Chance, Serendipity, and Randomness31. The Education of a Value InvestorConclusion: Unders</t>
  </si>
  <si>
    <t>Guy Spier, CEO of Aquamarine Capital and author of The Education of a Value Investor:This edition benefits from a clearer focus on Gautam’s voice and insights as well as offering a fresh opportunity to learn and relearn those key lessons that will make us better investors and better human beings.John Mihaljevic, chairman of MOI Global:An instant classic! Gautam Baid’s book is the definitive guide to lifelong learning for investors and anyone seeking to reach their full potential. A must read.William Green, author of The Great Minds of Investing and Beyond Rich:Gautam Baid is a marvelous role model because he's such a joyful and passionate student of worldly wisdom. This book, which is infused with invaluable insights and inspiring quotations from many great investors and thinkers who have guided him on his journey, is a powerful reminder of how enriching it is to dedicate ourselves to the pursuit of continuous, lifelong learning.Sanjoy Bhattacharyya, managing partner, Fortuna Capital:Gautam's book is wonderfully insightful. It is truly a pleasure to read and a reminder of some of the most essential tenets of sound investing.Paul Lountzis, president of Lountzis Asset Management:Gautam’s book The Joys of Compounding provides a foundational framework on investing that is required reading for all investors. This book is the best investment one can make from those beginning their investment journey all the way to experienced practitioners. Successful investing requires a lifelong love of learning and this book provides a broad array of concepts and tools to guide you with your own personal investments or making investments for your clients. The most comprehensive investing book I have ever read. I highly recommend The Joys of Compounding for anyone interested in becoming a better investor.Thomas A. Russo, managing member, Gardner Russo &amp; Gardner LLC:Gautam Baid presents exactly the types of example</t>
  </si>
  <si>
    <t>Gautam Baid, CFA, is portfolio manager at an SEC-registered investment advisor based in Salt Lake City, Utah. Previously, he served at the Mumbai, London, and Hong Kong offices of Citigroup and Deutsche Bank as senior analyst in their healthcare investment banking teams. Baid is a CFA charterholder and member of CFA Institute, and in 2018 and 2019 he was profiled in Morningstar’s Learn from the Masters series.</t>
  </si>
  <si>
    <t>A History of Economic Thought</t>
  </si>
  <si>
    <t>The LSE Lectures</t>
  </si>
  <si>
    <t>Robbins, Lionel</t>
  </si>
  <si>
    <t>Samuels, Warren J. / Medema, Steven G.</t>
  </si>
  <si>
    <t>Lionel Robbins's now famous lectures on the history of economic thought comprise one of the greatest accounts since World War II of the evolution of economic ideas. This volume represents the first time those lectures have been published. Lord Robbins (1898-1984) was a remarkably accomplished thinker, writer, and public figure. He made important contributions to economic theory, methodology, and policy analysis, directed the economic section of Winston Churchill's War Cabinet, and served as chairman of the Financial Times. As a historian of economic ideas, he ranks with Joseph Schumpeter and Jacob Viner as one of the foremost scholars of the century. These lectures, delivered at the London School of Economics between 1979 and 1981 and tape-recorded by Robbins's grandson, display his mastery of the intellectual history of economics, his infectious enthusiasm for the subject, and his eloquence and incisive wit. They cover a broad chronological range, beginning with Plato, Aristotle, and Aquinas, focusing extensively on Adam Smith, Thomas Malthus and the classicals, and finishing with a discussion of moderns and marginalists from Marx to Alfred Marshall. Robbins takes a varied and inclusive approach to intellectual history. As he says in his first lecture:  I shall go my own sweet way--sometimes talk about doctrine, sometimes talk about persons, sometimes talk about periods.  The lectures are united by Robbins's conviction that it is impossible to understand adequately contemporary institutions and social sciences without understanding the ideas behind their development. Authoritative yet accessible, combining the immediacy of the spoken word with Robbins's exceptional talent for clear, well-organized exposition, this volume will be welcomed by anyone interested in the intellectual origins of the modern world.</t>
  </si>
  <si>
    <t>The book . . . is filled with insights. . . . The editors, in order to retain to the fullest the inimitable flavor of Robbins' personality, have wisely not tidied up the text. . . . [They] deserve high praise for making these fine lectures available.As the 20th century draws to a close, the history of economic thought is beginning to look different, and the publication of Lionel Robbins's London School of Economics lectures on the subject will contribute to this process of rethinking. . . .  A welcome relief from the ponderousness of many volumes on this subject.Robbins obviously loved the history of economic thought, but the passion that shows through on each page of this book is more than a passion for the history of economics. Robbins loved the discipline of economics itself, and the lectures reflect the gusto with which he had spent his life pursuing its mastery.---Bradley W. Bateman, EH.NET Anyone reading these lectures can, and surely will, admire their style, the range of material they cover, the dazzling intellectual brilliance, and the stimulation they provide. —From the foreword by William J. Baumol, New York UniversityEverything about this book breathes affection: Lionel Robbins's concern for his students down the decades, the editors' sensitive treatment of their subject, and Professor William Baumol's modest justification for his foreward: 'I was there!'---Arthur Seldon, Times Literary SupplementThese lectures reflect Robbins' two personae--the scholarly exponent of the centuries of economic thought and the passionate advocate of classical liberalism. A decisive part of his intellectual armoury was his often elegant, classical spoken English, which evoked a mixture of awe and wonder. In his LSE lectures, which he may have felt were his last epistles to posterity, the language is more informal, sometimes, colloquial, even unfamiliarly conversational.---Arthur Seldon, Times Literary Supplement</t>
  </si>
  <si>
    <t>Lionel Robbins taught at the London School of Economics from 1929 to 1961, directed the economic section of the British War Cabinet during World War II, and served as Chairman of the Financial Times from 1961 until 1970. His best known work is An Essay on the Nature and Significance of Economic Science. He became a life peer in 1959 and a Companion of Honour in 1968. Steven G. Medema is Professor of Economics at the University of Colorado at Denver. He is the editor of the Journal of the History of Economic Thought, author of Ronald H. Coase, and the coauthor, with Nicholas Mercuro, of Economics and the Law (Princeton). Warren J. Samuels is Professor of Economics at Michigan State University. He is the author of The Classical Theory of Economic Policy and The Economy as a Process of Valuation and coedits Research in the History of Economic Thought and Methodology with Jeff E. Biddle.</t>
  </si>
  <si>
    <t>The Invisible Hook</t>
  </si>
  <si>
    <t>The Hidden Economics of Pirates</t>
  </si>
  <si>
    <t>Leeson, Peter T.</t>
  </si>
  <si>
    <t xml:space="preserve"> BUS023000 BUSINESS &amp; ECONOMICS / Economic History; HIS037050 HISTORY / Modern / 18th Century</t>
  </si>
  <si>
    <t>Pack your cutlass and blunderbuss--it's time to go a-pirating! The Invisible Hook takes readers inside the wily world of late seventeenth- and early eighteenth-century pirates. With swashbuckling irreverence and devilish wit, Peter Leeson uncovers the hidden economics behind pirates' notorious, entertaining, and sometimes downright shocking behavior. Why did pirates fly flags of Skull &amp;amp Bones? Why did they create a  pirate code ? Were pirates really ferocious madmen? And what made them so successful? The Invisible Hook uses economics to examine these and other infamous aspects of piracy. Leeson argues that the pirate customs we know and love resulted from pirates responding rationally to prevailing economic conditions in the pursuit of profits.  The Invisible Hook looks at legendary pirate captains like Blackbeard, Black Bart Roberts, and Calico Jack Rackam, and shows how pirates' search for plunder led them to pioneer remarkable and forward-thinking practices. Pirates understood the advantages of constitutional democracy--a model they adopted more than fifty years before the United States did so. Pirates also initiated an early system of workers' compensation, regulated drinking and smoking, and in some cases practiced racial tolerance and equality. Leeson contends that pirates exemplified the virtues of vice--their self-seeking interests generated socially desirable effects and their greedy criminality secured social order. Pirates proved that anarchy could be organized.  Revealing the democratic and economic forces propelling history's most colorful criminals, The Invisible Hook establishes pirates' trailblazing relevance to the contemporary world.</t>
  </si>
  <si>
    <t xml:space="preserve"> [W]ell-documented and very readable . . . covers pirates from bow to stern. In addition to some descriptions of high seas navigation, maneuvers and stealth that border on high adventure, Leeson supplies plenty of counterintuitive, even surprising, revelations about pirates. . . . And Leeson explains it all with economics. . . . Bottom line: Peter T. Leeson's The Invisible Hook is an insightful hoot, and scores a couple of extra points for originality. Economics-minded readers who enjoy historical adventure or relish over-the-top 'freakonomics' should get a hearty yo-ho-ho out of this book. Not to mention a 360-degree brain twist before diving into that new Michael Crichton novel.  What possible connection could there be between economics and a book on piracy? A lot, it turns out. Peter Leeson explains this seemingly bizarre connection in page after page of his witty new book, The Invisible Hook. ---David R. Henderson, Regulation Magazine With all the books on these colorful criminals, Leeson's is the only one to focus on the economic side of the matter. That is his great advantage.  This engaging account is fun to read and full of humor, qualities not often associated with an explanation of economic theory. . . . This reviewer speculates that if more economic texts were written like this one, there would be a glut of economics majors to compensate for the shortage of pirates roaming the Atlantic. ---Karl Helicher, Foreword Magazine Leeson hangs the meat of his pirate tale on a sturdy skeleton of economics. . . . The Invisible Hook is a delightful read, thanks to Leeson's engaging writing. He reduces a veritable mountain of facts and history into an entertainingly educational experience. ---Lewis Perdue, Barron's Peter Leeson has brought the economists' toolkit to the Spanish Main. Piracy is not just a great topic for Walt Disney movies, but also an important economic phenomenon. Leeson's</t>
  </si>
  <si>
    <t>Peter T. Leeson is the BB&amp;ampT Professor for the Study of Capitalism in the Department of Economics at George Mason University.</t>
  </si>
  <si>
    <t>Time for Socialism</t>
  </si>
  <si>
    <t>Dispatches from a World on Fire, 2016-2021</t>
  </si>
  <si>
    <t xml:space="preserve"> BUS022000 BUSINESS &amp; ECONOMICS / Economic Conditions; BUS023000 BUSINESS &amp; ECONOMICS / Economic History; HIS037080 HISTORY / Modern / 21st Century</t>
  </si>
  <si>
    <t>A chronicle of recent events that have shaken the world, from the author of Capital in the Twenty‑First Century  Praise for Time for Socialism: “Lively, thought‑provoking, grounded in facts, and resolutely optimistic—these essays grapple with the big questions of our time, from the rise of Trumpism and Brexit, to gender inequality and wealth taxation.”—Gabriel Zucman, University of California, BerkeleyPraise for Capital in the Twenty-First Century:“Piketty [is] arguably the world’s leading expert on income and wealth inequality.”—Paul Krugman, New York Times  “Piketty has emerged as a rock star of the policy-intellectual world. . . . But make no mistake, his work richly deserves all the attention it is receiving.”—Lawrence H. Summers, Democracy As a correspondent for the French newspaper Le Monde, world-renowned economist Thomas Piketty has documented the rise and fall of Trump, the drama of Brexit, Emmanuel Macron’s ascendance to the French presidency, the unfolding of a global pandemic, and much else besides, always from the perspective of his fight for a more equitable world. This collection brings together those articles and is prefaced by an extended introductory essay, in which Piketty argues that the time has come to support an inclusive and expansive conception of socialism as a counterweight against the hypercapitalism that defines our current economic ideology. These essays offer a first draft of history from one of the world’s leading economists and public figures, detailing the struggle against inequalities and tax evasion, in favor of a federalist Europe and a globalization more respectful of work and the environment.</t>
  </si>
  <si>
    <t>PikettyThomas: Thomas Piketty is director of studies at the École des hautes études en sciences sociales (EHESS) and professor at the Paris School of Economics. He is the author of Capital in the Twenty†‘First Century and Capital and Ideology.</t>
  </si>
  <si>
    <t>Power to the People</t>
  </si>
  <si>
    <t>Energy in Europe over the Last Five Centuries</t>
  </si>
  <si>
    <t>Kander, Astrid / Warde, Paul / Malanima, Paolo</t>
  </si>
  <si>
    <t>46</t>
  </si>
  <si>
    <t xml:space="preserve"> BUS023000 BUSINESS &amp; ECONOMICS / Economic History; BUS068000 BUSINESS &amp; ECONOMICS / Development / Economic Development; BUS070040 BUSINESS &amp; ECONOMICS / Industries / Energy; BUS072000 BUSINESS &amp; ECONOMICS / Development / Sustainable Development; BUS099000 BUSINESS &amp; ECONOMICS / Environmental Economics; HIS037030 HISTORY / Modern / General</t>
  </si>
  <si>
    <t>Power to the People examines the varied but interconnected relationships between energy consumption and economic development in Europe over the last five centuries. It describes how the traditional energy economy of medieval and early modern Europe was marked by stable or falling per capita energy consumption, and how the First Industrial Revolution in the eighteenth century--fueled by coal and steam engines--redrew the economic, social, and geopolitical map of Europe and the world. The Second Industrial Revolution continued this energy expansion and social transformation through the use of oil and electricity, but after 1970 Europe entered a new stage in which energy consumption has stabilized. This book challenges the view that the outsourcing of heavy industry overseas is the cause, arguing that a Third Industrial Revolution driven by new information and communication technologies has played a major stabilizing role. Power to the People offers new perspectives on the challenges posed today by climate change and peak oil, demonstrating that although the path of modern economic development has vastly increased our energy use, it has not been a story of ever-rising and continuous consumption. The book sheds light on the often lengthy and complex changes needed for new energy systems to emerge, the role of energy resources in economic growth, and the importance of energy efficiency in promoting growth and reducing future energy demand.</t>
  </si>
  <si>
    <t>Power to the People is to be welcomed. It is a valuable contribution to our knowledge of Economic History and History of Technology and will appeal both to the professional and the general reader interested in the future of humanity.---Francesc X. Barca-Salom, Environment and History In my view it is, and will remain for a time, the reference book on the role of energy transitions in the long-term economic development of Europe for those coming from the standpoint of economic history. . . . This book will become a touchstone from which all these contested views on energy economics can debate, check their different ways of accounting for long-term economic growth, and compete for a better explanation.'---Enric Tello, HistoryEmploying economic theory and growth accounting to illuminate the linkages between energy use and economic activity and supporting their argument with extensive quantitative evidence, the authors make a compelling case that modern economic growth would have been impossible without the increased energy intensity made possible by exploitation of fossil fuels. This work provides valuable historical perspectives on pressing contemporary challenges.[T]his multi-authored effort is well structured and furnished with splendid illustrations and explanatory tables . . . I would recommend the book, but with the warning that it is not an easy read due to the sheer quantity of information and analytical viewpoints it contains.---Aurelia Mané-Estrada, European History QuarterlyWith many insightful graphs, plus useful explanatory boxes for the less initiated, it is highly accessible, and recommended to undergraduate students curious about the history of energy, to postgraduates specializing in a specific field, and to academics.---Roger Fouquet, Journal of Economic Literature Power to the People is a work of impressive scholarship, offering extensive and detailed quantitative in</t>
  </si>
  <si>
    <t>Astrid Kander is professor of economic history at Lund University. Paolo Malanima is director of the Institute of Studies on Mediterranean Societies at the National Research Council in Italy. Paul Warde is reader in early modern history at the University of East Anglia and research associate at the Centre for History and Economics, Magdalene College, University of Cambridge.</t>
  </si>
  <si>
    <t>Tourism Economics and Policy</t>
  </si>
  <si>
    <t>Dwyer, Larry / Forsyth, Peter / Dwyer, Wayne</t>
  </si>
  <si>
    <t>5</t>
  </si>
  <si>
    <t xml:space="preserve"> BUS068000 BUSINESS &amp; ECONOMICS / Development / Economic Development; BUS069000 BUSINESS &amp; ECONOMICS / Economics / General; BUS081000 BUSINESS &amp; ECONOMICS / Industries / Hospitality, Travel &amp; Tourism</t>
  </si>
  <si>
    <t>This revised edition incorporates new material on the sharing economy, AI, surface and marine transport, resident quality of life issues, the price mechanism, the economic contribution of tourism, and tourism and economic growth. It remains an accessible text for students, researchers and practitioners in tourism economics and policy.</t>
  </si>
  <si>
    <t>Part 1 Tourism Demand and SupplyChapter 1. The Demand for TourismChapter 2. Tourism SupplyChapter 3. The Price MechanismChapter 4. Tourism and Market StructureChapter 5. Strategic Pricing in TourismPart 2 Tourism ForecastingChapter 6. Forecasting Tourism DemandPart 3 Tourism’s Economic Contribution and Economic ImpactsChapter 7. Economic Contribution of TourismChapter 8. Measuring Economic Contribution: Tourism Satellite AccountsChapter 9. Economic Impacts of TourismChapter 10. Economic Evaluation of Special EventsPart 4 Tourism Investment and TaxationChapter 11. Investment by Tourism FirmsChapter 12. Investment in Tourism InfrastructureChapter 13. Taxation of TourismPart 5 Tourism and transportChapter 14. Tourism and TransportPart 6 Tourism and the EnvironmentChapter 15. Valuing Tourism’s Environmental EffectsChapter 16. Economic Instruments and Environmental Protection in TourismPart 7 Tourism, Growth and SustainabilityChapter 17. Tourism and Economic GrowthChapter 18. Tourism and Sustainable DevelopmentPart 8 Destination CompetitivenessChapter 19. Destination CompetitivenessPart 9 Future DirectionsChapter 20. Future Directions in Tourism Economics</t>
  </si>
  <si>
    <t>I am pleased to recommend the second edition of Tourism Economics and Policy. This textbook is a rich resource for students, practitioners and scholars who want to enhance their knowledge and understanding on the subjects of tourism and sustainable development. It provides a comprehensive picture of the main operations and activities in the tourism industry.</t>
  </si>
  <si>
    <t>DwyerLarry: Larry Dwyer is Visiting Research Professor at University of Technology, Sydney, Australia. He is also Adjunct Professor at Griffith University, Australia and University of Ljubljana, Slovenia.ForsythPeter: Peter Forsyth is Adjunct Professor, Monash University, Melbourne, Australia.DwyerWayne: Wayne Dwyer is a former Senior Lecturer in economics and finance at the University of Western Sydney, Australia.Larry Dwyer is Visiting Research Professor at University of Technology, Sydney, Australia. He is also Adjunct Professor at Griffith University, Australia and University of Ljubljana, Slovenia.Peter Forsyth is Adjunct Professor, Monash University, Melbourne, Australia.Wayne Dwyer is a former Senior Lecturer in economics and finance at the University of Western Sydney, Australia.</t>
  </si>
  <si>
    <t>The Diversity Bonus</t>
  </si>
  <si>
    <t>How Great Teams Pay Off in the Knowledge Economy</t>
  </si>
  <si>
    <t>Lewis, Earl / Cantor, Nancy</t>
  </si>
  <si>
    <t>Our Compelling Interests</t>
  </si>
  <si>
    <t xml:space="preserve"> BUS030000 BUSINESS &amp; ECONOMICS / Human Resources &amp; Personnel Management; BUS085000 BUSINESS &amp; ECONOMICS / Organizational Behavior; BUS097000 BUSINESS &amp; ECONOMICS / Workplace Culture; BUS103000 BUSINESS &amp; ECONOMICS / Organizational Development; POL028000 POLITICAL SCIENCE / Public Policy / General; SOC031000 SOCIAL SCIENCE / Discrimination &amp; Race Relations</t>
  </si>
  <si>
    <t>How businesses and other organizations can improve their performance by tapping the power of differences in how people thinkWhat if workforce diversity is more than simply the right thing to do in order to make society more integrated and just? What if diversity can also improve the bottom line of businesses and other organizations facing complex challenges in the knowledge economy? It can. And The Diversity Bonus shows how and why.Scott Page, a leading thinker, writer, and speaker whose ideas and advice are sought after by corporations, nonprofits, universities, and governments around the world, makes a clear and compellingly pragmatic case for diversity and inclusion. He presents overwhelming evidence that teams that include different kinds of thinkers outperform homogenous groups on complex tasks, producing what he calls “diversity bonuses.” These bonuses include improved problem solving, increased innovation, and more accurate predictions—all of which lead to better performance and results.Page shows that various types of cognitive diversity—differences in how people perceive, encode, analyze, and organize the same information and experiences—are linked to better outcomes. He then describes how these cognitive differences are influenced by other kinds of diversity, including racial and gender differences—in other words, identity diversity. Identity diversity, therefore, can also produce bonuses.Drawing on research in economics, psychology, computer science, and many other fields, The Diversity Bonus also tells the stories of people and organizations that have tapped the power of diversity to solve complex problems. And the book includes a challenging response from Katherine Phillips of the Columbia Business School.The result changes the way we think about diversity in the workplace—and far beyond it.</t>
  </si>
  <si>
    <t xml:space="preserve"> An excellent book that combines convincing stories and persuasive arguments about the benefits of diversity. —Simon A. Levin, Princeton University Scott Page challenges leaders and companies to follow the math—and do the right thing. Simply put, he shows that diverse perspectives are most valuable when addressing issues with both complexity and uncertainty. The goal is to create an inclusive culture and employee experiences that facilitate the ability to embrace and leverage each other's talents and differences. —Brian J. Miller, Vice President of Learning, Development &amp; Inclusion, Gilead Sciences, Inc.Scott Page's model of diversity--less a glorious rainbow of superficial attributes, more a toolkit crammed with different skills and perspectives--is a powerful way to appreciate the problem with homogeneity.---Tim Harford, Financial TimesWinner of the 2018 Gold Medal in Women / Minorities in Business, Axiom Business Book Awards If you want your business or team to perform better, read this book. With compelling evidence, examples, and writing, Scott Page makes the business case for drawing out diverse perspectives, and shows you exactly how to do it. A clear road map for every team and leader. —Laszlo Bock, former SVP of People Operations at Google and author of the New York Times bestseller Work Rules! Combining rigorous economic theory with artful policy analysis, Scott Page explains why the goal of achieving greater diversity in business, government, and other organizations needs to be pursued with determination. Devoid of political cant and platitudes, this book is teeming with unexpected insights. A must-read for anyone who wishes to engage in intelligent discussion about diversity and inclusion today. —Glenn Loury, Brown University Scott Page's research is a breakthrough in the business case for diversity and inclusion. The Diversity Bonus should be required reading for lea</t>
  </si>
  <si>
    <t>Scott E. Page is the Leonid Hurwicz Collegiate Professor of Complex Systems, Political Science, and Economics at the University of Michigan and an external faculty member of the Santa Fe Institute. The recipient of a Guggenheim Fellowship and a member of the American Academy of Arts and Sciences, he is the author of The Difference: How the Power of Diversity Creates Better Groups, Firms, Schools, and Societies and Diversity and Complexity (both Princeton). He has been a featured speaker at Davos as well as at organizations such as Google, Bloomberg, BlackRock, Boeing, and NASA.</t>
  </si>
  <si>
    <t>Economics in Perspective</t>
  </si>
  <si>
    <t>A Critical History</t>
  </si>
  <si>
    <t>In Economics in Perspective, renowned economist John Kenneth Galbraith presents a compelling and accessible history of economic ideas, from Aristotle through the twentieth century. Examining theories of the past that have a continuing modern resonance, he shows that economics is not a timeless, objective science, but is continually evolving as it is shaped by specific times and places. From Adam Smith's theories during the Industrial Revolution to those of John Maynard Keynes after the Great Depression, Galbraith demonstrates that if economic ideas are to remain relevant, they must continually adapt to the world they inhabit. A lively examination of economic thought in historical context, Economics in Perspective shows how the field has evolved across the centuries.</t>
  </si>
  <si>
    <t>Another classic by Galbraith. Economics in Perspectiveis a finely crafted, witty, and widely accessible tour of economic thought from Aristotle to the modern day. —Richard Parker, Harvard Kennedy SchoolAn accomplished annalist as well as an acute analyst, Galbraith offers capsule commentary on significant contributors to the development of economic ideas from Aristotle through Keynes and beyond. . . . [Economics in Perspective] affords an engaging, opinionated introduction to economic theory and practice.Remarkable. . . . Economics in Perspective will raise Galbraith's reputation among those who already know him and will introduce him to a new generation. More than a quick one-volume review of economic thought, [this book] is a sweeping, often brilliant and always accessible summary of the insights Galbraith has developed.</t>
  </si>
  <si>
    <t>John Kenneth Galbraith (1908–2006) was one of the most influential economists of the twentieth century. He was professor of economics at Harvard University and served as U.S. ambassador to India during the Kennedy administration. He wrote more than fifty books, including American Capitalism, The Affluent Society, and The New Industrial State (Princeton).</t>
  </si>
  <si>
    <t xml:space="preserve">Internationalization Theories, Concepts and Cases of Asian High-Technology Firms: Haier, Hon Hai Precision, Lenovo, LG Electronics, Panasonic, Samsung, Sharp, Sony, TCL, Xiaomi </t>
  </si>
  <si>
    <t>Marketing, Sales, Customer Relations</t>
  </si>
  <si>
    <t>This textbook discusses the most important theories of internationalization, including Product Life-Cycle, Internalization, Location, International New Venture concepts, and others. These models are grounded to a considerable extent in the Transaction Cost Theory and the Resource-Based View as explained in the book. Relevant market entry strategies are explained in light of crucial determinants of international business decision making.</t>
  </si>
  <si>
    <t>Prof. Dr. Mario Glowik (Berlin School für Economics and Law)</t>
  </si>
  <si>
    <t>Demystifying Global Macroeconomics</t>
  </si>
  <si>
    <t>Marthinsen, John E.</t>
  </si>
  <si>
    <t>Macroeconomics</t>
  </si>
  <si>
    <t xml:space="preserve"> BUS019000 BUSINESS &amp; ECONOMICS / Decision-Making &amp; Problem Solving; BUS027000 BUSINESS &amp; ECONOMICS / Finance / General; BUS027020 BUSINESS &amp; ECONOMICS / Finance / Financial Risk Management; BUS036080 BUSINESS &amp; ECONOMICS / Investments &amp; Securities / Derivatives; BUS039000 BUSINESS &amp; ECONOMICS / Economics / Macroeconomics; BUS041000 BUSINESS &amp; ECONOMICS / Management; BUS069020 BUSINESS &amp; ECONOMICS / International / Economics; BUS113000 BUSINESS &amp; ECONOMICS / Globalization</t>
  </si>
  <si>
    <t>Demystifying Global Macroeconomics presents macroeconomics in the context of models for decision-making and offers a strategic business focus using business applications, concrete business examples, and an approach to macroeconomic theory via markets. It demonstrates how macroeconomics can help leaders make better business decisions.</t>
  </si>
  <si>
    <t>1. Introduction to International Macroeconomics. Part I: UNDERSTANDING A NATION'S ECONOMIC CONDITIONS. 2. Taking an Economic Pulse: Measuring National Output. 3. Monitoring Labor Market Conditions. 4. Inflation, Real GDP, and Business Cycles. 5. Inflation: Who Wins, and Who Loses? Part II: REAL LOANABLE FUNDS MARKET. 6 Monetary Aggregates: Measuring Money. 7. Financial Intermediation, Market, and Intermediaries. 8. The Power of Financial Institutions to Create Money. 9. Who Controls the Money Supply and How? 10. The Economics of Virtual Currencies. 11. Interest Rates and Why They Change. Part III: THE REAL GOODS SECTOR. 12. Price and Output Fluctuations. 13. Fiscal Policy and Automatic Stabilizers: What Managers Need to Know. Part IV: FOREIGN EXCHANGE MARKET. 14. Basics of Foreign Exchange Markets. 15. Exchange Rates: Why Do They Change? 16. Balance of Payments Fundamentals. Part V: SHORT-TERM ECONOMIC CHANGES: PUTTING IT ALL TOGETHER. 17. Putting It All Together. 18. Economic Shocks to Nations with Flexible Exchange Rates. 19. Economic Shocks to Nations with Fixed Exchange Rates. 20. Causes and Consequences of the Great Recession. Part VI: LONG-TERM ECONOMIC CHANGES. 21. Causes of Long-Term Growth and Inflation. 22. Long-Term Exchange Rate Movements and Comparative Advantage.</t>
  </si>
  <si>
    <t>John E. Marthinsen, Professor of Economics and International Business, Babson College, MA, USA</t>
  </si>
  <si>
    <t>Beauty Pays</t>
  </si>
  <si>
    <t>Why Attractive People Are More Successful</t>
  </si>
  <si>
    <t>Hamermesh, Daniel S.</t>
  </si>
  <si>
    <t xml:space="preserve"> BUS008000 BUSINESS &amp; ECONOMICS / Business Ethics; BUS012000 BUSINESS &amp; ECONOMICS / Careers / General; BUS069030 BUSINESS &amp; ECONOMICS / Economics / Theory</t>
  </si>
  <si>
    <t>Most of us know there is a payoff to looking good, and in the quest for beauty we spend countless hours and billions of dollars on personal grooming, cosmetics, and plastic surgery. But how much better off are the better looking? Based on the evidence, quite a lot. The first book to seriously measure the advantages of beauty, Beauty Pays demonstrates how society favors the beautiful and how better-looking people experience startling but undeniable benefits in all aspects of life. Noted economist Daniel Hamermesh shows that the attractive are more likely to be employed, work more productively and profitably, receive more substantial pay, obtain loan approvals, negotiate loans with better terms, and have more handsome and highly educated spouses. Hamermesh explains why this happens and what it means for the beautiful--and the not-so-beautiful--among us.  Exploring whether a universal standard of beauty exists, Hamermesh illustrates how attractive workers make more money, how these amounts differ by gender, and how looks are valued differently based on profession. He considers whether extra pay for good-looking people represents discrimination, and, if so, who is discriminating. Hamermesh investigates the commodification of beauty in dating and how this influences the search for intelligent or high-earning mates, and even examines whether government programs should aid the ugly. He also discusses whether the economic benefits of beauty will persist into the foreseeable future and what the  looks-challenged  can do to overcome their disadvantage.  Reflecting on a sensitive issue that touches everyone, Beauty Pays proves that beauty's rewards are anything but superficial.</t>
  </si>
  <si>
    <t xml:space="preserve"> Beauty is all around us. And it has value. Hamermesh, the founder of the economics of beauty, crunches the numbers and shows us what we've all suspected: the world looks different—and better—when you are beautiful. This book addresses the economics of beauty, but more importantly, it reveals the beauty of economics. —Justin Wolfers, University of Pennsylvania and Brookings Institution University of Texas labor economist Daniel Hamermesh has devoted a share of his career to the study of physical beauty and how it affects employment and earning potential. In his new book, Beauty Pays, he offers up all sorts of data he's collected over years of work. His broad point, that attractive people enjoy advantages in hiring and earning, will surprise no one. But some of the details packed inside this thoughtful and in some respects quirky and confounding book, are illuminating. ---Susan Adams, Forbes Daniel Hamermesh . . . has long written about 'pulchronomics.' In Beauty Pays he reckons that, over a lifetime and assuming today's mean wages, a handsome working in America might on average make $230,000 more than a very plain one. There is evidence that attractive workers bring in more business, so it often makes sense for firms to hire them. Whether rewarding them accordingly--and paying their less attractive peers more stingily--is good for society is another matter.  Beauty Pays provides the first serious analysis of a significant aspect of human behavior: how beauty affects economic transactions and outcomes. This important book will receive a great deal of attention. —Naci Mocan, Louisiana State University If you live in the west and have lately looked at any magazine, watched any television, seen any movie, common sense would dictate that those who are better looking accrue the benefits of such a genetic roll of the dice. But what exactly those benefits are and if they are measurable is the point of Beauty Pa</t>
  </si>
  <si>
    <t>Daniel S. Hamermesh is the Sue Killam Professor in the Foundations of Economics at the University of Texas, Austin, and professor of economics at Royal Holloway, University of London.</t>
  </si>
  <si>
    <t>China and the WTO</t>
  </si>
  <si>
    <t>Why Multilateralism Still Matters</t>
  </si>
  <si>
    <t>Sapir, Andre / Mavroidis, Petros C.</t>
  </si>
  <si>
    <t xml:space="preserve"> BUS069020 BUSINESS &amp; ECONOMICS / International / Economics; LAW014010 LAW / Commercial / International Trade; POL011020 POLITICAL SCIENCE / International Relations / Trade &amp; Tariffs</t>
  </si>
  <si>
    <t>An examination of China’s participation in the World Trade Organization, the conflicts it has caused, and how WTO reforms could ease them China’s accession to the World Trade Organization (WTO) in 2001 was rightly hailed as a huge step forward in international cooperation. However, China’s participation in the WTO has been anything but smooth, with China alienating some of its trading partners, particularly the United States. The mismatch between the WTO framework and China’s economic model has undermined the WTO’s ability to mitigate tensions arising from China’s size and rapid growth. What has to change? China and the WTO demonstrates that unilateral pressure, by the United States and others, is not the answer. Instead, Petros Mavroidis and André Sapir show that if the WTO enacts judicious reforms, it could induce China’s cooperation, leading to a renewed confidence in the WTO system.The WTO and its predecessor, the General Agreement on Tariffs and Trade, are predicated on liberal domestic policies. They managed the previous accessions of socialist countries and big trading nations, but none were as large or powerful as China. Mavroidis and Sapir contend that for the WTO to function smoothly and accommodate China’s unique geopolitical position, it needs to translate some of its implicit principles into explicit treaty language. To make their point, they focus on two core complaints—that Chinese state-owned enterprises (SOEs) benefit from unfair trade advantages, and that domestic companies, private as well as SOEs, impose forced technology transfer on foreign companies as a condition for accessing the Chinese market—and they lay out specific proposals for WTO reforms.In an age of global trade disputes, China and the WTO offers a timely exploration of unprecedented challenges to the current multilateral system and fresh ideas for lasting solutions.</t>
  </si>
  <si>
    <t xml:space="preserve"> This is an insightful book on a significant and timely topic. Engaging with the existing literature and usefully advancing the debate, China and the WTO will interest all who are concerned with the future of the global trading system. —Philip I. Levy, Flexport Although the debates about why China-related issues have uprooted the global trade regime are not new, there are few books that have attempted to grapple with the complex questions underlying the crisis. Synthesizing information across multiple disciplines, China and WTO is a one-stop source that will allow readers to quickly come up to speed on legal issues, historical context, and diplomatic realities surrounding this topic. —Mark Wu, Harvard University As the trade war between the United States and China shakes the global economy and world trade order, China and the WTO offers piercing analysis of the underlying legal principles at stake. The book’s conclusions highlight why China’s state subsidies undermine trade cooperation but also point to areas for compromise. This is a must-read, for everyone from students of law to negotiators of policy. —Christina Davis, author of Why Adjudicate? Enforcing Trade Rules in the WTO</t>
  </si>
  <si>
    <t>Petros C. Mavroidis is the Edwin B. Parker Professor of Foreign and Comparative Law at Columbia Law School. His books include The Regulation of International Trade. André Sapir is professor of economics at the Solvay Brussels School of Economics &amp; Management at the Université libre de Bruxelles (ULB) and senior fellow at Bruegel. His books include Fragmented Power: Europe and the Global Economy.</t>
  </si>
  <si>
    <t>Myth and Measurement</t>
  </si>
  <si>
    <t>The New Economics of the Minimum Wage - Twentieth-Anniversary Edition</t>
  </si>
  <si>
    <t>Card, David / Krueger, Alan B.</t>
  </si>
  <si>
    <t xml:space="preserve"> BUS039000 BUSINESS &amp; ECONOMICS / Economics / Macroeconomics; BUS069000 BUSINESS &amp; ECONOMICS / Economics / General; POL024000 POLITICAL SCIENCE / Public Policy / Economic Policy</t>
  </si>
  <si>
    <t>David Card and Alan B. Krueger have already made national news with their pathbreaking research on the minimum wage. Here they present a powerful new challenge to the conventional view that higher minimum wages reduce jobs for low-wage workers. In a work that has important implications for public policy as well as for the direction of economic research, the authors put standard economic theory to the test, using data from a series of recent episodes, including the 1992 increase in New Jersey's minimum wage, the 1988 rise in California's minimum wage, and the 1990-91 increases in the federal minimum wage. In each case they present a battery of evidence showing that increases in the minimum wage lead to increases in pay, but no loss in jobs.  A distinctive feature of Card and Krueger's research is the use of empirical methods borrowed from the natural sciences, including comparisons between the  treatment  and  control  groups formed when the minimum wage rises for some workers but not for others. In addition, the authors critically reexamine the previous literature on the minimum wage and find that it, too, lacks support for the claim that a higher minimum wage cuts jobs. Finally, the effects of the minimum wage on family earnings, poverty outcomes, and the stock market valuation of low-wage employers are documented. Overall, this book calls into question the standard model of the labor market that has dominated economists' thinking on the minimum wage. In addition, it will shift the terms of the debate on the minimum wage in Washington and in state legislatures throughout the country.With a new preface discussing new data, Myth and Measurement continues to shift the terms of the debate on the minimum wage.</t>
  </si>
  <si>
    <t xml:space="preserve"> Myth and Measurement is an extraordinarily important book. It will rank with seminal works in labor economics, including Gary Becker's Human Capital, Jacob Miner's Schooling and Earnings, Richard Freeman and James Medoff's What Unions Do?, and Edmund Phelp's (ed.), Microeconomic Foundations of Employment and Inflation Theory. The book will interest everyone involved in the minimum wage debates, and it will cause economists to question seriously the models they use and how they do empirical research. —Ronald G. Ehrenberg, Cornell UniversityCard and Krueger have written a powerful book underpinned by hard facts. . . . They explode myths and indict the prescriptions of conventional economic thinkers. Few will read this book from cover to cover, but many will quote its conclusions in the months to come. The most professional work ever done on this highly controversial subject. —Richard Layard, London School of Economics The analysis of minimum wage by Card and Krueger is both comprehensive and provocative. It challenges the received wisdom and is certain to be a major influence on all future work on the topic. —James J. Heckman, University of ChicagoMyth and Measurement . . . traverses its ground in great detail, studying every bump and dip in the landscape. . . . But that's just about what the issue requires. Card and Krueger's conclusion runs so against the grain of mainstream economic thinking, not to mention the present political consensus, that overkill seems quite appropriate. That conclusion, reached through a number of separate studies, is this: The minimum wage not only doesn't kill jobs, it may even stimulate employment. . . . Myth and Measurement should be a very important book. It essentially settles the policy debate on the minimum wage, and the economics profession should spend a good bit of time engaging in profound reflection and in testing some of the field's first</t>
  </si>
  <si>
    <t>David Card is Class of 1950 Professor of Economics at the University of California, Berkeley. Alan B. Krueger is Bendheim Professor of Economics and Public Affairs at Princeton University.</t>
  </si>
  <si>
    <t>Social Limits to Growth</t>
  </si>
  <si>
    <t>Hirsch, Fred</t>
  </si>
  <si>
    <t>Twentieth Century Fund Books/Reports/Studies</t>
  </si>
  <si>
    <t>From Old Regime to Industrial State</t>
  </si>
  <si>
    <t>A History of German Industrialization from the Eighteenth Century to World War I</t>
  </si>
  <si>
    <t>Kopsidis, Michael / Tilly, Richard H.</t>
  </si>
  <si>
    <t>Markets and Governments in Economic History</t>
  </si>
  <si>
    <t xml:space="preserve"> BUS000000 BUSINESS &amp; ECONOMICS / General; BUS023000 BUSINESS &amp; ECONOMICS / Economic History; HIS014000 HISTORY / Europe / Germany</t>
  </si>
  <si>
    <t>In From Old Regime to Industrial State, Richard H. Tilly and Michael Kopsidis question established thinking about Germany’s industrialization. While some hold that Germany experienced a sudden breakthrough to industrialization, the authors instead consider a long view, incorporating market demand, agricultural advances, and regional variations in industrial innovativeness, customs, and governance. They begin their assessment earlier than previous studies to show how the 18th-century emergence of international trade and the accumulation of capital by merchants fed commercial expansion and innovation. This book provides the history behind the modern German economic juggernaut.</t>
  </si>
  <si>
    <t>PrefaceIntroduction, with Reflections on the Role of Institutional ChangePart One: Old Regime and Eighteenth-Century Origins of German IndustrializationOne / Population and the EconomyTwo / German Regions and the Beginnings of Early IndustrializationThree / Agricultural Change from the 1760s to the Early Nineteenth CenturyFour / Institutional Change and the Role of Early Nineteenth-Century Prussian-German ReformsPart Two: Early Industrialization, 1815–1848/49Five / Early Industrialization, Government Policies, and the German ZollvereinSix / The Crises of the 1840sPart Three: The Growth of Industrial Capitalism up to the 1870sSeven / “Industrial Breakthrough” and Its Leading SectorsEight / Labor and Capital in the Industrial Breakthrough PeriodNine / Agriculture in the Period of Take-Off and BeyondTen / Money and Banking in the Railway AgePart Four: Germany’s Emergence as an Industrial Power, 1871–1914Eleven / Growth Trends and CyclesTwelve / The Growth of Industrial Enterprise, Large and SmallThirteen / Industrial Finance, Money, and BankingFourteen / Germany in the World Economy, 1870s to 1914Fifteen / Urban Growth, 1871–1914: Economic and Social DimensionsEpilogue: German Industrialization from a Twentieth-Century PerspectiveNotesReferencesIndex</t>
  </si>
  <si>
    <t>“Tilly and Kopsidis have not only read a prodigious range of secondary sources on the diverse regional economies that evolved into modern Germany, but configured that literature into a narrative that connects its industrialization to geopolitics, state formation, public policy, and institutional development that goes back through heuristically demarcated stages of time into the eighteenth century. This book should be listed first on every bibliography in economic history.”— Patrick Karl O'Brien, London School of Economics“During the nineteenth century the German economy developed into one of the most advanced in the world. Tilly and Kopsidis masterfully explain this rise to economic and technological leadership, starting with agricultural and institutional transformation in the eighteenth century and following the story through to the development, by the end of the nineteenth century, of distinctive financial institutions that supported an advanced industrial economy. Their account is lucid, creative, and well-grounded in both the research literatures and the broader sources. This volume provides an excellent entrée into the specialist literatures (in both German and English) and will serve as the standard English-language reference.”—— Timothy W. Guinnane, Yale University This book describes the fascinating transformation of a backward inland area into a leading industrial economy. In their authoritative synthesis, Tilly and Kopsidis shed new light on subjects that form the staple of the economic history of industrialization—including unbalanced growth, railway construction and financing, and the modernization of agriculture—drawing on recent research to which both authors have made significant contributions. — Ulrich Pfister, University of Münster</t>
  </si>
  <si>
    <t>Richard H. Tilly is emeritus professor of economic and social history at the University of Münster. Michael Kopsidis is deputy head of the department agricultural markets at Leibniz Institute of Agricultural Development in Transition Economies (IAMO).</t>
  </si>
  <si>
    <t>Essays in Economic Sociology</t>
  </si>
  <si>
    <t>Weber, Max</t>
  </si>
  <si>
    <t>Swedberg, Richard</t>
  </si>
  <si>
    <t>The writings of Max Weber (1864-1920) contain one of the most fascinating and sophisticated attempts ever made to create an economic sociology. Economic sociologist and Weber scholar Richard Swedberg has selected the most important of Weber's enormous body of writings on the topic, making these available for the first time in a single volume. The central themes around which the anthology is organized are modern capitalism and its relationships to politics, to law, and to culture and religion a special section is devoted to theoretical aspects of economic sociology. Swedberg provides a valuable introduction illuminating biographical and intellectual dimensions of Weber's work in economic sociology, as well as a glossary defining key concepts in Weber's work in the field and a bibliographical guide to this corpus. Weber's substantive views on economic sociology are represented in this volume through crucial excerpts from works such as his General Economic History and The Protestant Ethic and the Spirit of Capitalism, but the reader can follow his attempt to construct a conceptual foundation for economic sociology in Economy and Society as well. Also included is Weber's celebrated inaugural lecture,  The Freiburg Address,  along with a number of central but hitherto inaccessible writings. Though written nearly a century ago, Weber's work has the quality of a true classic, and the reader will find many ideas in his writings on economic topics that remain applicable in today's world. These include Weber's discussion of what is now called social capital, his analysis of the institutions needed for a well-functioning capitalist economy, and his more general attempt to introduce social structure into economic analysis. As this volume demonstrates, what basically motivated Weber to work with economic sociology was a realization shared by many economists and sociologists today: that the analysis of economic phenomena must include an</t>
  </si>
  <si>
    <t xml:space="preserve"> This is an excellent time for a collection of Weber's work on economic sociology, and Richard Swedberg is the person to do it. —Paul J. DiMaggio, Princeton University Swedberg offers a comprehensive introduction to a neglected economic classic. This book will be of interest to intellectual historians, to sociologists, and to philosophers of science. —Mark Perlman, University of Pittsburgh</t>
  </si>
  <si>
    <t>Richard Swedberg is Professor of Sociology at Stockholm University in Sweden. His books include Economics and Sociology (Princeton), Joseph A. Schumpeter: A Biography (Princeton), Max Weber and the Idea of Economic Sociology (Princeton), and The Handbook of Economic Sociology, coedited with Neil Smelser (Princeton).</t>
  </si>
  <si>
    <t>The Architecture of Markets</t>
  </si>
  <si>
    <t>An Economic Sociology of Twenty-First-Century Capitalist Societies</t>
  </si>
  <si>
    <t>Fligstein, Neil</t>
  </si>
  <si>
    <t>Market societies have created more wealth, and more opportunities for more people, than any other system of social organization in history. Yet we still have a rudimentary understanding of how markets themselves are social constructions that require extensive institutional support. This groundbreaking work seeks to fill this gap, to make sense of modern capitalism by developing a sociological theory of market institutions. Addressing the unruly dynamism that capitalism brings with it, leading sociologist Neil Fligstein argues that the basic drift of any one market and its actors, even allowing for competition, is toward stabilization. The Architecture of Markets represents a major and timely step beyond recent, largely empirical studies that oppose the neoclassical model of perfect competition but provide sparse theory toward a coherent economic sociology. Fligstein offers this theory. With it he interprets not just globalization and the information economy, but developments more specific to American capitalism in the past two decades--among them, the 1980s merger movement. He makes new inroads into the ''theory of fields,'' which links the formation of markets and firms to the problems of stability. His political-cultural approach explains why governments remain crucial to markets and why so many national variations of capitalism endure. States help make stable markets possible by, for example, establishing the rule of law and adjudicating the class struggle. State-building and market-building go hand in hand. Fligstein shows that market actors depend mightily upon governments and the members of society for the social conditions that produce wealth. He demonstrates that systems favoring more social justice and redistribution can yield stable markets and economic growth as readily as less egalitarian systems. This book will surely join the classics on capitalism. Economists, sociologists, policymakers, and all those interested in</t>
  </si>
  <si>
    <t>This is an important book. It . . . will undoubtedly redirect research attention and encourage new work on the rules and politics that structure market relations. This book pushes us forward and suggests a rich vein waiting to be mined.---Mitchel Y. Abolafia, Administrative Science QuarterlyUntil the appearance of Fligstein's new book . . . no one has attempted to integrate economic sociology into a coherent, consistent, and comprehensive approach for the study of market capitalism. This book, therefore, sets a standard for other books that will follow in the coming decades. By all measures, it is an impressive book that deserves careful reading by everyone interested in the analysis of capitalist economies.---Gary G. Hamilton, American Journal of SociologyWinner of the 2003 Distinguished Book Award</t>
  </si>
  <si>
    <t>Neil Fligstein is Professor of Sociology and Class of 1939 Chancellor's Professor at the University of California, Berkeley. He is the author of The Transformation of Corporate Control.</t>
  </si>
  <si>
    <t>The Most Important Thing</t>
  </si>
  <si>
    <t>Uncommon Sense for the Thoughtful Investor</t>
  </si>
  <si>
    <t>Marks, Howard</t>
  </si>
  <si>
    <t xml:space="preserve"> BUS036000 BUSINESS &amp; ECONOMICS / Investments &amp; Securities / General; BUS036070 BUSINESS &amp; ECONOMICS / Investments &amp; Securities / Analysis &amp; Trading Strategies</t>
  </si>
  <si>
    <t xml:space="preserve"> This is that rarity, a useful book. --Warren BuffettHoward Marks, the chairman and cofounder of Oaktree Capital Management, is renowned for his insightful assessments of market opportunity and risk. After four decades spent ascending to the top of the investment management profession, he is today sought out by the world's leading value investors, and his client memos brim with insightful commentary and a time-tested, fundamental philosophy. Now for the first time, all readers can benefit from Marks's wisdom, concentrated into a single volume that speaks to both the amateur and seasoned investor.Informed by a lifetime of experience and study, The Most Important Thing explains the keys to successful investment and the pitfalls that can destroy capital or ruin a career. Utilizing passages from his memos to illustrate his ideas, Marks teaches by example, detailing the development of an investment philosophy that fully acknowledges the complexities of investing and the perils of the financial world. Brilliantly applying insight to today's volatile markets, Marks offers a volume that is part memoir, part creed, with a number of broad takeaways. Marks expounds on such concepts as  second-level thinking,  the price/value relationship, patient opportunism, and defensive investing. Frankly and honestly assessing his own decisions--and occasional missteps--he provides valuable lessons for critical thinking, risk assessment, and investment strategy. Encouraging investors to be  contrarian,  Marks wisely judges market cycles and achieves returns through aggressive yet measured action. Which element is the most essential? Successful investing requires thoughtful attention to many separate aspects, and each of Marks's subjects proves to be the most important thing.</t>
  </si>
  <si>
    <t>IntroductionThe Most Important Thing Is... 1. Second-Level Thinking2. Understanding Market Efficiency (and Its Limitations)3. Value4. The Relationship Between Price and Value5. Understanding Risk6. Recognizing Risk 7. Controlling Risk8. Being Attentive to Cycles 9. Awareness of the Pendulum 10. Combating Negative Influences 11. Contrarianism12. Finding Bargains13. Patient Opportunism 14. Knowing What You Don't Know15. Having a Sense for Where We Stand16. Appreciating the Role of Luck17. Investing Defensively18. Avoiding Pitfalls19. Adding Value20. Pulling It All Together</t>
  </si>
  <si>
    <t>David J. Waldron:[A] must-read book. The Most Important Thing ... offers readers an overview of how to think when considering an investment opportunity, which is quite valuable indeed, considering studies have shown most people tend to make impulsive, indiscriminate investment decisions.Alex Dumortier:All investors should read it.Martin Fridson:...many valuable insights into the psychological roots of investors' habitual errors.Stephen E. Roulac:If Benjamin Graham's and David Dodd's Securities Analysis was the essential, must have investment book of the end of the 20th century, then Howard Marks's The Most Important Thing is a serious contender for parallel status in the 21st century.Brenda Jubin:The book is written in a way that both seasoned investors and novices should appreciate.There is, quite simply, an incredible amount of wisdom between the covers of his book and an investor is doing them a disservice if they don't read, and re-read, this book.Veteran value-investing manager Howard Marks draws on pithy memos he wrote to clients over the years to dispense insightful advice on everything from risk taking to the role of luck.A clear and expert resource for all investors.Joel Greenblatt, Columbia Business School, founder and managing partner of Gotham Capital:The Most Important Thing is destined to become an investment classic-it should easily earn its place on every thinking investor's bookshelf. Howard Marks has distilled years of investment wisdom into a short book that is lucid, entertaining, and ultimately profound.Jeremy Grantham, cofounder and chief investment strategist, Grantham Mayo Van Otterloo:If you take an exceptional talent and have them obsess about value investing for several decades, including deep thinking about its very essence with written analysis along the way, you may come up with a book as useful to value investors as this onebut don't count on it.John C. Bogle,</t>
  </si>
  <si>
    <t>Howard Marks is chairman and cofounder of Oaktree Capital Management, a Los Angeles-based investment firm with $80 billion under management. He holds a Bachelor's Degree in finance from the Wharton School and an MBA in accounting and marketing from the University of Chicago.</t>
  </si>
  <si>
    <t>When Principles Pay</t>
  </si>
  <si>
    <t>Corporate Social Responsibility and the Bottom Line</t>
  </si>
  <si>
    <t xml:space="preserve"> BUS008000 BUSINESS &amp; ECONOMICS / Business Ethics; BUS010000 BUSINESS &amp; ECONOMICS / Business Law; BUS104000 BUSINESS &amp; ECONOMICS / Corporate Governance</t>
  </si>
  <si>
    <t>Stories of predatory lending practices and the reckless destruction of the environment by greedy corporations dominate the news, suggesting that, in business, ethics and profit are incompatible pursuits. Yet some of the worst lenders are now bankrupt, and Toyota has enjoyed phenomenal success by positioning itself as the green car company par excellence. These trends suggest that antisocial corporate behavior has its costs, especially in terms of the stock market, which penalizes companies that have poor environmental track records and rewards more socially conscious brands.The political context of our economy is rapidly changing, particularly in regard to incentives that operate outside the marketplace in a strict and narrow sense and involve interactions between corporations and nongovernmental organizations (NGOs), activist groups, regulatory bodies, consumers, and civil society. These interactions can significantly color a corporation's alternatives, making socially or environmentally harmful behavior much less attractive. British Petroleum, for example, has voluntarily reduced its greenhouse gas emissions over the past ten years, Starbucks, has changed the environmental impact of its coffee production, and Nike and other footwear and textile makers now monitor the labor conditions of their subcontractors.When Principles Pay jumps headfirst into this engaging and vital issue, asking whether profit maximization and the generation of value for shareholders is compatible with policies that support social and environmental goals. Geoffrey Heal presents a comprehensive examination of how social and environmental performance affects a corporation's profitability and how the stock market reacts to a firm's social and environmental behavior. He looks at socially responsible investment (SRI), reviewing the evolution of the SRI industry and the quality of its returns. He also draws on studies conducted in a wide range of industries, from financials</t>
  </si>
  <si>
    <t>Preface1. Introduction2. Social, Environmental, and Financial Performance3. Socially Responsible Investment4. Fincancial Institutions and Social and Environmental Factors5. Pharmaceuticals and Corporate Responsibility6. Wal-Mart and Starbucks7. Interface and Monsanto 8. Outsourcing9. Getting Rich by Selling to the Poor10. Cell Phones and Development11. Measuring Corporate Responsibility12. Social and Environmental Policies and Corporate Strategy13. ConclusionsNotesIndex</t>
  </si>
  <si>
    <t>Readers conversant in economics will find a wealth of fascinating analysis.Lord Ronald Oxburgh, former Chairman of The Shell Transport and Trading Company, and member of the House of Lords, UK:With clarity and insight, Geoffrey Heal writes a refreshingly jargon-free treatment of CSR. I found his volume a pleasure to read, and though it will be of interest to a wide range of readers, I recommend it particularly to corporate executives and their non-executive directors, who will find it well worth their while.Robert Repetto, Yale School of Forestry and Environmental Studies:Among this book's strengths is its timeliness: CSR and corporate behavior are very much in the forefront of popular and policy attention. Also, by resting the discussion on a solid economic foundation, the author helps the reader understand what CSR is and why it occurs. When Principles Pay is accessible and understandable to a reader even with no background in economics or finance.Alan Hassenfeld, chairman of the board, Hasbro, Inc.:When Principles Pay is a must read for anyone wanting to understand the corporate world's involvement in environmental and social issues. Geoffrey Heal argues convincingly that the corporation's long term self interest requires that it pay attention to the environmental and social impacts of its operation. Heal makes the argument that the involvement in the world of sustainability is no longer a question of if, but when. One will find his discussion of outsourcing enlightening.Ken Arrow, Stanford University:Geoffrey Heal's scholarly work on environmental economics, the role of the state in economic life, and other contributions to economic analysis have been of great importance and wide reputation. He has now prepared a widely accessible yet careful and responsible study of the extent to which corporations can profit by adherence to socially valuable norms. The exposition makes no assumption of specialized knowledge yet fully r</t>
  </si>
  <si>
    <t>Born in Bangor, North Wales, Geoffrey Heal has lived on three continents and combines a life-long interest in nature with a fascination with the details of how societies work. He is Garrett Professor of Public Policy and Business Responsibility and professor of economics and finance of the Columbia Business School. His research and practical experiences range from technical aspects of financial markets to understanding the economic consequences of species extinction, and one of his main concerns is the effect that societies have on their natural resource bases. A past president of the Association of Environmental and Resource Economists and a director of the union of Concerned Scientists, Heal is the author of many scientific articles and books, including Valuing the Future: Economic Theory and Sustainability and Nature and the Marketplace.</t>
  </si>
  <si>
    <t>The Digital Banking Revolution</t>
  </si>
  <si>
    <t>How Fintech Companies are Transforming the Retail Banking Industry Through Disruptive Financial Innovation</t>
  </si>
  <si>
    <t>Wewege, Luigi / Thomsett, Michael C.</t>
  </si>
  <si>
    <t xml:space="preserve"> BUS004000 BUSINESS &amp; ECONOMICS / Banks &amp; Banking; BUS027000 BUSINESS &amp; ECONOMICS / Finance / General; BUS070140 BUSINESS &amp; ECONOMICS / Industries / Financial Services; COM032000 COMPUTERS / Information Technology</t>
  </si>
  <si>
    <t>Emergent innovative financial technologies are profoundly changing the way in which we spend, move and manage our money, unlike ever before, and traditional retail banks are facing stiff competition. The global financial crisis in 2007–2009 led to large losses, and even the collapse of a significant number of established banks shaking the trust of financial customers worldwide. The Digital Banking Revolution is an insightful look at how financial technology and the rapid rise of financial technology companies have brought welcome changes offering flexibility to the banking industry.  The book offers a unique perspective on the consumerization of retail banking services. It delves into the many changes that financial innovations have brought about in banking, the main financial disruptors, the new era of  banking on the go,  and financial innovations from countries around the world before concluding with a discussion on the future of banking including optimizing structures, new strategies for business outcomes, and human resources in the digital era.</t>
  </si>
  <si>
    <t>Introduction   1. Overview   The past provides lessons   Brief history of banking   Banking in the modern era   Select major international events in banking history   An imperfect system – Financial crises   The ﬁnancial crisis of 2007–09   Financial innovation and complexity   Regulatory overhaul   A new potential role   2. Rapid transformation   The customer shift   Fintech ‑ overview   Fintech ‑ outlook   The ﬁnancial disruptors   PayPal   Square   Amazon   Facebook   Google   Skrill   TransferWise   Alibaba   Bitcoin    3. The digital financial revolution   Specific changes which redefined a banking model   Loss of customer trust   Better service experience   The millennials have arrived   Mass adoption of smartphones   Regulation for the financial consumer   More efficient financial services   Economics 101 - supply and demand   An industry transformed   4. A new era of banking   The rise of digital banking firms   Banking on the go   Contactless cards   Check imaging technology   Could social media shape the industry?   The world of FinTech wearables   Notable financial innovators   Paym　   Midata　　　　　　   Are bank branches disappearing?   Unlocking data for customers   From incremental change to total reinvention   5. Financial innovations from around the world   Global FinTech   Australia   Turkey   Iceland   New Zealand   Norway and Sweden   Asia region   Africa   The Republic of Ireland   Poland   United States   6. A digita</t>
  </si>
  <si>
    <t xml:space="preserve"> The Digital Banking Revolution captures the effects of disruption brought to the banking industry by emergent financial technology businesses. The author provides a fascinating examination of several companies who have recently developed new financial innovations and how they are demonstrably significant to the consumer. —Victor von Gierszewski, Managing Director, TNS Global  The Digital Banking Revolution is an informative read focused on the transformational changes facing traditional retail banks worldwide. It covers insightful well-researched analysis on: big data, customer engagement, disruptive technologies, mobile payments, and the changing financial behaviours of consumers, in particular millennials. —Michael A. C. Hart, Chairman and CEO, TPS Capital  The Digital Banking Revolution provides a unique take on the consumerization of retail banking services. It elucidates on how banks are facing increasing pressure from digital competitors, and how by recognizing these threats they can now go on the offensive by developing innovative technologies of their own. —Reginald D. Jele, Chief of Staff to the Minister of Finance, Republic of South Africa  The Digital Banking Revolution should be considered a survival guide for bank leaders, providing those in the industry with a strategic blueprint on how to adapt, evolve and succeed in this digital age. —G. Paul Warner, Former Private Bank Director, National Australia Bank  The Digital Banking Revolution is an insightful look at how financial technology has brought welcome changes to the banking industry. This is essential reading not only for the next generation of retail bank customers, but also for those who want to fully understand how financial services will be conducted going forward. —Thomas J. O'Rourke, Assistant Director, Banking, The Bermuda Monetary</t>
  </si>
  <si>
    <t>Luigi Wewege, Senior Vice President, Caye International Bank Michael C. Thomsett, Business Writer</t>
  </si>
  <si>
    <t>Going the Distance</t>
  </si>
  <si>
    <t>Eurasian Trade and the Rise of the Business Corporation, 1400-1700</t>
  </si>
  <si>
    <t>Harris, Ron</t>
  </si>
  <si>
    <t xml:space="preserve"> BUS023000 BUSINESS &amp; ECONOMICS / Economic History; BUS068000 BUSINESS &amp; ECONOMICS / Development / Economic Development; BUS077000 BUSINESS &amp; ECONOMICS / Corporate &amp; Business History; HIS010000 HISTORY / Europe / General; LAW060000 LAW / Legal History</t>
  </si>
  <si>
    <t>Going the Distance explores the history behind a cornerstone of the modern economy, and how this organizational revolution contributed to the formation of global trade and the creation of the business corporation as a key factor in Europe’s economic rise.</t>
  </si>
  <si>
    <t xml:space="preserve"> Between 1400 and 1700, long-haul shipping came to dominate the highways of world trade, producing a revolution in business organization. This pathbreaking work explores the connection between trade and institutional change and shows why organizational innovation mattered to Europe’s economic emergence. —Tirthankar Roy, London School of Economics Ambitious and skillfully executed, Going the Distance considers why Europeans colonized the rest of the world and not the other way around. Arguing that there was an underappreciated organizational revolution in England and the Dutch Republic during the seventeenth century, Harris looks at why the product of this revolution, the business corporation, was not adopted immediately by traders elsewhere. This is a fascinating book full of innovative ideas. —Giuseppe Dari-Mattiacci, Columbia Law School Harris’s deeply researched book shows that prior to the seventeenth century, societies had roughly the same framework of person-to-person contracts for organizing firms. Europeans, however, introduced the corporation, a firm that did not arise elsewhere or diffuse organically. Armed with this innovative structure, Europe came to dominate international trade. Going the Distance is a must-read for all those interested in the history and social science of the business enterprise.”—Jean-Laurent Rosenthal, coauthor of Dark Matter Credit Going the Distance focuses on the complex and contingent conditions that disadvantaged older business forms and gave rise to the joint stock company. Harris opens a space for debate about the role of law, culture, and politics in the emergence of the modern corporation, while proposing a new explanation for English and Dutch dominance of the Eurasian market. —Madeleine Zelin, Columbia University Among the most significant of the many virtues of Going the Distance is its uniquely comprehensive and detailed analysis of the organizat</t>
  </si>
  <si>
    <t>Ron Harris, Tel Aviv University, Tel Aviv-Jaffa, Israel.</t>
  </si>
  <si>
    <t>Zombie Economics</t>
  </si>
  <si>
    <t>How Dead Ideas Still Walk among Us</t>
  </si>
  <si>
    <t xml:space="preserve"> BUS023000 BUSINESS &amp; ECONOMICS / Economic History; BUS069030 BUSINESS &amp; ECONOMICS / Economics / Theory</t>
  </si>
  <si>
    <t>In the graveyard of economic ideology, dead ideas still stalk the land. The recent financial crisis laid bare many of the assumptions behind market liberalism--the theory that market-based solutions are always best, regardless of the problem. For decades, their advocates dominated mainstream economics, and their influence created a system where an unthinking faith in markets led many to view speculative investments as fundamentally safe. The crisis seemed to have killed off these ideas, but they still live on in the minds of many--members of the public, commentators, politicians, economists, and even those charged with cleaning up the mess. In Zombie Economics, John Quiggin explains how these dead ideas still walk among us--and why we must find a way to kill them once and for all if we are to avoid an even bigger financial crisis in the future. Zombie Economics takes the reader through the origins, consequences, and implosion of a system of ideas whose time has come and gone. These beliefs--that deregulation had conquered the financial cycle, that markets were always the best judge of value, that policies designed to benefit the rich made everyone better off--brought us to the brink of disaster once before, and their persistent hold on many threatens to do so again. Because these ideas will never die unless there is an alternative, Zombie Economics also looks ahead at what could replace market liberalism, arguing that a simple return to traditional Keynesian economics and the politics of the welfare state will not be enough--either to kill dead ideas, or prevent future crises. In a new chapter, Quiggin brings the book up to date with a discussion of the re-emergence of pre-Keynesian ideas about austerity and balanced budgets as a response to recession.</t>
  </si>
  <si>
    <t xml:space="preserve"> Tempted to tangle with your libertarian uncle or your Wall Street Journal bromide-spouting coworkers? If so, this book will arm you to rebut the clever phrasemaking and slippery reasoning that has allowed dead constructs like 'trickle down economics' to soldier onward. Quiggin's clear, elegant dissection of wrongheaded notions will appeal to both lay readers and academic economists. —Yves Smith, author of ECONned: How Unenlightened Self-Interest Undermined Democracy and Corrupted Capitalism [C]ogent and readable.  Lucid, lively and loaded with hard data, passionate, provocative and . . . persuasive. . . . (Zombie Economics) should be required reading, even for those who aren't Keynesians or Krugmaniacs. ---Glenn C. Altschuler, Barron's Erroneous economic ideas resemble the living dead, writes John Quiggin in his smart new book Zombie Economics. They are dangerous yet impossible to kill. Even after a financial crisis buries them, they survive in our minds and can rise unbidden from the necropolis of ideology. ---James Pressley, Bloomberg News Killing vampires and werewolves is easy enough. But how does one slay economic zombies—ideas that should have died long ago but still shamble forward? Armed with nothing but the truth, John Quiggin sets about dispatching these dead ideas once and for all in this engaging book. Zombie Economics should be required reading for those who would dare reanimate the economic theories that brought us to the edge of ruin. —Brad DeLong, University of California, Berkeley Apparently some economists have a sense of humor, dismal though it may be. Quiggin uses the 2008 global financial crisis as the focal point for examining five core macroeconomic and financial theories that have been--to use zombie terminology--killed by our current predicament. . . . Economics students and interested lay readers will find this valuable.  Put a bullet through the</t>
  </si>
  <si>
    <t>John Quiggin is professor of economics at the University of Queensland in Australia.</t>
  </si>
  <si>
    <t>Healthy Buildings</t>
  </si>
  <si>
    <t>How Indoor Spaces Drive Performance and Productivity</t>
  </si>
  <si>
    <t>Macomber, John D. / Allen, Joseph G.</t>
  </si>
  <si>
    <t xml:space="preserve"> ARC018000 ARCHITECTURE / Sustainability &amp; Green Design; BUS054000 BUSINESS &amp; ECONOMICS / Real Estate / General; BUS072000 BUSINESS &amp; ECONOMICS / Development / Sustainable Development; BUS099000 BUSINESS &amp; ECONOMICS / Environmental Economics; MED078000 MEDICAL / Public Health; MED116000 MEDICAL / Environmental Health</t>
  </si>
  <si>
    <t>A healthy building does more than conserve resources: it improves the health and productivity of the people inside. Joseph Allen and John Macomber look at everything from the air we breathe to the water we drink to how light, sound, and materials impact our performance and well-being and drive business profit.</t>
  </si>
  <si>
    <t>CoverTitle PageCopyrightContentsPreface: Why This Book?I. The Case for Healthy Buildings1. Who Are We and Why Should You Care?2. The Global Mega-changes Shaping Our World, Our Buildings, and Us3. Why Are We Ignoring the 90 Percent?4. Putting the Building to Work for You&amp;#0&amp;#0&amp;#0&amp;#0&amp;#0&amp;#0&amp;#0&amp;#0&amp;#0&amp;#0&amp;#0&amp;#0&amp;#0&amp;#0&amp;#0&amp;#0&amp;#0&amp;#0&amp;#0&amp;#0&amp;#0&amp;#0&amp;#0&amp;#0&amp;#0&amp;#0&amp;#0&amp;#0&amp;#0&amp;#0&amp;#0&amp;#0&amp;#0&amp;#0&amp;#0&amp;#0&amp;#0&amp;#0&amp;#0&amp;#0&amp;#0&amp;#0&amp;#0&amp;#0&amp;#0&amp;#05. Creating and Capturing Value&amp;#0&amp;#0&amp;#0&amp;#0&amp;#0&amp;#0&amp;#0&amp;#0&amp;#0&amp;#0&amp;#0&amp;#0&amp;#0&amp;#0&amp;#0&amp;#0&amp;#0&amp;#0&amp;#0&amp;#0&amp;#0&amp;#0&amp;#0&amp;#0&amp;#0&amp;#0&amp;#0&amp;#0&amp;#0&amp;#0&amp;#0&amp;#0&amp;#0&amp;#0&amp;#0&amp;#0&amp;#0&amp;#0II. A Healthy Building Strategy6. The 9 Foundations of a Healthy Building7. Our Global Chemical Experiment&amp;#0&amp;#0&amp;#0&amp;#0&amp;#0&amp;#0&amp;#0&amp;#0&amp;#0&amp;#0&amp;#0&amp;#0&amp;#0&amp;#0&amp;#0&amp;#0&amp;#0&amp;#0&amp;#0&amp;#0&amp;#0&amp;#0&amp;#0&amp;#0&amp;#0&amp;#0&amp;#0&amp;#0&amp;#0&amp;#0&amp;#0&amp;#0&amp;#0&amp;#0&amp;#0&amp;#0&amp;#0&amp;#0&amp;#0&amp;#08. Healt</t>
  </si>
  <si>
    <t>If we’ve learned anything from the coronavirus pandemic, it’s that clean indoor air is essential to healthy living. But it’s not just about getting rid of viral particles. Dr. Allen, director of the Healthy Buildings program at Harvard, has led research showing that poor indoor air quality dulls your brain, dampening creativity and cognitive function…This book is a call to action for every developer, building owner, shareholder, chief executive, manager, teacher, worker and parent to start demanding healthy buildings with cleaner indoor air.-- Tara Parker-Pope New York TimesThis exposé of the widespread under-ventilation and pollution inside modern buildings arrived just as shared indoor space became truly deadly. Though there’s now light at the end of the COVID-19 tunnel, these insights and guidelines for improving indoor air quality should play a huge role in post-pandemic reforms.-- FortuneThis book should be essential reading for all who commission, design, manage, and use buildings—indeed anyone who is interested in a healthy environment.-- Norman FosterThe manual for keeping people safe indoors.-- Boston GlobeHealthy Buildings is both hugely important and a great read. By the end it not only completely persuaded me that improving the health of our buildings is a fabulous economic opportunity and something that could change the lives of millions of people—it gave me a very good sense of where to start. Highly recommended.-- Rebecca Henderson, John and Natty McArthur University Professor, Harvard UniversityAllen and Macomber want to establish national standards, and they make a series of precise and persuasive recommendations for everything from insulation and window shades to water filters and vacuum cleaners.-- Jill Lepore New YorkerWe’ve known for years that our indoor environments, from offices to hospitals, can have a dramatic affect</t>
  </si>
  <si>
    <t>The Most Important Thing Illuminated</t>
  </si>
  <si>
    <t xml:space="preserve"> BUS011000 BUSINESS &amp; ECONOMICS / Business Writing; BUS036060 BUSINESS &amp; ECONOMICS / Investments &amp; Securities / Stocks; BUS036070 BUSINESS &amp; ECONOMICS / Investments &amp; Securities / Analysis &amp; Trading Strategies; BUS050020 BUSINESS &amp; ECONOMICS / Personal Finance / Investing; BUS050030 BUSINESS &amp; ECONOMICS / Personal Finance / Money Management; BUS086000 BUSINESS &amp; ECONOMICS / Forecasting</t>
  </si>
  <si>
    <t>Howard Marks's The Most Important Thing distilled the investing insight of his celebrated client memos into a single volume and, for the first time, made his time-tested philosophy available to general readers. In this edition, Marks's wisdom is joined by the comments, insights, and counterpoints of four renowned investors and investment educators: Christopher C. Davis (Davis Funds), Joel Greenblatt (Gotham Capital), Paul Johnson (Nicusa Capital), and Seth A. Klarman (Baupost Group). These experts lend insight into such concepts as  second-level thinking,  the price/value relationship, patient opportunism, and defensive investing. Marks also adds his own annotations, expanding on his book's original themes and issues. A new chapter addresses the importance of reasonable expectations, and a foreword by Bruce C. Greenwald, called  a guru to Wall Street's gurus  by the New York Times, speaks on value investing, productivity, and the economics of information.***Howard Marks, the chairman and cofounder of Oaktree Capital Management, is renowned for his insightful assessments of market opportunity and risk. After four decades spent ascending to the top of the investment management profession, he is today sought out by the world's leading value investors, and his client memos brim with insightful commentary and a time-tested, fundamental philosophy. Now for the first time, all readers can benefit from Marks's wisdom, concentrated into a single volume that speaks to both the amateur and seasoned investor.Informed by a lifetime of experience and study, The Most Important Thing explains the keys to successful investment and the pitfalls that can destroy capital or ruin a career. Utilizing passages from his memos to illustrate his ideas, Marks teaches by example, detailing the development of an investment philosophy that fully acknowledges the complexities of investing and the perils of the financial world. Brilliantly apply</t>
  </si>
  <si>
    <t>Marks' The Most Important Thing distilled the investing insight of his celebrated client memos into a single volume and, for the first time, made his time-tested philosophy available to general readers. In this edition, Marks's wisdome is joined by the comments, insights, and counterpoints of four renowned investors.Charles Sizemore:This is a book I recommend you keep on your deskEnlightening and well detailed.Ultimately The Most Important Thing Illuminated: Uncommon Sense for the Thoughtful Investor is an outstanding read. I'll be referring back to it often. I'd say it's a must-have for every value investor.This new edition does the nearly impossible it takes an already classic text and makes it an even more indispensable tool for investors!I recommend this book to all who aspire after value investing.The original is great, but if you're willing to spend a bit more money (eBook is $9.99), this new version does have a little more meat to it.Praise for The Most Important Thing:Veteran value-investing manager Howard Marks draws on pithy memos he wrote to clients over the years to dispense insightful advice on everything from risk taking to the role of luck.Praise for The Most Important Thing:A clear and expert resource for all investors.Praise for The Most Important Thing, Jeremy Grantham, Cofounder and Chief Investment Strategist, Grantham Mayo Van Otterloo:If you take an exceptional talent and have them obsess about value investing for several decades—including deep thinking about its very essence with written analysis along the way— you may come up with a book as useful to value investors as this one. But don't count on it.Praise for The Most Important Thing, Warren Buffett, Chairman and CEO, Berkshire Hathaway:When I see memos from Howard Marks in my mail, they're the first thing I open and read. I always learn something, and that goes double for his book.</t>
  </si>
  <si>
    <t>Howard Marks is chairman and cofounder of Oaktree Capital Management, a Los Angeles-based investment firm with seventy-five billion dollars under management. He holds a bachelor's degree in finance from the Wharton School and an MBA in accounting and marketing from the University of Chicago. He is the author of The Most Important Thing: Uncommon Sense for the Thoughtful Investor.Bruce C. Greenwald holds the Robert Heilbrunn Professorship of Finance and Asset Management at Columbia Business School and is the academic director of the Heilbrunn Center for Graham &amp; Dodd Investing. He is the coauthor of The Curse of the Mogul: What's Wrong with the World's Leading Media Companies.</t>
  </si>
  <si>
    <t>Unequal Gains</t>
  </si>
  <si>
    <t>American Growth and Inequality since 1700</t>
  </si>
  <si>
    <t>Williamson, Jeffrey G. / Lindert, Peter H.</t>
  </si>
  <si>
    <t>62</t>
  </si>
  <si>
    <t xml:space="preserve"> BUS023000 BUSINESS &amp; ECONOMICS / Economic History; HIS036000 HISTORY / United States / General; POL024000 POLITICAL SCIENCE / Public Policy / Economic Policy</t>
  </si>
  <si>
    <t>Unequal Gains offers a radically new understanding of the economic evolution of the United States, providing a complete picture of the uneven progress of America from colonial times to today.While other economic historians base their accounts on American wealth, Peter Lindert and Jeffrey Williamson focus instead on income—and the result is a bold reassessment of the American economic experience. America has been exceptional in its rising inequality after an egalitarian start, but not in its long-run growth.America had already achieved world income leadership by 1700, not just in the twentieth century as is commonly thought. Long before independence, American colonists enjoyed higher living standards than Britain—and America's income advantage today is no greater than it was three hundred years ago. But that advantage was lost during the Revolution, lost again during the Civil War, and lost a third time during the Great Depression, though it was regained after each crisis. In addition, Lindert and Williamson show how income inequality among Americans rose steeply in two great waves—from 1774 to 1860 and from the 1970s to today—rising more than in any other wealthy nation in the world. Unequal Gains also demonstrates how the widening income gaps have always touched every social group, from the richest to the poorest. The book sheds critical light on the forces that shaped American income history, and situates that history in a broad global context.Economic writing at its most stimulating, Unequal Gains provides a vitally needed perspective on who has benefited most from American growth, and why.</t>
  </si>
  <si>
    <t xml:space="preserve"> There is growing academic and policy concern about rising inequality in America, and this timely and engagingly written book has the potential to play an important role in those debates. —Jeremy Atack, coauthor of A New Economic View of American History Unequal Gains is a very important contribution to the study of American economic development, and is particularly relevant for current concerns about the causes and consequences of income inequality. Lindert and Williamson provide new information about the qualitative and quantitative changes since the colonial period, mainly in the United States, but also in comparison with Great Britain and other nations. This is a major scholarly achievement. —Stanley L. Engerman, University of Rochester Unequal Gains is a provocative book that forces us to change the ways we think, write, and teach about American and global economic history. Lindert and Williamson find that Americans have almost always had the world's highest incomes, that the United States may have been the first nation to achieve modern economic growth, and that economic inequality is less a price we pay for progress than a matter of policy choices. —Richard Sylla, New York UniversityBrilliant. . . . A masterpiece in quantitative and qualitative economic research destined to become a classic in its field. This book, written by two of today's most distinguished economic historians, is one of the most impressive and important I have read in recent years. Unequal Gains is a landmark study that contributes in a substantive way to contemporary policy debates. —Peter A. Coclanis, author of The Shadow of a Dream: Economic Life and Death in the South Carolina Low Country, 1670–1920 What are the relationships among inequality, capitalism, and economic growth in the United States? In Unequal Gains, the two greatest scholars of inequality in the longue durée revisit the data and the argu</t>
  </si>
  <si>
    <t>Peter H. Lindert is Distinguished Professor of Economics at the University of California, Davis. His books include Growing Public: Social Spending and Economic Growth since the Eighteenth Century. He lives in Davis, California. Jeffrey G. Williamson is the Laird Bell Professor of Economics, emeritus, at Harvard University. His books include Trade and Poverty: When the Third World Fell Behind. He lives in Madison, Wisconsin. Both are research associates at the National Bureau of Economic Research.</t>
  </si>
  <si>
    <t>Generative Social Science</t>
  </si>
  <si>
    <t>Studies in Agent-Based Computational Modeling</t>
  </si>
  <si>
    <t>Epstein, Joshua M.</t>
  </si>
  <si>
    <t>Princeton Studies in Complexity</t>
  </si>
  <si>
    <t>21</t>
  </si>
  <si>
    <t xml:space="preserve"> BUS069030 BUSINESS &amp; ECONOMICS / Economics / Theory; MAT003000 MATHEMATICS / Applied</t>
  </si>
  <si>
    <t>Agent-based computational modeling is changing the face of social science. In Generative Social Science, Joshua Epstein argues that this powerful, novel technique permits the social sciences to meet a fundamentally new standard of explanation, in which one  grows  the phenomenon of interest in an artificial society of interacting agents: heterogeneous, boundedly rational actors, represented as mathematical or software objects. After elaborating this notion of generative explanation in a pair of overarching foundational chapters, Epstein illustrates it with examples chosen from such far-flung fields as archaeology, civil conflict, the evolution of norms, epidemiology, retirement economics, spatial games, and organizational adaptation. In elegant chapter preludes, he explains how these widely diverse modeling studies support his sweeping case for generative explanation.  This book represents a powerful consolidation of Epstein's interdisciplinary research activities in the decade since the publication of his and Robert Axtell's landmark volume, Growing Artificial Societies. Beautifully illustrated, Generative Social Science includes a CD that contains animated movies of core model runs, and programs allowing users to easily change assumptions and explore models, making it an invaluable text for courses in modeling at all levels.</t>
  </si>
  <si>
    <t>Epstein's generative manifesto is essential reading for anyone seriously interested in explaining social life.---Michael Macy, American Journal of SociologyIt should be noted that having all these contributions in one place is not only useful but pleasing...Epstein's book is a concise and well articulated defense of agent-based modeling.  Generative Social Science is essential reading for anyone seriously interested in the foundations and the practice of agent-based modeling.---Daniel Diermeier, Science This book is leading what is likely to be an increasingly important line of thought. The central argument and its illustrative applications present conceptual and methodological innovations that clearly have enormous potential. The writing is concise, accurate, balanced, and entertaining. Readers will be broadened, challenged, provoked, and inspired. —John Steinbruner, University of Maryland Generative Social Science is an important book that should be read by all who have a serious interest in the social sciences. —Peter Hedström, University of Oxford Agent-based computational modeling represents an important new interdisciplinary approach to doing social science. Joshua Epstein, a pioneer of this approach, provides in Generative Social Science both a spirited defense of agent-based modeling and a dazzling display of the method's power. —John Duffy, University of PittsburghEpstein's Generative Social Science . . . is to be regarded as a success. It is a highly professional book, comestible also by non-experts without giving up scientific rigour. Probably because the author is fond of its subject matter, and manages to transfer his enthusiasm into the reader, the book may be read all at once, as a narrative. . . . In sum, there are good reasons to expect that the community of simulators will welcome this book with enthusiasm, and that other supporters will be recruited.---R</t>
  </si>
  <si>
    <t>Joshua M. Epstein is a Senior Fellow in Economic Studies at the Brookings Institution, a founding member of the Brookings-Johns Hopkins Center on Social and Economic Dynamics, and a member of the External Faculty of the Santa Fe Institute. He is the coauthor of Growing Artificial Societies: Social Science from the Bottom Up and the author of Nonlinear Dynamics, Mathematical Biology, and Social Science.</t>
  </si>
  <si>
    <t>One Up</t>
  </si>
  <si>
    <t>Creativity, Competition, and the Global Business of Video Games</t>
  </si>
  <si>
    <t>van Dreunen, Joost</t>
  </si>
  <si>
    <t xml:space="preserve"> BUS063000 BUSINESS &amp; ECONOMICS / Strategic Planning; BUS103000 BUSINESS &amp; ECONOMICS / Organizational Development; COM087000 COMPUTERS / Digital Media / General; GAM013000 GAMES &amp; ACTIVITIES / Video &amp; Electronic</t>
  </si>
  <si>
    <t>What explains the massive worldwide success of video games such as Fortnite, Minecraft, and Pokémon Go? Game companies look unconventional—and are often ignored—from the standpoint of traditional business strategy. Yet they have thrived in the face of digitalization, generating billions in revenue through business models such as offering content for free in order to build market share and draw in customers.One Up offers a pioneering empirical analysis of innovation and strategy in the video games industry to explain how it has gone from the fringe to the mainstream. Drawing on almost twenty years of practical and academic experience in the interactive entertainment field, Joost van Dreunen analyzes how business model innovation has made the video game industry what it is today. Covering more than three decades of industry data, he demonstrates that video game companies flourish when they bring the same level of creativity to business strategy as they do to game design. Filled with case studies of companies such as Activision Blizzard, Apple, Electronic Arts, Epic Games, Microsoft, Nexon, Sony, Take-Two Interactive, Tencent, and Valve, this book reveals how the emergence of digital and mobile gaming can make us rethink traditional product-based strategies. One Up is required reading for investors, strategic decision makers, creatives, and anyone looking to learn about the major drivers of change and growth in contemporary entertainment.</t>
  </si>
  <si>
    <t>PrefaceAcknowledgmentsIntroductionPart I. Games as a Product1. Digitalization of Interactive Entertainment2. Games Industry Basics3. Empire on the Edge of the VolcanoPart II. Games as a Service4. Everyone Is a Gamer Now5. Myth of the Mobile Millionaire6. Greatly Exaggerated Death of the Console7. Glorious Return of PC GamingPart III. Games as Media8. Epic Quest for Intellectual Property9. Watching Other People Play Video Games, and Why10. Next-Gen Revenue ModelsConclusionAppendix: Empirical ProceduresNotesBibliographyIndex</t>
  </si>
  <si>
    <t>David B. Nieborg, Assistant Professor, University of Toronto:One Up cleverly draws on a very unique set of insights from industry data and academic research, and confronts (and subsequently dispels) many industry myths head on. It is a pleasure to read and a valuable contribution not only to the field of game production studies, but also to popular discussions about the industry.Solomon Foshko, Director of Strategic Intelligence and New Product Analytics, Wargaming:It is almost impossible to predict the future perfectly, but it is essential to be open to new opportunities. One Up provides the historical context for our creative business and how we seek to capture the cultural zeitgeist for fun, for profit, or simply to share our creative universe with others. Joost highlights how an ability to identify an emerging gaming trend provides an insurmountable advantage that requires it own flawless execution to achieve critical mass and mainstream awareness.Jesper Juul, author of Handmade Pixels: Independent Video Games and the Quest for Authenticity:The essential book for understanding the changing landscape of the game industry, as it has moved from physical goods to downloads to continually evolving games-as-a-service.Michael Pachter, Managing Director and Equity Research Analyst, Wedbush Securities:Joost’s book, One Up, reflects his many years of experience and makes interesting observations about the games business, offering his unique perspective as a consultant and an academic. His positioning at the intersection between creators, manufacturers, business executives, investors and financial analysts makes his book a must read for anyone interested in learning more about the games business.</t>
  </si>
  <si>
    <t>Joost van Dreunen is an investor and advisor to startups and financial funds active in video games. He was cofounder and CEO of SuperData Research, a market research firm that Nielsen acquired in 2018, and is an adjunct assistant professor at New York University’s Stern School of Business.</t>
  </si>
  <si>
    <t>Fintech</t>
  </si>
  <si>
    <t>The New DNA of Financial Services</t>
  </si>
  <si>
    <t>Gupta, Pranay / Tham, T. Mandy</t>
  </si>
  <si>
    <t xml:space="preserve"> BUS004000 BUSINESS &amp; ECONOMICS / Banks &amp; Banking; BUS045000 BUSINESS &amp; ECONOMICS / Money &amp; Monetary Policy; BUS070140 BUSINESS &amp; ECONOMICS / Industries / Financial Services; BUS083000 BUSINESS &amp; ECONOMICS / Information Management</t>
  </si>
  <si>
    <t>This extraordinary book, written by leading players in a burgeoning technology revolution, is about the merger of finance and technology (fintech), and covers its various aspects and how they impact each discipline within the financial services industry. It is an honest and direct analysis of where each segment of financial services will stand.  Fintech: The New DNA of Financial Services provides an in-depth introduction to understanding the various areas of fintech and terminology such as AI, big data, robo-advisory, blockchain, cryptocurrency, InsurTech, cloud computing, crowdfunding and many more. Contributions from fintech innovators discuss banking, insurance and investment management applications, as well as the legal and human resource implications of fintech in the future.</t>
  </si>
  <si>
    <t>Introduction      Disruption of the Financial Services Industry       Singapore as a Fintech Ecosystem       Landscape of Fintech Startup Companies     Technology and Tools     VR, Mobile and Cloud       Software Development Tools     Data Science and Analysis     Data Science and Big Data       AI and Machine Learning Overview       AI and Machine Learning Techniques     Distributed Ledger     Blockchain and DLT       Blockchain Implementation Examples       Cryptocurrencies and Bitcoin     Banking and Insurance Applications     Digital Payment Systems       Asset Servicing—Corp Bk, Trade Fin, Ops, Setmt, Credit       Lending and Crowdfunding       InsurTech     Investment Management Applications     Roboadvisory and Asset Allocation       Portfolio Management and Risk Analysis       Capital Markets, Exchanges and Trading     Regulation and Governance Applications     Regulation: RegTech       Cybersecurity and Cybercrime       AML, Fraud Risk, Enterprise Risk, KYC     Non-finance Applications     HealthTech       ConsumerTech     Implications of Fintech     Legal Implication of Fintech       HR Implications of Fintech—People, Jobs, Skills, Locations</t>
  </si>
  <si>
    <t>Fintech is now a  must-know  area of knowledge for financial services professionals and students alike. Institutions and regulators must both adapt to this evolution. This book is a great compilation of the variety of fintech developments.  —Sopnendu Mohanty, Chief Fintech Officer, Monetary Authority of Singapore   Fintech is one of the most important developments in the finance industry in decades. Pranay and Mandy have provided a great service to the industry by compiling a comprehensive text covering all major aspects of fintech which does not require pre-existing programming or econometrics skills. It’s a must-read for those trying to stay current.  —Stephen Horan, Managing Director – Credentialing, CFA Institute</t>
  </si>
  <si>
    <t>Pranay Gupta, Nanyang Technological University, Singapore T. Mandy Tham, Singapore Management University</t>
  </si>
  <si>
    <t>The Banks Did It</t>
  </si>
  <si>
    <t>An Anatomy of the Financial Crisis</t>
  </si>
  <si>
    <t xml:space="preserve"> BUS004000 BUSINESS &amp; ECONOMICS / Banks &amp; Banking; BUS023000 BUSINESS &amp; ECONOMICS / Economic History; BUS027000 BUSINESS &amp; ECONOMICS / Finance / General; BUS051000 BUSINESS &amp; ECONOMICS / Public Finance; SOC026000 SOCIAL SCIENCE / Sociology / General</t>
  </si>
  <si>
    <t>To understand the 2008 financial crisis, Neil Fligstein looks to the business models of the big US banks. He shows how firms got hooked on mortgages—originating them, securitizing them, selling those securities, and even buying the same securities. In time their addiction nearly collapsed the economy.</t>
  </si>
  <si>
    <t>CoverTitle PageCopyrightDedicationContentsList of IllustrationsPrefaceChapter 1. A Long, Strange TripChapter 2. From Mortgages to Mortgage SecuritizationChapter 3. The Rise of the Vertically Integrated Private Banks, 1993–2001Chapter 4. Financial Innovation and the Alphabet Soup of Financial ProductsChapter 5. The Subprime Moment, 2001–2008Chapter 6. The Crisis and Its Spread WorldwideChapter 7. Fraud and the Financial CrisisChapter 8. Why Did the Federal Reserve Miss the Financial Crisis of 2008?Chapter 9. The Banks Did It (With the Help of the Government!)NotesReferencesAcknowledgments&lt;div class</t>
  </si>
  <si>
    <t>Neil Fligstein’s new book reads like a financial crime novel, but with a twist. Instead of asking ‘who done it?’ we are told up front that the banks did it, and the real mystery concerns why they did it, when they did it, and how it produced a global crisis in 2008. Why did US banks become so deeply involved in industrial-scale origination and securitization of home mortgages? Who would loan money to borrowers that almost certainly couldn’t repay? Why didn’t banks change course when it became clear that the bubble was about to burst? Fligstein weaves together a huge amount of evidence as he identifies key turning points, refutes simplistic explanations, and presents a coherent and sophisticated account of an extraordinarily consequential sequence of events.-- Bruce G. Carruthers, Northwestern UniversityFligstein is the most influential economic sociologist at work today. Hands down. He is also one of the most successful sociological discipline-spanners, with wide influence outside of sociology. This eminently readable book will be of great interest beyond sociology, to historians, political scientists, and economists. The Banks Did It is erudite, carefully researched, and powerfully argued. It does not disappoint.-- Frank Dobbin, Harvard UniversityWell-structured, well-evidenced, attractively written, and based on over a decade of research, The Banks Did It is a brilliant work by a scholar who has reshaped how we should think about markets.-- Donald MacKenzie, University of EdinburghIn this incisive and exceptionally clear book, Neil Fligstein describes how government action unwittingly helped shift the business model of American banks from long-term customer relations towards fee-based activities anchored in mortgage origination and securitization. By the mid-2000s, every part of US financial organizations was oriented to maintaining this pipeline, at the cost of considerable risk-taking an</t>
  </si>
  <si>
    <t>Unelected Power</t>
  </si>
  <si>
    <t>The Quest for Legitimacy in Central Banking and the Regulatory State</t>
  </si>
  <si>
    <t>Tucker, Paul</t>
  </si>
  <si>
    <t xml:space="preserve"> BUS004000 BUSINESS &amp; ECONOMICS / Banks &amp; Banking; BUS079000 BUSINESS &amp; ECONOMICS / Government &amp; Business; LAW001000 LAW / Administrative Law &amp; Regulatory Practice; LAW018000 LAW / Constitutional; PHI019000 PHILOSOPHY / Political; POL007000 POLITICAL SCIENCE / Political ideologies / Democracy; POL023000 POLITICAL SCIENCE / Political Economy; POL024000 POLITICAL SCIENCE / Public Policy / Economic Policy</t>
  </si>
  <si>
    <t>How central banks and independent regulators can support rather than challenge constitutional democracyUnelected Power lays out the principles needed to ensure that central bankers and other independent regulators act as stewards of the common good. Blending economics, political theory, and public law, this critically important book explores the necessary conditions for delegated but politically insulated power to be legitimate in the eyes of constitutional democracy and the rule of law. It explains why the solution must fit with how real-world government is structured, and why technocrats and their political overseers need incentives to make the system work as intended. Now with a new preface by Paul Tucker, Unelected Power explains how the regulatory state need not be a fourth branch of government free to steer by its own lights, and how central bankers can emulate the best of judicial self-restraint.</t>
  </si>
  <si>
    <t xml:space="preserve"> Masterful. —Dani Rodrik, Project Syndicate  Tucker is right to demand a return to clear mandates for independent agencies, set and monitored by elected politicians. —Tim Harford, Financial Times Reconstruct[s] from the ground up the case for the legitimate exercise of unelected power. . . . Of fundamental importance to anyone interested in the future of liberal democracy. —Felix Martin, New Statesman Profoundly important. . . . Of the many books written by those involved in responding to the financial crisis, his may deserve the longest shelf life. —Lawrence H. Summers, Washington Post The most compelling recent exploration of the constitutional problems posed by an independent central bank in a democracy. . . . A thought-provoking read. —Joseph C. Sternberg, Wall Street Journal</t>
  </si>
  <si>
    <t>Paul Tucker is a fellow at the Harvard Kennedy School and chair of the Systemic Risk Council.</t>
  </si>
  <si>
    <t>What Works</t>
  </si>
  <si>
    <t>Gender Equality by Design</t>
  </si>
  <si>
    <t>Bohnet, Iris</t>
  </si>
  <si>
    <t xml:space="preserve"> BUS069030 BUSINESS &amp; ECONOMICS / Economics / Theory; BUS085000 BUSINESS &amp; ECONOMICS / Organizational Behavior; BUS109000 BUSINESS &amp; ECONOMICS / Women in Business; PSY021000 PSYCHOLOGY / Industrial &amp; Organizational Psychology; SOC032000 SOCIAL SCIENCE / Gender Studies</t>
  </si>
  <si>
    <t>Gender equality is a moral and a business imperative. But unconscious bias holds us back and de-biasing minds has proven to be difficult and expensive. Behavioral design offers a new solution. Iris Bohnet shows that by de-biasing organizations instead of individuals, we can make smart changes that have big impacts—often at low cost and high speed.</t>
  </si>
  <si>
    <t>CoverTitleCopyrightDedicationContentsThe Promise of Behavioral DesignPart One: The ProblemChapter 1. Unconscious Bias Is EverywhereChapter 2. De-Biasing Minds Is HardChapter 3. Doing It Yourself Is RiskyChapter 4. Getting Help Only Takes You So FarPart Two: How to Design Talent ManagementChapter 5. Applying Data to People DecisionsChapter 6. Orchestrating Smarter Evaluation ProceduresChapter 7. Attracting the Right PeoplePart Three: How to Design School and WorkChapter 8. Adjusting RiskChapter 9. Leveling the Playing FieldPart Four: How to Design Diversity&lt;div class='ch-level-2' class='start-page-2</t>
  </si>
  <si>
    <t>Laura D. Tyson, Professor of Business Administration and Economics, University of California, Berkeley, Haas School of Business:Professor Bohnet has written a pathbreaking book documenting how unconscious biases and stereotypes are pervasive barriers to gender equality. The book combines brilliant insights from behavioral research with practical recommendations about how to design policies and organizations to counter these biases and accelerate progress toward gender parity. The moral case for gender parity is indisputable the business case is compelling. Now Professor Bohnet has written a how-to manual, based on rigorous research, about how to achieve this goal.David Halpern, author of Inside the Nudge Unit: How Small Changes Can Make a Big Difference:Bohnet is the world’s leading expert at the intersection of behavioral science and gender equality. Her work moves effortlessly between laboratory studies and real world examples, and spells out the practical implications. Achieve equity enhance profit and beat your rivals—and be gripped along the way.Urs Rohner, Chairman of the Board of Directors, Credit Suisse:If you want to solve gender inequality, read What Works. Then follow the compelling, insightful suggestions Iris Bohnet provides. This is a book you will return to again and again, for this is a book that changes everything.Beth A. Brooke-Marciniak, Global Vice Chair of Public Policy, Ernst &amp; Young Global Limited:What Works delivers! I have long been inspired by Iris Bohnet’s impressive research on gender bias. In this book, she has distilled years of work into practical approaches that any organization—business, education or government—can adapt to start changing the environments in which we all live, learn, and work. This is a must-read for everyone who actually wants to do something to address the stubborn and costly issue of gender inequality.Mirjam Staub-Bisang, CEO, I</t>
  </si>
  <si>
    <t>BohnetIris: Iris Bohnet is a behavioral economist at Harvard University, where she is a professor, Director of the Women and Public Policy Program, and Co-Chair of the Behavioral Insights Group at the Kennedy School of Government.</t>
  </si>
  <si>
    <t>Lecture Notes in Microeconomic Theory</t>
  </si>
  <si>
    <t>The Economic Agent - Second Edition</t>
  </si>
  <si>
    <t>Rubinstein, Ariel</t>
  </si>
  <si>
    <t xml:space="preserve"> BUS044000 BUSINESS &amp; ECONOMICS / Economics / Microeconomics; BUS069030 BUSINESS &amp; ECONOMICS / Economics / Theory</t>
  </si>
  <si>
    <t>This book presents Ariel Rubinstein's lecture notes for the first part of his well-known graduate course in microeconomics. Developed during the fifteen years that Rubinstein taught the course at Tel Aviv University, Princeton University, and New York University, these notes provide a critical assessment of models of rational economic agents, and are an invaluable supplement to any primary textbook in microeconomic theory. In this fully revised and expanded second edition, Rubinstein retains the striking originality and deep simplicity that characterize his famously engaging style of teaching. He presents these lecture notes with a precision that gets to the core of the material, and he places special emphasis on the interpretation of key concepts. Rubinstein brings this concise book thoroughly up to date, covering topics like modern choice theory and including dozens of original new problems. Written by one of the world's most respected and provocative economic theorists, this second edition of Lecture Notes in Microeconomic Theory is essential reading for students, teachers, and research economists.  Fully revised, expanded, and updated  Retains the engaging style and method of Rubinstein's well-known lectures  Covers topics like modern choice theory  Features numerous original new problems--including 21 new review problems  Solutions manual (available only to teachers) can be found at: http://gametheory.tau.ac.il/microTheory/.</t>
  </si>
  <si>
    <t xml:space="preserve"> Rubinstein's very original work could be considered, in a certain sense, the personification of the co-operative and open ghost professor appearing in the student's home or dorm room while the student is reading, waiting patiently and speaking only if asked. . . . [V]ery thought-provoking. ---Ádám Török, Acta Oeconomica Ariel Rubinstein is one of the most thoughtful economic theorists. His lecture notes clearly distinguish between rationality-based models as useful objects of mathematical study, and using other kinds of math to incorporate psychological limits on rationality in a disciplined way. This two-pronged perspective gives the book a distinctive twist. It will be widely used by students and teachers, and its interesting ideas about bounded rationality and behavior are unique. —Colin F. Camerer, author of Behavioral Game Theory Ariel Rubinstein is one of the most original and provocative theorists of his generation. These notes, coming from his teaching of graduate microeconomics, exhibit his originality and clarity of thought. Students interested in mastering the foundations of microeconomics will benefit from studying these notes in conjunction with one of the more standard texts. —David M. Kreps, author of A Course in Microeconomic Theory This book will be a valuable addition to the small collection of high-level texts in microeconomics. It is distinguished by Rubinstein's characteristic skill in choice of topics and exposition, and by his unique perspective on economic theory and game theory. At the same time, it will be accessible to a wide range of students. —Vincent Crawford, University of California, San Diego</t>
  </si>
  <si>
    <t>Ariel Rubinstein is professor of economics at Tel Aviv University and New York University. He is the author of Economics and Language and Modeling Bounded Rationality and the coauthor of A Course in Game Theory and Bargaining and Markets.</t>
  </si>
  <si>
    <t>The Economic Structure of Tort Law</t>
  </si>
  <si>
    <t>Landes, William M. / Posner, Richard A.</t>
  </si>
  <si>
    <t xml:space="preserve"> BUS069000 BUSINESS &amp; ECONOMICS / Economics / General; LAW000000 LAW / General; LAW087000 LAW / Torts</t>
  </si>
  <si>
    <t>Written by a lawyer and an economist, this is the first full-length economic study of tort law--the body of law that governs liability for accidents and for intentional wrongs such as battery and defamation. Landes and Posner propose that tort law is best understood as a system for achieving an efficient allocation of resources to safety--that, on the whole, rules and doctrines of tort law encourage the optimal investment in safety by potential injurers and potential victims.The book contains both a comprehensive description of the major doctrines of tort law and a series of formal economic models used to explore the economic properties of these doctrines. All the formal models are translated into simple commonsense terms so that the  math less  reader can follow the text without difficulty legal jargon is also avoided, for the sake of economists and other readers not trained in the law.Although the primary focus is on explaining existing doctrines rather than on exploring their implementation by juries, insurance adjusters, and other  real world  actors, the book has obvious pertinence to the ongoing controversies over damage awards, insurance rates and availability, and reform of tort law-in fact it is an essential prerequisite to sound reform. Among other timely topics, the authors discuss punitive damage awards in products liability cases, the evolution of products liability law, and the problem of liability for  mass disaster  torts, such as might be produced by a nuclear accident. More generally, this book is an important contribution to the  law and economics  movement, the most exciting and controversial development in modern legal education and scholarship, and will become an obligatory reference for all who are concerned with the study of tort law.</t>
  </si>
  <si>
    <t>The Economic Structure of Tort Law is a significant piece of scholarship...More wondrous still, Landes and Posner have produced a highly readable book.This collection is a spirited defense of economic analysis...Together [with Steven Shavell's Economic Analysis of Accident Law] they constitute the most comprehensive defense of the economic analysis of tort law currently available, and are strongly recommended accordingly.The prolific team of William Landes and Richard Posner have drawn upon their previous path-breaking work to issue [one of] the most important books in the law and economics of tort law since the release in 1970 of Guido Calabresi's The Costs of Accidents...Landes and Posner, who are always forceful and often controversial, directly challenge the charges of overdeterrence and underdeterrence, concluding that the common law of torts has succeeded admirably in achieving economically optimal incentives...Landes and Posner's thoroughly accessible work is an interesting and readable narrative...[An] excellent book...Landes and Posner have played a major role in replacing the traditional legal justification of the tort system based on notions of fairness and compensation with a concern for efficiency and deterrence. The profound revolution has come...Landes and Posner deserve considerable credit for identifying the extent to which efficiency considerations are significant in many areas of tort law.</t>
  </si>
  <si>
    <t>LandesWilliam M.: William M. Landes is the Clifton R. Musser Professor Emeritus of Law and Economics at the University of Chicago Law School.PosnerRichard A.: Richard A. Posner is Circuit Judge, the United States Court of Appeals for the Seventh Circuit, and a senior lecturer at the University of Chicago Law School.</t>
  </si>
  <si>
    <t>On Being Nonprofit</t>
  </si>
  <si>
    <t>A Conceptual and Policy Primer</t>
  </si>
  <si>
    <t>Frumkin, Peter</t>
  </si>
  <si>
    <t>Non Profit Organizations (NPO), Foundations, Charities, Associations</t>
  </si>
  <si>
    <t xml:space="preserve"> BUS074000 BUSINESS &amp; ECONOMICS / Nonprofit Organizations &amp; Charities / General; POL017000 POLITICAL SCIENCE / Public Affairs &amp; Administration; POL041000 POLITICAL SCIENCE / NGOs (Non-Governmental Organizations); SOC026000 SOCIAL SCIENCE / Sociology / General; SOC033000 SOCIAL SCIENCE / Philanthropy &amp; Charity</t>
  </si>
  <si>
    <t>This concise and illuminating book provides a road map to the evolving conceptual and policy terrain of the nonprofit sector. Drawing on prominent economic, political, and sociological explanations of nonprofit activity, Peter Frumkin focuses on four important functions that have come to define nonprofit organizations. The author clarifies the debate over the underlying rationale for the nonprofit and voluntary sector's privileged position in America by examining how nonprofits deliver needed services, promote civic engagement, express values and faith, and channel entrepreneurial impulses. He also exposes the difficult policy questions that have emerged as the boundaries between the nonprofit, business, and government sectors have blurred. Focusing on nonprofits' growing dependence on public funding, tendency toward political polarization, often idiosyncratic missions, and increasing commercialism, Peter Frumkin argues that the long-term challenges facing nonprofit organizations will only be solved when they achieve greater balance among their four central functions. By probing foundational thinking as well as emergent ideas, the book is an essential guide for nonprofit novitiates and experts alike who want to understand the issues propelling public debate about the future of their sector. By virtue of its breadth and insight, Frumkin's book will be an invaluable resource for anyone interested in understanding the complex interplay of public purposes and private values that animate nonprofit organizations.</t>
  </si>
  <si>
    <t>Contents1. The Idea of a Nonprofit and Voluntary Sector2. Civic and Political Engagement3. Service Delivery4. Values and Faith5. Social Entrepreneurship6. Balancing the Functions of Nonprofit and Voluntary ActionNotesIndex</t>
  </si>
  <si>
    <t>Frumkin's little volume captures accurately and provocatively the contested and continuously-changing nonprofit domain. Unblindered by nonprofitdom's self-serving myths, it candidly identifies both the strengths and weaknesses of America's fastest-growing organizational sector.-- Peter Dobkin Hall, Harvard UniversityPeter Frumkin has just redefined the field of nonprofit and voluntary organizations. His lucid book gives all of us new insights on just what it means to be nonprofit-like, and advances the debate on a host of critical issues facing the nonprofit sector at this critical moment in history. Absolutely essential reading for anyone in and around the sector.-- Paul Light, Brookings InstitutionBoth well-researched and clearly written, this sympathetic but unsentimental analysis of the nonprofit and voluntary sector is a first-rate addition to the literature. Because it is sophisticated in its conceptualizations, unfreighted by jargon and cant, and manageable in length, this insightful book should be indispensable to both graduate and advanced undergraduate students as well as to teachers and scholars looking for a compact overview of the field.-- Laurence E. Lynn, Jr., University of ChicagoPeter Frumkin's book is an excellent introduction to the issues that the nonprofit sector faces today. It not only reviews the social science work done on the sector, but explores the policy questions that the sector faces in the 21st century.-- Joseph Galaskiewicz, University of ArizonaThis intelligent analysis sheds light on the meaning and operation of the nonprofit sector. Authorities, including those in government, have often portrayed nonprofits as merely forms of interest groups or, alternatively, service organizations that educate, feed, or otherwise assist some subset of society. This book makes clear that nonprofits include both of these types of organizations and others...Highly recom</t>
  </si>
  <si>
    <t>Trade Wars Are Class Wars</t>
  </si>
  <si>
    <t>How Rising Inequality Distorts the Global Economy and Threatens International Peace</t>
  </si>
  <si>
    <t>Pettis, Michael / Klein, Matthew C.</t>
  </si>
  <si>
    <t xml:space="preserve"> BUS023000 BUSINESS &amp; ECONOMICS / Economic History; POL011020 POLITICAL SCIENCE / International Relations / Trade &amp; Tariffs; POL024000 POLITICAL SCIENCE / Public Policy / Economic Policy</t>
  </si>
  <si>
    <t>A provocative look at how today’s trade conflicts are caused by governments promoting the interests of elites at the expense of workers Trade disputes are usually understood as conflicts between countries with competing national interests, but as Matthew C. Klein and Michael Pettis show in this book, they are often the unexpected result of domestic political choices to serve the interests of the rich at the expense of workers and ordinary retirees.   Klein and Pettis trace the origins of today’s trade wars to decisions made by politicians and business leaders in China, Europe, and the United States over the past thirty years. Across the world, the rich have prospered while workers can no longer afford to buy what they produce, have lost their jobs, or have been forced into higher levels of debt. In this thought-provoking challenge to mainstream views, the authors provide a cohesive narrative that shows how the class wars of rising inequality are a threat to the global economy and international peace—and what we can do about it.</t>
  </si>
  <si>
    <t>KleinMatthew C.: Matthew C. Klein is the economics commentator at Barron’s. He lives in San Francisco, CA. Michael Pettis is professor of finance at Peking University’s Guanghua School of Management and a senior fellow at the Carnegie Endowment for International Peace. He lives in Beijing.</t>
  </si>
  <si>
    <t>The Journey Mapping Playbook</t>
  </si>
  <si>
    <t>A Practical Guide to Preparing, Facilitating and Unlocking the Value of Customer Journey Mapping</t>
  </si>
  <si>
    <t>Angrave, Jerry</t>
  </si>
  <si>
    <t>De Gruyter Business Playbooks</t>
  </si>
  <si>
    <t xml:space="preserve"> BUS018000 BUSINESS &amp; ECONOMICS / Customer Relations; BUS043000 BUSINESS &amp; ECONOMICS / Marketing / General</t>
  </si>
  <si>
    <t>This book shows how to create better customer experiences and, in turn, better business. It guides the reader step-by-step to understand why journey mapping is important and how it works. The framework explains how to prepare and facilitate journey mapping and, crucially, places it in the wider context of the CX programme and business strategies. Full of tips, the book will give those looking to map journeys plenty of ideas, tools and confidence.</t>
  </si>
  <si>
    <t xml:space="preserve"> Engages your attention from the very first page […] makes for great, easy reading.  — 5-star review by The Bookbag</t>
  </si>
  <si>
    <t>Jerry Angrave, Founder and CEO of Empathyce, UK</t>
  </si>
  <si>
    <t>Meritocracy and Economic Inequality</t>
  </si>
  <si>
    <t>Durlauf, Steven N. / Bowles, Samuel / Arrow, Kenneth</t>
  </si>
  <si>
    <t xml:space="preserve"> BUS022000 BUSINESS &amp; ECONOMICS / Economic Conditions</t>
  </si>
  <si>
    <t>Most Americans strongly favor equality of opportunity if not outcome, but many are weary of poverty's seeming immunity to public policy. This helps to explain the recent attention paid to cultural and genetic explanations of persistent poverty, including claims that economic inequality is a function of intellectual ability, as well as more subtle depictions of the United States as a meritocracy where barriers to achievement are personal--either voluntary or inherited--rather than systemic. This volume of original essays by luminaries in the economic, social, and biological sciences, however, confirms mounting evidence that the connection between intelligence and inequality is surprisingly weak and demonstrates that targeted educational and economic reforms can reduce the income gap and improve the country's aggregate productivity and economic well-being. It also offers a novel agenda of equal access to valuable associations. Amartya Sen, John Roemer, Robert M. Hauser, Glenn Loury, Orley Ashenfelter, and others sift and analyze the latest arguments and quantitative findings on equality in order to explain how merit is and should be defined, how economic rewards are distributed, and how patterns of economic success persist across generations. Moving well beyond exploration, they draw specific conclusions that are bold yet empirically grounded, finding that schooling improves occupational success in ways unrelated to cognitive ability, that IQ is not a strong independent predictor of economic success, and that people's associations--their neighborhoods, working groups, and other social ties--significantly explain many of the poverty traps we observe. The optimistic message of this beautifully edited book is that important violations of equality of opportunity do exist but can be attenuated by policies that will serve the general economy. Policy makers will read with interest concrete suggestions for crafting economically beneficial anti-discrim</t>
  </si>
  <si>
    <t>This is an enlightening and provocative book of essays that should be examined by anyone with an interest in current hypotheses and evidence on the determinants of inequality in America.---George Farkas, Contemporary SociologyA distinguished group of editors has compiled this collection of 12 papers by some of the most notable scholars in the field. . . . This book raises important issues about economic inequality, returns to human capital investment, and the role of government.With technical papers from a range of disciplines, the volume makes fairly solid reading, but it presents some fascinating ideas and results which are broadly accessible.---Danny Yee, Danny ReviewsA useful collection of empirical studies, models, and discussion that, taken together, make a case for a sharp change in American policy towards more aggressive efforts to reduce inequality. . . . The breadth and depth of these essays and the strong presentations of evidence and argument make them of interest even to those least supportive of the views advanced here.---John D. Owen, Economics of Education Review</t>
  </si>
  <si>
    <t>Kenneth Arrow is Joan Kenny Professor of Economics Emeritus at Stanford University and recipient of the Alfred Nobel Memorial Prize in Economic Science. Samuel Bowlesis Professor of Economics at the University of Massachusetts. Steven Durlauf is Professor of Economics at the University of Wisconsin.</t>
  </si>
  <si>
    <t>One Economics, Many Recipes</t>
  </si>
  <si>
    <t>Globalization, Institutions, and Economic Growth</t>
  </si>
  <si>
    <t>Rodrik, Dani</t>
  </si>
  <si>
    <t xml:space="preserve"> BUS068000 BUSINESS &amp; ECONOMICS / Development / Economic Development; POL024000 POLITICAL SCIENCE / Public Policy / Economic Policy; POL033000 POLITICAL SCIENCE / Globalization</t>
  </si>
  <si>
    <t>In One Economics, Many Recipes, leading economist Dani Rodrik argues that neither globalizers nor antiglobalizers have got it right. While economic globalization can be a boon for countries that are trying to dig out of poverty, success usually requires following policies that are tailored to local economic and political realities rather than obeying the dictates of the international globalization establishment. A definitive statement of Rodrik's original and influential perspective on economic growth and globalization, One Economics, Many Recipes shows how successful countries craft their own unique strategies--and what other countries can learn from them.  To most proglobalizers, globalization is a source of economic salvation for developing nations, and to fully benefit from it nations must follow a universal set of rules designed by organizations such as the World Bank, the International Monetary Fund, and the World Trade Organization and enforced by international investors and capital markets. But to most antiglobalizers, such global rules spell nothing but trouble, and the more poor nations shield themselves from them, the better off they are. Rodrik rejects the simplifications of both sides, showing that poor countries get rich not by copying what Washington technocrats preach or what others have done, but by overcoming their own highly specific constraints. And, far from conflicting with economic science, this is exactly what good economics teaches.</t>
  </si>
  <si>
    <t xml:space="preserve"> In his recent book, One Economics, Many Recipes, Harvard professor of international political economy Dani Rodrik wisely reminds us that there exists no general theory of growth, though he offers pragmatic suggestions in individual cases. ---Carl J. Schramm, Claremont Review of Books Dani Rodrik is that rare beast, both fox and hedgehog: a first-rate economist who steeps himself in politics, technology, and history to come up with striking insights and overarching principles for generating economic growth. Scholars and general readers alike will be swept along by the current of Rodrik's good-natured erudition—even those who do not share his faith in neoclassical economics. One Economics, Many Recipes is a landmark in post-Washington Consensus thinking. —Robert H. Wade, London School of Economics and Political Science, author of Governing the Market Maybe Tolstoy was right about happy and unhappy families, but the same rule of thumb does not apply to developing economies. The success stories are not all alike. There is no practical, universal formula for rapid economic growth. That is Dani Rodrik's central argument, and he develops it forcefully and convincingly with many examples. Best of all, he insists that the need for policies tailored to local circumstances is exactly what basic economic theory suggests. He may not be right about every single thing, but I think he is right about that. —Robert M. Solow, Nobel Laureate in Economics, Massachusetts Institute of Technology Rodrik is known for rigorous analysis that challenges the conventional wisdom, and this book does not disappoint.  Economic growth is a very important goal, Rodrik argues, but the evidence indicates that there is no single recipe for growth. ---M. Veseth, Choice I would highly recommend One Economics, Many Recipes to anyone interested in understanding how economics can help to improve the lives of the poor. Rodrick</t>
  </si>
  <si>
    <t>Dani Rodrik is professor of international political economy at the John F. Kennedy School of Government at Harvard University. He was the recipient of the inaugural Albert O. Hirschman Prize from the Social Sciences Research Council, and is the author of Making Openness Work: The New Global Economy and the Developing Countries and Has Globalization Gone Too Far?</t>
  </si>
  <si>
    <t>The Great Convergence</t>
  </si>
  <si>
    <t>Information Technology and the New Globalization</t>
  </si>
  <si>
    <t>Baldwin, Richard</t>
  </si>
  <si>
    <t xml:space="preserve"> BUS023000 BUSINESS &amp; ECONOMICS / Economic History; BUS035000 BUSINESS &amp; ECONOMICS / International / General; BUS068000 BUSINESS &amp; ECONOMICS / Development / Economic Development; POL033000 POLITICAL SCIENCE / Globalization</t>
  </si>
  <si>
    <t>From 1820 to 1990 the share of world income going to today’s wealthy nations soared from 20% to 70%. That share has recently plummeted. Richard Baldwin shows how the combination of high tech with low wages propelled industrialization in developing nations, deindustrialization in developed nations, and a commodity supercycle that is petering out.</t>
  </si>
  <si>
    <t>CoverTitleCopyrightDedicationContentsIntroductionPart I: The Long History of Globalization in ShortChapter 1. Humanizing the Globe and the First BundlingChapter 2. Steam and Globalization’s First UnbundlingChapter 3. ICT and Globalization’s Second UnbundlingPart II: Extending the Globalization NarrativeChapter 4. A Three-Cascading-Constraints View of GlobalizationChapter 5. What’s Really New?Part III: Understanding Globalization’s ChangesChapter 6. Quintessential Globalization EconomicsChapter 7. Accounting for Globalization’s Changed ImpactPart IV: Why It MattersChapter 8. Rethinking G7 Globalization Policies&lt;div class='ch-level-2' class='start-page-242' class='sequenc</t>
  </si>
  <si>
    <t>An essential book for understanding how modern trade works via global supply chains. An antidote to the protectionist nonsense being peddled by some politicians today.-- The Economist[An] excellent book…Baldwin’s work seems likely to become a standard, perhaps indispensable, guide to understanding how globalization has got us here and where it is likely to take us next. There can be few more vital subjects today that will benefit from this sort of clear and comprehensive exposition.-- Alan Beattie Financial TimesWill surprise and illumine.-- Paul Collier Times Literary SupplementThere is much in this book to ponder.-- Tyler Cowen Marginal RevolutionIn this brilliant book, Baldwin has succeeded in saying something both new and true about globalization.-- Martin Wolf Financial TimesMany books deal with various features of globalization. Only Baldwin’s deals with the logic of globalization. Globalization happens when the movement of goods, knowledge, and people is technologically possible and cheap enough to encompass the entire world. The first globalization was built on the movement of goods, the one we live today on the movement of knowledge and information, the next one will be built on the movement of people. It is a must-read for those who want to learn about the past and to peer into the future.-- Branko Milanovic, City University of New YorkSheds a bright light on the nature of trade in today’s era—the ‘second globalization’ since the industrial revolution.-- Martin Wolf Financial TimesThe first part of this book offers a breathtaking overview of the four phases of globalization that Baldwin argues have taken place during the past 200,000 years.-- G. John Ikenberry Foreign AffairsIt’s a very powerful description of the newest phase of globalization.-- Larry Summers Five BooksOffers a valu</t>
  </si>
  <si>
    <t>Richard Baldwin is Professor at the Graduate Institute, Geneva, and President of the Centre for Economic Policy Research (CEPR), London.</t>
  </si>
  <si>
    <t>Straight Talk on Trade</t>
  </si>
  <si>
    <t>Ideas for a Sane World Economy</t>
  </si>
  <si>
    <t xml:space="preserve"> BUS068000 BUSINESS &amp; ECONOMICS / Development / Economic Development; LAW014010 LAW / Commercial / International Trade; POL011020 POLITICAL SCIENCE / International Relations / Trade &amp; Tariffs; POL023000 POLITICAL SCIENCE / Political Economy; POL033000 POLITICAL SCIENCE / Globalization</t>
  </si>
  <si>
    <t>An honest discussion of free trade and how nations can sensibly chart a path forward in today’s global economyNot so long ago the nation-state seemed to be on its deathbed, condemned to irrelevance by the forces of globalization and technology. Now it is back with a vengeance, propelled by a groundswell of populists around the world. In Straight Talk on Trade, Dani Rodrik, an early and outspoken critic of economic globalization taken too far, goes beyond the populist backlash and offers a more reasoned explanation for why our elites’ and technocrats’ obsession with hyper-globalization made it more difficult for nations to achieve legitimate economic and social objectives at home: economic prosperity, financial stability, and equity.Rodrik takes globalization’s cheerleaders to task, not for emphasizing economics over other values, but for practicing bad economics and ignoring the discipline’s own nuances that should have called for caution. He makes a case for a pluralist world economy where nation-states retain sufficient autonomy to fashion their own social contracts and develop economic strategies tailored to their needs. Rather than calling for closed borders or defending protectionists, Rodrik shows how we can restore a sensible balance between national and global governance. Ranging over the recent experiences of advanced countries, the eurozone, and developing nations, Rodrik charts a way forward with new ideas about how to reconcile today’s inequitable economic and technological trends with liberal democracy and social inclusion.Deftly navigating the tensions among globalization, national sovereignty, and democracy, Straight Talk on Trade presents an indispensable commentary on today’s world economy and its dilemmas, and offers a visionary framework at a critical time when we need it most.</t>
  </si>
  <si>
    <t xml:space="preserve"> Not many economists are able to make astute observations about economics and politics based not only on professional knowledge but also on common sense. And only a few can speak at once to the academic economist, the economics student, applied economists, and intelligent readers outside the field. In Straight Talk on Trade, Dani Rodrik accomplishes this and more. —Ariel Rubinstein, Tel Aviv University and New York UniversityThe book offers far-reaching insights on political economy, democracy, and development.[Dani Rodrik] makes a case for a healthier global economy and shared rules and principles to support it. . . . A thoughtful, reasoned argument, of much interest to students of globalism and its discontents.One of Bloomberg’s Best Books of 2017One of Project Syndicate’s Best Reads in 2017 (chosen by Kermal Dervi ) Straight Talk on Trade looks at the possibility that the world has proceeded too hastily with globalization and emphasized globalization of the wrong kind. Dani Rodrik contends that we have neglected notions of national sovereignty at our peril, and his knowledge, sources, methods, and arguments are all first-rate and battle-tested. —Tyler Cowen, author of The Complacent Class Amongst today's mainstream economists, there is a cottage industry of experts rationalizing the backlash against globalization. Dani Rodrik was one of the very few who warned about this backlash at least a decade in advance when the world was in thrall to the globalization fetish. A terrific guide to understanding this swinging pendulum, Straight Talk on Trade offers sensible suggestions on how not to love globalization if we are to preserve its many undeniable benefits. —Arvind Subramanian, chief economic adviser to the Government of India There is a ton of erudition and not an ounce of orthodoxy in this compact, incisive book. Dani Rodrik analyzes policy like an economist and analyzes economics</t>
  </si>
  <si>
    <t>Dani Rodrik is the Ford Foundation Professor of International Political Economy at the John F. Kennedy School of Government at Harvard University. He is the author of Economics Rules: The Rights and Wrongs of the Dismal Science and The Globalization Paradox: Democracy and the Future of the World Economy.</t>
  </si>
  <si>
    <t>Financial Accounting</t>
  </si>
  <si>
    <t>Introduction to German GAAP with exercises</t>
  </si>
  <si>
    <t>Nothhelfer, Robert</t>
  </si>
  <si>
    <t>5350</t>
  </si>
  <si>
    <t xml:space="preserve"> BUS001010 BUSINESS &amp; ECONOMICS / Accounting / Financial; BUS001050 BUSINESS &amp; ECONOMICS / Accounting / Standards (GAAP, IFRS, etc.); BUS017000 BUSINESS &amp; ECONOMICS / Corporate Finance / General</t>
  </si>
  <si>
    <t>This introduction to German financial accounting provides ideal support for German-speaking students taking English-speaking lectures in the field. The first part of the book offers a compact introduction to financial statements according to German GAAP, the second part comprises exercises on individual topics with solutions, case studies, and multiple choice questions for in-depth and effective learning.</t>
  </si>
  <si>
    <t>Robert Nothhelfer, Pforzheim University of Applied Sciences</t>
  </si>
  <si>
    <t>Risk Takers</t>
  </si>
  <si>
    <t>Uses and Abuses of Financial Derivatives</t>
  </si>
  <si>
    <t>Marthinsen, John</t>
  </si>
  <si>
    <t xml:space="preserve"> BUS001010 BUSINESS &amp; ECONOMICS / Accounting / Financial; BUS027000 BUSINESS &amp; ECONOMICS / Finance / General; BUS027020 BUSINESS &amp; ECONOMICS / Finance / Financial Risk Management; BUS033000 BUSINESS &amp; ECONOMICS / Insurance / General; BUS036040 BUSINESS &amp; ECONOMICS / Investments &amp; Securities / Options; BUS036070 BUSINESS &amp; ECONOMICS / Investments &amp; Securities / Analysis &amp; Trading Strategies; BUS036080 BUSINESS &amp; ECONOMICS / Investments &amp; Securities / Derivatives; BUS051000 BUSINESS &amp; ECONOMICS / Public Finance; BUS090030 BUSINESS &amp; ECONOMICS / E-Commerce / Online Trading</t>
  </si>
  <si>
    <t>Risk Takers: Uses and Abuses of Financial Derivatives goes to the heart of the arcane and largely misunderstood world of derivative finance and makes it accessible to everyone—even novice readers. Marthinsen takes us behind the scenes, into the back alleyways of corporate finance and derivative trading, to provide a bird’s-eye view of the most shocking financial disasters of the past quarter century.  The book draws on real-life stories to explain how financial derivatives can be used to create or to destroy value. In an approachable, non-technical manner, Marthinsen brings these financial derivatives situations to life, fully exploring the context of each event, evaluating their outcomes, and bridging the gap between theory and practice.</t>
  </si>
  <si>
    <t>Chapter 1: Primer on Derivatives  1   What Are Derivatives?  1   Who Buys and Sells Derivatives?  2   Where Are Derivative Contracts Bought and Sold?  2   Two Major Types of Derivatives  3   Forward Contracts  3   Option Contracts  4   Forward Contracts  4   Long Forward in Action  5   Short Forward in Action  6   Options  7   Call Options  7   Put Options  8   American versus European Options  9   Examples of Puts and Calls in Action  9   4,000 Years of Derivatives  13   Conclusion  14   Risk Notepad 1.1: OTC-traded versus Exchange-Traded Derivatives  15   Review Questions  18   Bibliography  19   Chapter 2: Employee Stock OptionsA User’s Guide  21   ESOs: A Major Pillar of Executive Compensation  21   Why Do Companies Use ESOs?  22   Aligning Incentives  22   Hiring and Retention  23   Adjusting Compensation to Employee Risk Tolerance Levels  24   Employee Tax Optimization  24   Cash Flow Optimization  25   Option Valuation Differences and Human Resource Management  26   Problems with ESOs  37   Employee Motivation  38   Improving Performance  40   Absolute Versus Relative Performance  40   Possible Solutions to Employee Sto</t>
  </si>
  <si>
    <t>John E. Marthinsen, Babson College, MA</t>
  </si>
  <si>
    <t>Uberland</t>
  </si>
  <si>
    <t>How Algorithms Are Rewriting the Rules of Work</t>
  </si>
  <si>
    <t>Rosenblat, Alex</t>
  </si>
  <si>
    <t xml:space="preserve"> BIO003000 BIOGRAPHY &amp; AUTOBIOGRAPHY / Business; BUS038000 BUSINESS &amp; ECONOMICS / Labor; BUS097000 BUSINESS &amp; ECONOMICS / Workplace Culture; COM079000 COMPUTERS / Social Aspects / General; SOC026030 SOCIAL SCIENCE / Sociology / Urban; SOC050000 SOCIAL SCIENCE / Social Classes &amp; Economic Disparity</t>
  </si>
  <si>
    <t>Silicon Valley technology is transforming the way we work, and Uber is leading the charge. An American startup that promised to deliver entrepreneurship for the masses through its technology, Uber instead built a new template for employment using algorithms and Internet platforms. Upending our understanding of work in the digital age, Uberland paints a future where any of us might be managed by a faceless boss. &amp;#160 The neutral language of technology masks the powerful influence algorithms have across the New Economy. Uberland chronicles the stories of drivers in more than twenty-five cities in the United States and Canada over four years, shedding light on their working conditions and providing a window into how they feel behind the wheel. The book also explores Uber´s outsized influence around the world: the billion-dollar company is now influencing everything from debates about sexual harassment and transportation regulations to racial equality campaigns and labor rights initiatives. &amp;#160 Based on award-winning technology ethnographer Alex Rosenblat´s firsthand experience of riding over 5,000 miles with Uber drivers, daily visits to online forums, and face-to-face discussions with senior Uber employees, Uberland goes beyond the headlines to reveal the complicated politics of popular technologies that are manipulating both workers and consumers.</t>
  </si>
  <si>
    <t>Introduction: Using an App to Go to Work&amp;mdashUber as a Symbol of the New Economy 1. Driving as Glamorous Labor: How Uber Uses the Myths of the Sharing Economy 2. Motivations to Drive: How Uber´s System Rewards Full-Time and Recreational Drivers Differently 3. The Technology Pitch: How Uber Creates Entrepreneurship for the Masses 4. The Shady Middleman: How Uber Manages Money 5. Behind the Curtain: How Uber Manages Drivers with Algorithms 6. In the Big Leagues: How Uber Plays Ball Conclusion: The New Age of Uber&amp;mdashHow Technology Consumption Rewrote the Rules of Work Appendix 1. Methodology: How I Studied Uber Appendix 2. Ridehailing beyond Uber: Meet Lyft, the Younger Twin Notes Index</t>
  </si>
  <si>
    <t>RosenblatAlex: Alex Rosenblat is a technology ethnographer. A researcher at the Data &amp;amp Society Research Institute, she holds an MA in sociology from Queen´s University and a BA in history from McGill University. Rosenblat´s writing has appeared in media outlets such as the New York Times, Harvard Business Review, the Atlantic, Slate, and Fast Company. Her research has received attention worldwide and has been covered in the New York Times, the Wall Street Journal, MIT Technology Review, WIRED, New Scientist, and the Guardian. Many scholarly and professional publications have also published her prizewinning work, including the International Journal of Communication and the Columbia Law Review.</t>
  </si>
  <si>
    <t>Risk, Choice, and Uncertainty</t>
  </si>
  <si>
    <t>Three Centuries of Economic Decision-Making</t>
  </si>
  <si>
    <t>Szpiro, George G.</t>
  </si>
  <si>
    <t xml:space="preserve"> BUS019000 BUSINESS &amp; ECONOMICS / Decision-Making &amp; Problem Solving; BUS023000 BUSINESS &amp; ECONOMICS / Economic History; MAT015000 MATHEMATICS / History &amp; Philosophy</t>
  </si>
  <si>
    <t>Risk, Choice, and Uncertainty offers a new narrative of the three-century history of the study of decision making, tracing how crucial ideas have evolved and telling the stories of the thinkers who shaped the field. George G. Szpiro examines economics from theories of optimal decision making to behavioral science.</t>
  </si>
  <si>
    <t>IntroductionPart I. Happiness and the Utility of Wealth1. It All Began with A Paradox2. More Is Better . . .3. . . . at a Decreasing RatePart II. Mathematics Is the Queen of the Sciences . . . 4. The Marginalist Triumvirate5. Forgotten Precursors6. Betting on One’s Belief7. Games Economists Play8. Wobbly Curves9. Comparing the IncomparablePart III. . . . But Man Is the Measure of All Things10. More Paradoxes11. Good Enough12. Sunk Costs, the Gambler’s Fallacy, and Other Errors13. Erroneous, Irrational, or Plain Dumb?NotesBibliographyIndex</t>
  </si>
  <si>
    <t>Maria Pia Paganelli, Trinity University:Risk, Choice, and Uncertainty is a well-organized and pleasantly written account of the history of economics seen through the lens of individual decision making, ranging from expected utility to prospect theory. It will be of interest to a lay audience and curious students alike.Bernhard von Stengel, Professor of Mathematics, game theorist, London School of Economics and Political Science:Economic theory treats humans as  utility maximizers . But what is  utility ? 300 years ago, Daniel Bernoulli declared it as relative gain in wealth. Later it became an abstract scale for consistent preferences, but this postulated  rationality  has its own paradoxes and controversies as concerns actual behavior. George Szpiro's sweeping historical tour de force of this topic entertains, informs and delights.Sylvia Nasar, author of Grand Pursuit: The Story of Economic Genius:Risk, Choice, and Uncertainty is a masterpiece of intellectual biography. In his best book to date, Szpiro’s wit and stylish writing make the history of thinking about thinking both intriguing and accessible.Harry Markowitz, winner of the 1990 Nobel Prize in Economic Sciences:In Risk, Choice, and Uncertainty, George Szpiro presents a remarkably readable, nonmathematical account of the theory of choice between risky alternatives.</t>
  </si>
  <si>
    <t>SzpiroGeorge G.: George Szpiro (Ph.D., mathematical economics and finance, Hebrew University) has for the past thirty years worked as correspondent of the Swiss daily Neue Zürcher Zeitung, which has a readership of 500k. He is the author of Kepler’s Conjecture (John Wiley, 2003), Numbers Rule (Princeton University Press, 2010) and Pricing the Future (Basic Books 2011), among others.George G. Szpiro is an award-winning author and journalist. A longtime correspondent for the Swiss daily Neue Zürcher Zeitung, his many books include Numbers Rule: The Vexing Mathematics of Democracy, from Plato to the Present (2010) and Pricing the Future: Finance, Physics, and the 300-Year Journey to the Black-Scholes Equation (2011).</t>
  </si>
  <si>
    <t>Financial Econometrics</t>
  </si>
  <si>
    <t>Problems, Models, and Methods</t>
  </si>
  <si>
    <t>Jasiak, Joann / Gourieroux, Christian</t>
  </si>
  <si>
    <t>Princeton Series in Finance</t>
  </si>
  <si>
    <t>Financial econometrics is a great success story in economics. Econometrics uses data and statistical inference methods, together with structural and descriptive modeling, to address rigorous economic problems. Its development within the world of finance is quite recent and has been paralleled by a fast expansion of financial markets and an increasing variety and complexity of financial products. This has fueled the demand for people with advanced econometrics skills. For professionals and advanced graduate students pursuing greater expertise in econometric modeling, this is a superb guide to the field's frontier. With the goal of providing information that is absolutely up-to-date--essential in today's rapidly evolving financial environment--Gourieroux and Jasiak focus on methods related to foregoing research and those modeling techniques that seem relevant to future advances. They present a balanced synthesis of financial theory and statistical methodology. Recognizing that any model is necessarily a simplified image of reality and that econometric methods must be adapted and applied on a case-by-case basis, the authors employ a wide variety of data sampled at frequencies ranging from intraday to monthly. These data comprise time series representing both the European and North American markets for stocks, bonds, and foreign currencies. Practitioners are encouraged to keep a critical eye and are armed with graphical diagnostics to eradicate misspecification errors. This authoritative, state-of-the-art reference text is ideal for upper-level graduate students, researchers, and professionals seeking to update their skills and gain greater facility in using econometric models. All will benefit from the emphasis on practical aspects of financial modeling and statistical inference. Doctoral candidates will appreciate the inclusion of detailed mathematical derivations of the deeper results as well as the more advanced problems concerning high-freq</t>
  </si>
  <si>
    <t>Christian Gourieroux is Director of the Laboratory for Finance and Insurance at the Center for Research in Economics and Statistics (CREST) in Paris. He is the coauthor of Statistics and Econometric Models, Simulation Based Econometric Methods, and Time Series and Dynamic Models. Joann Jasiak is Associate Professor in the Department of Economics, York University, Toronto.</t>
  </si>
  <si>
    <t>Triumph of the Optimists</t>
  </si>
  <si>
    <t>101 Years of Global Investment Returns</t>
  </si>
  <si>
    <t>Marsh, Paul / Staunton, Mike / Dimson, Elroy</t>
  </si>
  <si>
    <t>Investors have too often extrapolated from recent experience. In the 1950s, who but the most rampant optimist would have dreamt that over the next fifty years the real return on equities would be 9% per year? Yet this is what happened in the U.S. stock market. The optimists triumphed. However, as Don Marquis observed, an optimist is someone who never had much experience. The authors of this book extend our experience across regions and across time. They present a comprehensive and consistent analysis of investment returns for equities, bonds, bills, currencies and inflation, spanning sixteen countries, from the end of the nineteenth century to the beginning of the twenty-first. This is achieved in a clear and simple way, with over 130 color diagrams that make comparison easy. Crucially, the authors analyze total returns, including reinvested income. They show that some historical indexes overstate long-term performance because they are contaminated by survivorship bias and that long-term stock returns are in most countries seriously overestimated, due to a focus on periods that with hindsight are known to have been successful. The book also provides the first comprehensive evidence on the long-term equity risk premium--the reward for bearing the risk of common stocks. The authors reveal whether the United States and United Kingdom have had unusually high stock market returns compared to other countries. The book covers the U.S., the U.K., Japan, France, Germany, Canada, Italy, Spain, Switzerland, Australia, the Netherlands, Sweden, Belgium, Ireland, Denmark, and South Africa. Triumph of the Optimists is required reading for investment professionals, financial economists, and investors. It will be the definitive reference in the field and consulted for years to come.</t>
  </si>
  <si>
    <t>Our favorite book on global stock market performance. . . . [It] epitomizes outstanding investment research. . . . Unless intelligent life is discovered on another planet and a stock market is found to have been operating there for some centuries, it is unlikely that much new data can be brought to bear on the issue of long-run stock returns. Triumph of the Optimists may well be the last word on the subject for some time to come.A brilliant new book.---Jason Zweig, TimeBy far the most important investment book in years. . . .It is the best and most complete source of data yet available. . . . If you spend an hour with it and don't learn anything worth the price then you're truly lousy at learning about markets. . . Right now, buying this book makes more sense than buying stocks.---Ken Fisher, Bloomberg MoneyAt the very least, this [book] suggests that the recent blind adherence to the cult of the equity needs to be questioned and that the strategic weighting of bonds in institutional portfolios should be increased.---Philip Coggan, Financial Times No investor can afford to risk a penny in the markets without studying this book and absorbing its fascinating lessons. That advice applies whether you are professional or amateur, a youngster or hardened from experience, bold or conservative. This book is history at its most challenging and illuminating. The facts are astonishing, the presentation dazzling, the analysis brilliant, and the lessons profound. —Peter L. Bernstein, author of Capital Ideas and Against the GodsConnoisseurs of financial history will find plenty to enjoy in Triumph of the Optimists. . . . The evidence produced by Mr. Dimson and his colleagues is striking, [and]. . . these issues are more than just academic. . . . A provocative lesson.---Matthew Lynn, Financial Times This will become the definitive empirical basis for analysis of the world's</t>
  </si>
  <si>
    <t>All three authors are at the London Business School. Elroy Dimson is Professor of Finance. Paul Marsh is Esmée Fairbairn Professor of Finance. Mike Staunton is Director of the London Share Price Database.</t>
  </si>
  <si>
    <t>Bayesian Estimation of DSGE Models</t>
  </si>
  <si>
    <t>Schorfheide, Frank / Herbst, Edward P.</t>
  </si>
  <si>
    <t>The Econometric and Tinbergen Institutes Lectures</t>
  </si>
  <si>
    <t xml:space="preserve"> BUS021000 BUSINESS &amp; ECONOMICS / Econometrics; BUS061000 BUSINESS &amp; ECONOMICS / Statistics; BUS069000 BUSINESS &amp; ECONOMICS / Economics / General; BUS069030 BUSINESS &amp; ECONOMICS / Economics / Theory</t>
  </si>
  <si>
    <t>Dynamic stochastic general equilibrium (DSGE) models have become one of the workhorses of modern macroeconomics and are extensively used for academic research as well as forecasting and policy analysis at central banks. This book introduces readers to state-of-the-art computational techniques used in the Bayesian analysis of DSGE models. The book covers Markov chain Monte Carlo techniques for linearized DSGE models, novel sequential Monte Carlo methods that can be used for parameter inference, and the estimation of nonlinear DSGE models based on particle filter approximations of the likelihood function. The theoretical foundations of the algorithms are discussed in depth, and detailed empirical applications and numerical illustrations are provided. The book also gives invaluable advice on how to tailor these algorithms to specific applications and assess the accuracy and reliability of the computations.Bayesian Estimation of DSGE Models is essential reading for graduate students, academic researchers, and practitioners at policy institutions.</t>
  </si>
  <si>
    <t>Well written and well organized, and the topic analyzed is very interesting and current.---Manuel Salvador, MathSciNet This timely book collects in one place many of the key Markov chain Monte Carlo methods for numerical Bayesian inference along with many of their recent refinements. Written for applied users, it offers clear descriptions of each algorithm and illustrates how it can be used to estimate dynamic stochastic general equilibrium models in macroeconomics. —James D. Hamilton, Professor of Economics, University of California, San Diego This is perhaps the most thorough book available on how to estimate DSGE models using sophisticated Bayesian computation tools. It is an excellent resource for professionals and advanced students of the topic. —Serena Ng, Professor of Economics, Columbia University This book depicts valuable and revealing methods for solving, estimating, and analyzing a class of dynamic equilibrium models of the macroeconomy. It describes formally tractable techniques for the study of macroeconomic models that feature transition mechanisms for a large number of underlying shocks. Both authors have played important roles in developing and applying these techniques. This is a terrific resource for how to use these methods in practice. —Lars Peter Hansen, David Rockefeller Distinguished Service Professor of Economics, University of Chicago, and recipient of the Nobel Prize in economics</t>
  </si>
  <si>
    <t>Edward P. Herbst is an economist in the Division of Research and Statistics at the Federal Reserve Board. Frank Schorfheide is Professor of Economics at the University of Pennsylvania and research associate at the National Bureau of Economic Research. He also is a fellow of the Penn Institute for Economic Research, a visiting scholar at the Federal Reserve Banks of Philadelphia and New York, and a coeditor of Quantitative Economics. For more, see edherbst.net and sites.sas.upenn.edu/schorf.</t>
  </si>
  <si>
    <t>Before and Beyond Divergence</t>
  </si>
  <si>
    <t>The Politics of Economic Change in China and Europe</t>
  </si>
  <si>
    <t>Wong, Roy Bin / Rosenthal,  Jean-Laurent</t>
  </si>
  <si>
    <t xml:space="preserve"> BUS022000 BUSINESS &amp; ECONOMICS / Economic Conditions; BUS023000 BUSINESS &amp; ECONOMICS / Economic History; BUS068000 BUSINESS &amp; ECONOMICS / Development / Economic Development; HIS008000 HISTORY / Asia / China; HIS010000 HISTORY / Europe / General</t>
  </si>
  <si>
    <t>Why did sustained economic growth arise in Europe rather than in China? The authors combine economic theory and historical evidence to argue that political processes drove the economic divergence between the two world regions, with continued consequences today that become clear in this innovative account.</t>
  </si>
  <si>
    <t>ContentsPrefaceIntroduction: Miracles, Myths, and Explanations in Economic History1. Space and Politics2. Population, Resources, and Economic Growth3. Formal and Informal Mechanisms for Market Development4. Warfare, Location of Manufacturing, and Economic Growth in China and Europe5. Credit Markets and Economic Change6. Autocrats, War, Taxes, and Public Goods7. Political Economies of Growth, 1500-1950Conclusion: Findings, Methods, and ImplicationsNotesReferencesAcknowledgmentsIndex</t>
  </si>
  <si>
    <t>RosenthalJean-Laurent: Jean-Laurent Rosenthal is the Rea A. and Lela G. Axline Professor of Business Economics at the California Institute of Technology.WongR. Bin: R. Bin Wong is Professor of History and Director of the Asia Institute at the University of California, Los Angeles.</t>
  </si>
  <si>
    <t>In Search of Prosperity</t>
  </si>
  <si>
    <t>Analytic Narratives on Economic Growth</t>
  </si>
  <si>
    <t>The economics of growth has come a long way since it regained center stage for economists in the mid-1980s. Here for the first time is a series of country studies guided by that research. The thirteen essays, by leading economists, shed light on some of the most important growth puzzles of our time. How did China grow so rapidly despite the absence of full-fledged private property rights? What happened in India after the early 1980s to more than double its growth rate? How did Botswana and Mauritius avoid the problems that other countries in sub--Saharan Africa succumbed to? How did Indonesia manage to grow over three decades despite weak institutions and distorted microeconomic policies and why did it suffer such a collapse after 1997? What emerges from this collective effort is a deeper understanding of the centrality of institutions. Economies that have performed well over the long term owe their success not to geography or trade, but to institutions that have generated market-oriented incentives, protected property rights, and enabled stability. However, these narratives warn against a cookie-cutter approach to institution building. The contributors are Daron Acemoglu, Maite Careaga, Gregory Clark, J. Bradford DeLong, Georges de Menil, William Easterly, Ricardo Hausmann, Simon Johnson, Daniel Kaufmann, Massimo Mastruzzi, Ian W. McLean, Lant Pritchett, Yingyi Qian, James A. Robinson, Devesh Roy, Arvind Subramanian, Alan M. Taylor, Jonathan Temple, Barry R. Weingast, Susan Wolcott, and Diego Zavaleta.</t>
  </si>
  <si>
    <t xml:space="preserve"> This valuable collection fills a gap between the empirical growth literature and work by area specialists. The essays present narrative evidence on the importance of many things economists believe matter for growth. Several present new stylized facts, many of which will undoubtedly keep development and growth economists busy for some time to come. —Chang-Tai Hsieh, Princeton UniversityAny book written or edited by Dani Rodrik is likely to be interesting and thought-provoking, and often iconoclastic. This volume is no exception. . . . [I]t is a good volume of case studies, and may serve the added benefit of making US-based development economists attach more value to country studies of the determinants of growth.---Oliver Morrissey, Journal of International Development This is a timely and important volume featuring new work from a super line-up of authors. At a time when more than a few growth narratives nod politely to sentiments such as 'one size doesn't fit all' and 'context matters,' but then proceed to torture a single model to explain the fortunes of—or provide policy advice to—two hundred vastly different countries, it is a delight to find a group working to take both the model(s) and the countries themselves seriously. This collection contains arguments, evidence, and implications that deserve a wide hearing in both academic and policy circles. —Michael Woolcock, World Bank and Harvard University</t>
  </si>
  <si>
    <t>Dani Rodrik is Professor of International Political Economy at the John F. Kennedy School of Government, Harvard University. He is the author of Has Globalization Gone too Far?</t>
  </si>
  <si>
    <t>Money</t>
  </si>
  <si>
    <t>Whence It Came, Where It Went</t>
  </si>
  <si>
    <t xml:space="preserve"> BUS045000 BUSINESS &amp; ECONOMICS / Money &amp; Monetary Policy; BUS069000 BUSINESS &amp; ECONOMICS / Economics / General</t>
  </si>
  <si>
    <t>Money is nothing more than what is commonly exchanged for goods or services, so why has understanding it become so complicated? In Money, renowned economist John Kenneth Galbraith cuts through the confusions surrounding the subject to present a compelling and accessible account of a topic that affects us all. He tells the fascinating story of money, the key factors that shaped its development, and the lessons that can be learned from its history. He describes the creation and evolution of monetary systems and explains how finance, credit, and banks work in the global economy. Galbraith also shows that, when it comes to money, nothing is truly new—least of all inflation and fraud.</t>
  </si>
  <si>
    <t xml:space="preserve"> Moneyremains the best introduction to the subject available. It is a classic in the history of money and finance. —Steven Pressman, editor of The Legacy of John Kenneth GalbraithNo American writer has done more to comfort the afflicted and afflict the comfortable than John Kenneth Galbraith. Moneyis a book of perennial importance. Galbraith demonstrates a prescient insight and keen alertness to financial volatility and rising inequality. —Richard Parker, Harvard Kennedy SchoolLively.With characteristic wit and clarity [Galbraith] suggests that while good money may indeed be driven out by the bad, it is political suicide to assume that the suckers left holding the bad will take it lying down. . . . [T]here is no more current, more judicious, or more entertaining a perspective.</t>
  </si>
  <si>
    <t>Quantitative Techniques for Competition and Antitrust Analysis</t>
  </si>
  <si>
    <t>Garcés, Eliana / Davis, Peter</t>
  </si>
  <si>
    <t xml:space="preserve"> BUS069030 BUSINESS &amp; ECONOMICS / Economics / Theory; LAW051000 LAW / International; POL024000 POLITICAL SCIENCE / Public Policy / Economic Policy</t>
  </si>
  <si>
    <t>This book combines practical guidance and theoretical background for analysts using empirical techniques in competition and antitrust investigations. Peter Davis and Eliana Garcés show how to integrate empirical methods, economic theory, and broad evidence about industry in order to provide high-quality, robust empirical work that is tailored to the nature and quality of data available and that can withstand expert and judicial scrutiny. Davis and Garcés describe the toolbox of empirical techniques currently available, explain how to establish the weight of pieces of empirical work, and make some new theoretical contributions. The book consistently evaluates empirical techniques in light of the challenge faced by competition analysts and academics--to provide evidence that can stand up to the review of experts and judges. The book's integrated approach will help analysts clarify the assumptions underlying pieces of empirical work, evaluate those assumptions in light of industry knowledge, and guide future work aimed at understanding whether the assumptions are valid. Throughout, Davis and Garcés work to expand the common ground between practitioners and academics.</t>
  </si>
  <si>
    <t xml:space="preserve"> There is no other book like this on the market. The authors provide essential guidance for skilled antitrust practitioners who want to learn up-to-date empirical methods. The comprehensive body of material, skillfully explained, will also be of great use to graduate students and academics who want to explore the intersections of policy and econometric practice. —Steven Berry, Yale University This very useful book is a great addition to the discipline. Applied industrial organization is a rapidly developing field, with many open areas and problems, but practitioners are often forced to work with what is available to make antitrust decisions. A good user's manual like this one is important to have. I am sure practitioners will find this a handy toolbox. —Maarten Pieter Schinkel, University of Amsterdam An excellent and wide-ranging introduction to the new econometric literature that has played an increasingly important role in competition policy over the past decade. —John Sutton, London School of Economics and Political Science This book provides a comprehensive overview of quantitative techniques used in competition analysis, ranging from very simple methods when limited data are available to the most advanced and state-of-the-art techniques. It fills important gaps because no other recent book combines insights from empirical industrial organization and quantitative competition policy analysis. There is also a very good mix between discussion of techniques and cases. Although its primary audience is practitioners at competition policy authorities, it will also interest academics and consultants and can serve as a textbook for advanced masters and PhD courses. —Frank Verboven, Katholieke Universiteit Leuven Davis and Garcés have filled a longstanding gap in the market with their detailed overview of modern empirical research in industrial organization. Their book would be an excellent text for a graduate class in empirical in</t>
  </si>
  <si>
    <t>Peter Davis is deputy chairman of the United Kingdom's Competition Commission. He previously served on the faculties of MIT Sloan and the London School of Economics. He holds a PhD in economics from Yale University. Eliana Garcés is a member of the cabinet of the European Commissioner for Consumer Affairs. She was previously a member of the Chief Economist's Team within the European Commission's Directorate General for Competition. She holds a PhD in economics from the University of California, Los Angeles.</t>
  </si>
  <si>
    <t>Between Monopoly and Free Trade</t>
  </si>
  <si>
    <t>The English East India Company, 1600–1757</t>
  </si>
  <si>
    <t>Erikson, Emily</t>
  </si>
  <si>
    <t>Princeton Analytical Sociology Series</t>
  </si>
  <si>
    <t xml:space="preserve"> BUS023000 BUSINESS &amp; ECONOMICS / Economic History; HIS015000 HISTORY / Europe / Great Britain / General; HIS017000 HISTORY / Asia / India &amp; South Asia; HIS037040 HISTORY / Modern / 17th Century; HIS037050 HISTORY / Modern / 18th Century; SOC026000 SOCIAL SCIENCE / Sociology / General</t>
  </si>
  <si>
    <t>The English East India Company was one of the most powerful and enduring organizations in history. Between Monopoly and Free Trade locates the source of that success in the innovative policy by which the Company's Court of Directors granted employees the right to pursue their own commercial interests while in the firm’s employ. Exploring trade network dynamics, decision-making processes, and ports and organizational context, Emily Erikson demonstrates why the English East India Company was a dominant force in the expansion of trade between Europe and Asia, and she sheds light on the related problems of why England experienced rapid economic development and how the relationship between Europe and Asia shifted in the eighteenth and nineteenth centuries.Though the Company held a monopoly on English overseas trade to Asia, the Court of Directors extended the right to trade in Asia to their employees, creating an unusual situation in which employees worked both for themselves and for the Company as overseas merchants. Building on the organizational infrastructure of the Company and the sophisticated commercial institutions of the markets of the East, employees constructed a cohesive internal network of peer communications that directed English trading ships during their voyages. This network integrated Company operations, encouraged innovation, and increased the Company’s flexibility, adaptability, and responsiveness to local circumstance.Between Monopoly and Free Trade highlights the dynamic potential of social networks in the early modern era.</t>
  </si>
  <si>
    <t>Co-Winner of the 2015 Sharlin Memorial Award, Social Science History AssociationBetween Monopoly and Free Trade is a spectacular debut that will mark Erikson as a luminary of historical sociology and earn her many intellectual followers. . . . Though the sociologist familiar with, but not in thrall to, analytical sociology will be prone to approach the text with skepticism (as I was), he or she will soon be won over by the author's excellence in scholarship.---Isaac Ariail Reed, American Journal of SociologyIt offers a fresh perspective on a key aspect of the Company's development and provides some impressive data to support the idea that private trade was the crucial dynamo driving Company innovation and expansion.---John McAleer, Journal of Maritime History This is a significant reassessment of one of the most important organizations in European and, indeed, world economic history: the English East India Company. To my knowledge, nobody has done what Erikson accomplishes in this book: a systematic quantitative network study based on primary sources which establishes conclusively how the private traders channeled the growth and success of the EIC. —Henning Hillmann, University of Mannheim This innovative book makes an essential contribution to debates on the origins of capitalism, imperialism, and globalization, and economic and organizational sociology. With rich qualitative studies of a number of key Asian ports, Erikson's network analysis uses the most sophisticated techniques and her findings are accurate and honestly presented. —Richard Lachmann, University at Albany, State University of New YorkCo-Winner of the 2015 Ralph Gomory Prize, Business History Conference Erikson's extraordinary book is, on the one hand, a major contribution to the study of the development of the British East India Company and its role in the formation of capitalism and British Eastern imperial expansion,</t>
  </si>
  <si>
    <t>Emily Erikson is an assistant professor in the department of sociology and the school of management (by courtesy) at Yale University, as well as a member of the Council of South Asian Studies.</t>
  </si>
  <si>
    <t>Do Economists Make Markets?</t>
  </si>
  <si>
    <t>On the Performativity of Economics</t>
  </si>
  <si>
    <t>Muniesa, Fabian / Leung-Sea, Siu / MacKenzie, Donald</t>
  </si>
  <si>
    <t xml:space="preserve"> BUS069030 BUSINESS &amp; ECONOMICS / Economics / Theory; BUS073000 BUSINESS &amp; ECONOMICS / Commerce; SOC026000 SOCIAL SCIENCE / Sociology / General</t>
  </si>
  <si>
    <t>Around the globe, economists affect markets by saying what markets are doing, what they should do, and what they will do. Increasingly, experimental economists are even designing real-world markets. But, despite these facts, economists are still largely thought of as scientists who merely observe markets from the outside, like astronomers look at the stars. Do Economists Make Markets? boldly challenges this view. It is the first book dedicated to the controversial question of whether economics is performative--of whether, in some cases, economics actually produces the phenomena it analyzes. The book's case studies--including financial derivatives markets, telecommunications-frequency auctions, and individual transferable quotas in fisheries--give substance to the notion of the performativity of economics in an accessible, nontechnical way. Some chapters defend the notion others attack it vigorously. The book ends with an extended chapter in which Michel Callon, the idea's main formulator, reflects upon the debate and asks what it means to say economics is performative. The book's insights and strong claims about the ways economics is entangled with the markets it studies should interest--and provoke--economic sociologists, economists, and other social scientists. In addition to the editors and Callon, the contributors include Marie-France Garcia-Parpet, Francesco Guala, Emmanuel Didier, Philip Mirowski, Edward Nik-Khah, Petter Holm, Vincent-Antonin Lépinay, and Timothy Mitchell.</t>
  </si>
  <si>
    <t xml:space="preserve"> In short, this is a strong volume about an emergent academic subdiscipline. Part of its strength comes from incorporating some of its toughest critics. ---Saskia Sassen, American Journal of Sociology A highly stimulating volume. . . . Many investors will be surprised to discover the breadth of intellectual interest in the markets they troll for profits. ---Martin S. Fridson, Financial Analysts Journal This is an absolutely terrific volume. Built on a rich and varied set of empirical studies of how economic technologies 'perform the world,' Do Economists Make Markets? establishes the 'science studies' approach to markets as a valid alternative, and in some cases as a complement, to more conventional approaches in economic sociology. It breathes new life into the study of economics by offering a stimulating account of the complex ways in which economists, economic machines, and society co-constitute one another. —Marion Fourcade, University of California, Berkeley For those who are already interested in the performativity of economics, this volume gathers some already familiar contributions, but will still constitute an obligatory point of passage. For those who, finally, are broadly interested in new ways to analyse the shaping of markets, this volume represents a challenging research programme worth taking seriously. ---Claes-Fredrick Helgesson, Organization Studies This excellent collection gathers the very best work on the fascinating topic of performativity in economics. The book offers articulate presentations of a wide range of different views—not only pro and con, but various pros and cons. It is as important as it is likely to be controversial. —Wade Hands, University of Puget Sound In short, what MacKenzie presents is some of the best evidence we have got for the self-realizing potential of economic theory as a phenomenon that relies on certain benign conditions being met for the</t>
  </si>
  <si>
    <t>Donald MacKenzie is a professor of sociology at the University of Edinburgh. His most recent book is An Engine, Not a Camera: How Financial Models Shape Markets. Fabian Muniesa is a researcher and teacher at the École des Mines de Paris and a member of the Centre de Sociologie de l'Innovation. Lucia Siu is a teaching fellow at Hong Kong's Lingnan University.</t>
  </si>
  <si>
    <t>Film-Induced Tourism</t>
  </si>
  <si>
    <t>Beeton, Sue</t>
  </si>
  <si>
    <t>76</t>
  </si>
  <si>
    <t xml:space="preserve"> BUS081000 BUSINESS &amp; ECONOMICS / Industries / Hospitality, Travel &amp; Tourism; PER000000 PERFORMING ARTS / General; SOC052000 SOCIAL SCIENCE / Media Studies; TRV000000 Travel / General</t>
  </si>
  <si>
    <t>This research-based monograph presents an introduction to the concept of film-induced tourism, building on the work of the seminal first edition. This revised edition has been thoroughly updated with substantial additions including the areas of film-induced tourism in non-Western cultures, movie tours and contents tourism.</t>
  </si>
  <si>
    <t>Introduction to the Second EditionPart One: Introduction to Film-Induced Tourism1. Popular Media and Tourism2. Perspectives on Film-Induced TourismPart Two: Film-Induced Tourism On Location3. Film Images and Destination Marketing4. Film and Place Promotion5. Effects on Tourism6. Effects on Community7. Film-Induced Tourism and Community PlanningPart Three: Off-Location Film Studio Tourism8.  From Themed Events to Film Studios9. Film Studio Theme Park Success and FailingsPart Four: Conclusion10. Emerging Issues and Future Directions</t>
  </si>
  <si>
    <t>Daniela A. Jelincic, IRMO, Croatia:Owing to its scientific grounds, the book is a must-have for researchers in the field of creative industries and cultural tourism development, but its simplicity of language complemented with good practice examples makes it highly recommendable also to cultural tourism practitioners and planners.Simon Curtis, University of Westminster, UK:...this is an excellent book which succeeds in untangling the many and variedtourism aspects of film and television and effortlessly combines applied theory, academic reflection and personal insight with considerable panache. This accessible book is required reading for anyone wanting to develop research in this area and certainly for academics who are keen to incorporate film tourism within a module or indeed to develop a teaching resource around the topic.Ina Reichenberger, University of Wellington, New Zealand:Sue Beeton’s new edition of Film-Induced Tourism provides a necessary and fresh outlook while being simultaneously complex, well researched and entertaining.Takayoshi Yamamura, Hokkaido University, Japan:This new edition of Sue Beeton’s landmark volume is much more than a book on film-induced tourism studies. It is not only the world’s latest handbook to understand the puzzling phenomena of tourism in the very complex media environment of the 21st century, but also potentially one of the most important reference books to study how destination management, community planning and intercultural communication should function in the advanced information society of the future.Bob McKercher, The Hong Kong Polytechnic University, Hong Kong:This edition of Sue Beeton’s book is truly the only reference you will need to understand film tourism in all its complexities and subtleties. Expanded, updated, more conceptually robust and more case studies makes the book a must read.Stijn Reijnders, Erasmus University R</t>
  </si>
  <si>
    <t>BeetonSue: Sue Beeton is a travel and tourism researcher and writer and Foundation Chair of the College of Eminent Professors at William Angliss Institute in Australia. For over a quarter of a century, she has conducted tourism-based research into community development, film-induced tourism and pop culture and nature-based tourism. As well as producing numerous academic papers, book chapters and reports, Prof Beeton has published a range of research-based books, including Ecotourism: a practical guide for rural communities, Community Development Through Tourism and Tourism and the Moving Image, as well as two editions of the acclaimed monograph, Film-Induced Tourism.Sue Beeton is Professor of Tourism and Foundation Chair of the College of Eminent Professors, William Angliss Institute, Australia. She has worked in the field for over 25 years and her research interests are film tourism, contents tourism, community development and public land management. Her research has been published widely and her most recent book is Travel, Tourism and the Moving Image (2015).</t>
  </si>
  <si>
    <t>A Monetary and Fiscal History of the United States, 1961–2021</t>
  </si>
  <si>
    <t>Blinder, Alan S.</t>
  </si>
  <si>
    <t xml:space="preserve"> BUS023000 BUSINESS &amp; ECONOMICS / Economic History; BUS045000 BUSINESS &amp; ECONOMICS / Money &amp; Monetary Policy; HIS036060 HISTORY / United States / 20th Century; HIS036070 HISTORY / United States / 21st Century; POL024000 POLITICAL SCIENCE / Public Policy / Economic Policy</t>
  </si>
  <si>
    <t>From the New York Times bestselling author, the fascinating story of U.S. economic policy from Kennedy to COVID—filled with lessons for todayIn this book, Alan Blinder, one of the world’s most influential economists and one of the field’s best writers, draws on his deep firsthand experience to provide an authoritative account of sixty years of monetary and fiscal policy in the United States. Spanning twelve presidents, from John F. Kennedy to Joe Biden, and eight Federal Reserve chairs, from William McChesney Martin to Jerome Powell, this is an insider’s story of macroeconomic policy that hasn’t been told before—one that is a pleasure to read, and as interesting as it is important.Focusing on the most significant developments and long-term changes, Blinder traces the highs and lows of monetary and fiscal policy, which have by turns cooperated and clashed through many recessions and several long booms over the past six decades. From the fiscal policy of Kennedy’s New Frontier to Biden’s responses to the pandemic, the book takes readers through the stagflation of the 1970s, the conquest of inflation under Jimmy Carter and Paul Volcker, the rise of Reaganomics, and the bubbles of the 2000s before bringing the story up through recent events—including the financial crisis, the Great Recession, and monetary policy during COVID-19.A lively and concise narrative that is sure to become a classic, A Monetary and Fiscal History of the United States, 1961–2021 is filled with vital lessons for anyone who wants to better understand where the economy has been—and where it might be headed.</t>
  </si>
  <si>
    <t>“Alan Blinder’s history of modern U.S. monetary and fiscal policy is a delightful blend of economic history, the history of economic doctrine, economic analysis, and personal insights from an inside player. Blinder’s deep knowledge and discernment are amplified by his acerbic sense of humor.”—Michael D. Bordo, author of The Historical Performance of the Federal Reserve“This is the definitive history of post-1960 monetary and fiscal policy. The book crackles with artful turns of phrase and deftly weaves policy episodes with a lively account of the evolution of monetary and fiscal theory. It also includes fascinating short biographies of some of the main protagonists, including policymakers and economists.”—Robert J. Gordon, New York Times bestselling author of The Rise and Fall of American Growth“Alan Blinder’s extremely engaging history of the last sixty years of fiscal and monetary policy is an absolute must-read. It powerfully highlights the complex interactions between economic ideas, events, policy, and politics. Blinder’s historical insights can—and should—serve an important function in improving policy effectiveness and minimizing mistakes in today’s more uncertain and unsettled world.”—Mohamed A. El-Erian, New York Times bestselling author of The Only Game in Town and When Markets Collide“Alan Blinder is one of the clearest and most engaging writers on economics we have.”—Ben Bernanke, former Chair of the U.S. Federal Reserve</t>
  </si>
  <si>
    <t>Alan S. Blinder is the Gordon S. Rentschler Memorial Professor of Economics and Public Affairs at Princeton University, a former vice chair of the Federal Reserve Board, and a former member of the President’s Council of Economic Advisers. A regular columnist for the Wall Street Journal, he is the author of many books, including the New York Times bestseller After the Music Stopped: The Financial Crisis, the Response, and the Work Ahead. He lives in Princeton, New Jersey.</t>
  </si>
  <si>
    <t>Driving Innovation from Within</t>
  </si>
  <si>
    <t>A Guide for Internal Entrepreneurs</t>
  </si>
  <si>
    <t>Krippendorff, Kaihan</t>
  </si>
  <si>
    <t xml:space="preserve"> BUS025000 BUSINESS &amp; ECONOMICS / Entrepreneurship; BUS041000 BUSINESS &amp; ECONOMICS / Management; BUS063000 BUSINESS &amp; ECONOMICS / Strategic Planning</t>
  </si>
  <si>
    <t>Kaihan Krippendorff reveals how many of the modern world’s most impactful creations were invented by passionate employee-innovators. He lays out a step-by-step playbook to unlock innovation from the inside, mapping the barriers that frustrate efforts to disrupt from within and providing tools to remove them.</t>
  </si>
  <si>
    <t>George S. Day, Geoffrey T. Boisi Professor Emeritus, Wharton School of the University of Pennsylvania:If you want to accelerate innovation in your organization and grow faster, provide a supportive environment for internal innovators. With this book Kaihan Krippendorff shows you how to create an innovation-enabling narrative, then tear down bureaucratic barriers and leverage capabilities to stay ahead. With rich analyses and engaging examples his recommendations come to life.Josh Linkner, founder and former CEO, Detroit Venture Partners:An excellent work. Driving Innovation from Within provides powerful insights and tools for enacting change from an expert in business strategy, growth, and transformation. With Kaihan Krippendorff’s advice and stories from the front line of internal innovation, prospective intrapreneurs will find the sparks to fuel progress and grow their organizations.Verne Harnish, founder of the Entrepreneurs’ Organization and author of Scaling Up (Rockefeller Habits 2.0):In Driving Innovation from Within, Kaihan Krippendorff shines a light on those entrepreneurial spirits who take action to reshape methodology and buck trends within their organizations. In an era of business where disruption is the name of the game, this book provides a guide for employees to effect the same changes that startups do.Parker Harris, cofounder of Salesforce:Innovation is the lifeblood of every great company - the key is to identify it and then nurture it to success. Krippendorff’s book is a useful guide that any business, government, and organization should read to ignite innovation from the bottom up.Liz Wiseman, author of Multipliers and Rookie Smarts:This book speaks a truth: most innovation isn’t the realm of entrepreneurs it occurs as smart leaders unleash the creativity and intelligence of their teams, turning employees into world-class innovators. And, while many books offer tools that might</t>
  </si>
  <si>
    <t>KrippendorffKaihan: Kaihan Krippendorff is the founder of growth strategy and innovation consulting firm Outthinker. He has written four books, most recently Outthink the Competition (John Wiley &amp;amp Sons, 2011).Kaihan Krippendorff is the founder of Outthinker and the Outthinker Strategy Network, a global community of corporate strategy leaders committed to staying ahead of the pace of disruption. Recognized by Thinkers50 as one of the top emerging business thinkers to look out for, he is a professional speaker and the author of Outthink the Competition: How a New Generation of Strategists Sees Options Others Ignore (2011), among other business strategy books. A former McKinsey consultant, he is a strategic advisor to numerous leading corporations.</t>
  </si>
  <si>
    <t>The Euro and the Battle of Ideas</t>
  </si>
  <si>
    <t>Brunnermeier, Markus K. / James, Harold / Landau, Jean-Pierre</t>
  </si>
  <si>
    <t xml:space="preserve"> BUS045000 BUSINESS &amp; ECONOMICS / Money &amp; Monetary Policy; BUS051000 BUSINESS &amp; ECONOMICS / Public Finance; POL024000 POLITICAL SCIENCE / Public Policy / Economic Policy</t>
  </si>
  <si>
    <t>Why is Europe's great monetary endeavor, the Euro, in trouble? A string of economic difficulties in Greece, Ireland, Spain, Italy, and other Eurozone nations has left observers wondering whether the currency union can survive. In this book, Markus Brunnermeier, Harold James, and Jean-Pierre Landau argue that the core problem with the Euro lies in the philosophical differences between the founding countries of the Eurozone, particularly Germany and France. But the authors also show how these seemingly incompatible differences can be reconciled to ensure Europe’s survival.As the authors demonstrate, Germany, a federal state with strong regional governments, saw the Maastricht Treaty, the framework for the Euro, as a set of rules. France, on the other hand, with a more centralized system of government, saw the framework as flexible, to be overseen by governments. The authors discuss how the troubles faced by the Euro have led its member states to focus on national, as opposed to collective, responses, a reaction explained by the resurgence of the battle of economic ideas: rules vs. discretion, liability vs. solidarity, solvency vs. liquidity, austerity vs. stimulus.Weaving together economic analysis and historical reflection, The Euro and the Battle of Ideas provides a forensic investigation and a road map for Europe’s future.</t>
  </si>
  <si>
    <t xml:space="preserve"> International divergences in economic policy are as much the result of differences in intellectual frameworks as of variation in economic circumstances. This valuable book explains the critical differences in national economic philosophies and how they have conditioned policy choices over the past decade. —Ben S. Bernanke, former Chairman of the U.S. Federal ReserveIn The Euro and the Battle of Ideas, the economists Markus Brunnermeier, Harold James, and Jean-Pierre Landau turn a sharp lens on the basic divide between France and Germany.---Rana Foroohar, New York Review of BooksOne of The Economist’s Economics and Business Books of the Year 2016One of Bloomberg’s Best Books of 2017Markus Brunnermeier, Harold James and Jean-Pierre Landau have just published a fascinating book, The Euro and the Battle of Ideas, in which they bring together their respective skills in economic theory, economic history and economic policy to bear on one of the most important macroeconomic problems of our times—the rules versus discretion debate. Anyone who has studied this debate--and that's just about anyone who has taken a course in economics--would benefit from reading this book.[The authors] have the advantage of being deeply involved. . . . If Europe is high on your list of concerns, you should read this book European leaders will.---David Warsh, Economic Principals The advent of the Euro is a singular event in monetary history. This is the best and most important book so far on an experiment with profound economic and geopolitical implications. —Lawrence H. Summers, former Secretary of the U.S. TreasuryOne of Financial Times (FT.com) Best Economics Books of 2016If we turn to The Euro and the Battle of Ideas by Markus K. Brunnermeier, Harold James, and Jean-Pierre Landau, we start to find an explanation. The three authors are, respectively, a German academic economist, an En</t>
  </si>
  <si>
    <t>Markus K. Brunnermeier is the Edwards S. Sanford Professor of Economics at Princeton University and Director of Princeton's Bendheim Center of Finance. Harold James is professor of history and international affairs and the Claude and Lore Kelly Professor of European Studies at Princeton University. Jean-Pierre Landau is former deputy governor of the Banque de France and associate professor of economics at Sciences Po in Paris.</t>
  </si>
  <si>
    <t>Fintech in a Flash</t>
  </si>
  <si>
    <t>Financial Technology Made Easy</t>
  </si>
  <si>
    <t>Rubini, Agustin</t>
  </si>
  <si>
    <t>Banks, Financial Service Provider, Insurers</t>
  </si>
  <si>
    <t xml:space="preserve"> BUS004000 BUSINESS &amp; ECONOMICS / Banks &amp; Banking; BUS027000 BUSINESS &amp; ECONOMICS / Finance / General; BUS045000 BUSINESS &amp; ECONOMICS / Money &amp; Monetary Policy; BUS070140 BUSINESS &amp; ECONOMICS / Industries / Financial Services</t>
  </si>
  <si>
    <t>The financial services technology industry is booming and promises to change the way we manage our money online, disrupting the current landscape of the industry. Understanding fintech’s many facets is the key to navigating the complex nuances of this global industry. Fintech in a Flash is a comprehensive guide to the future of banking and insurance. It discusses an array of hot topics such as online payments, crowdfunding, challenger banks, online insurance, digital lending, big data, and digital commerce.  The author provides easy to understand explanations of the 14 main areas of fintech and their future, and insight into the main fintech hubs in the world and the so-called unicorns, fintech firms that have made it past a $1 billion valuation. He breaks down the key concepts of fintech in a way that will help you understand every aspect so that you can take advantage of new technologies. This detailed guide is your go-to source for everything you need to confidently navigate the ever-changing scene of this booming industry.</t>
  </si>
  <si>
    <t>IntroductionNew Entrants to BankingRethinking Payments and RemittancesDigital Lending InnovationCommercial Banking TransformationNext Generation CommerceCrowdfunding and CrowdinvestingInnovative Wealth ManagementThe power of big dataThe Internet of thingsBlockchain and Distributed LedgersThe Rise of InsurtechIdentification, Cybersecurity, and Regtech</t>
  </si>
  <si>
    <t>Agustín Rubini, Director at Banking Innovations</t>
  </si>
  <si>
    <t>Meeting Globalization's Challenges</t>
  </si>
  <si>
    <t>Policies to Make Trade Work for All</t>
  </si>
  <si>
    <t>Catão, Luís / Obstfeld, Maurice</t>
  </si>
  <si>
    <t xml:space="preserve"> BUS069000 BUSINESS &amp; ECONOMICS / Economics / General; BUS113000 BUSINESS &amp; ECONOMICS / Globalization; POL000000 POLITICAL SCIENCE / General; POL011020 POLITICAL SCIENCE / International Relations / Trade &amp; Tariffs; POL033000 POLITICAL SCIENCE / Globalization</t>
  </si>
  <si>
    <t>Leading economists propose solutions to the problems of globalizationGlobalization has expanded economic opportunities throughout the world, but it has also left many people feeling dispossessed, disenfranchised, and angry. Luís Catão and Maurice Obstfeld bring together some of today's top economists to assess the benefits, costs, and daunting policy challenges of globalization. This timely and accessible book combines incisive analyses of the anatomy of globalization with innovative and practical policy ideas that can help to make it work better for everyone.Meeting Globalization's Challenges draws on new research to examine the channels through which international trade and the diffusion of technology have enhanced the wealth of nations while also producing unequal benefits within and across countries. The book provides needed perspectives on the complex interplay of trade, deindustrialization, inequality, and the troubling surge of nationalism and populism—perspectives that are essential for crafting sound economic policies. It tackles the vexing issue of how to most effectively compensate globalization's losers and reintegrate them into job markets. The book also explores how to design social insurance policies that can mitigate the risks posed by automation and offshoring, such as mass unemployment and its inherent dangers to democracy.With a foreword by International Monetary Fund Managing Director Christine Lagarde and a history-rich synthesis by Catão and Obstfeld of main policy takeaways, Meeting Globalization’s Challenges features contributions by Ufuk Akçiğit, Edward Alden, François Bourguignon, Angus Deaton, Rafael Dix-Carneiro, Jeffry Frieden, Gordon H. Hanson, Keyu Jin, Lori G. Kletzer, Anne Krueger, Paul Krugman, Nina Pavcnik, Andrés Rodríguez-Clare, Dani Rodrik, Michael Trebilcock, Laura D. Tyson, Martin Wolf, and Ernesto Zedillo.</t>
  </si>
  <si>
    <t xml:space="preserve"> Bringing together leading experts who lay out the key issues we face today, Meeting Globalization's Challenges offers a nuanced, insightful, and balanced exploration that will serve as an invaluable reference. —Pinelopi Goldberg, Chief Economist, World Bank Group, Elihu Professor of Economics, Yale University This is an extremely topical book that brings together an impressive group of top economists to discuss pressing issues related to globalization. A superb overview of a controversial subject. —Douglas A. Irwin, author of Clashing over Commerce: A History of US Trade Policy Economists tend to believe that globalization has been good for humanity. The public often thinks it brings inequality, unemployment, and social instability. This important book explains how to reconcile these different perspectives with fresh thinking about how the benefits of globalization can be preserved while the risks can be better managed. —Minouche Shafik, director of the London School of Economics, former deputy governor of the Bank of England</t>
  </si>
  <si>
    <t>Luís A. V. Catão is associate professor in the Lisbon School of Economics and Management at the University of Lisbon. He was formerly a senior economist at the International Monetary Fund. Maurice Obstfeld is the Class of 1958 Professor of Economics at the University of California, Berkeley. He was formerly chief economist at the International Monetary Fund. He is a nonresident senior fellow at the Peterson Institute for International Economics.</t>
  </si>
  <si>
    <t>Monopsony in Motion</t>
  </si>
  <si>
    <t>Imperfect Competition in Labor Markets</t>
  </si>
  <si>
    <t>Manning, Alan</t>
  </si>
  <si>
    <t xml:space="preserve"> BUS038000 BUSINESS &amp; ECONOMICS / Labor; BUS069000 BUSINESS &amp; ECONOMICS / Economics / General; POL013000 POLITICAL SCIENCE / Labor &amp; Industrial Relations</t>
  </si>
  <si>
    <t>What happens if an employer cuts wages by one cent? Much of labor economics is built on the assumption that all the workers will quit immediately. Here, Alan Manning mounts a systematic challenge to the standard model of perfect competition. Monopsony in Motion stands apart by analyzing labor markets from the real-world perspective that employers have significant market (or monopsony) power over their workers. Arguing that this power derives from frictions in the labor market that make it time-consuming and costly for workers to change jobs, Manning re-examines much of labor economics based on this alternative and equally plausible assumption. The book addresses the theoretical implications of monopsony and presents a wealth of empirical evidence. Our understanding of the distribution of wages, unemployment, and human capital can all be improved by recognizing that employers have some monopsony power over their workers. Also considered are policy issues including the minimum wage, equal pay legislation, and caps on working hours. In a monopsonistic labor market, concludes Manning, the  free  market can no longer be sustained as an ideal and labor economists need to be more open-minded in their evaluation of labor market policies. Monopsony in Motion will represent for some a new fundamental text in the advanced study of labor economics, and for others, an invaluable alternative perspective that henceforth must be taken into account in any serious consideration of the subject.</t>
  </si>
  <si>
    <t>The manner of Manning's exposition of his arguments advocating the monopsonist view is impressive. . . . [I]t will be hard for even the utmost skeptic and expert not to come away having learnt something more about labor economics.---Eric A. Strobl, Journal of Economic Behavior and Organization Alan Manning's book fills a real gap in the discipline. The book shows that the monopsony model provides a simple alternative explanation for a number of well-known stylized facts of labor markets. —Coen N. Teulings, General Director, Tinbergen Institute, Amsterdam This is a fine book, revealing a breadth of scholarship and vision. It pulls many threads together in labour economics to offer a thought-provoking re-evaluation of how labour economists approach many topics, including market power, wage distributions and wage equations, and the economics of education and training. As such it should appear on the syllabi of graduate labour economics programmes. —Richard Disney, Nottingham UniversityGiven the breadth and depth of the issues Manning covers--clearly, a staggering amount of work went into this book--even skeptical readers will not be able to dismiss his theory lightly. . . . The book is so well written that even the most complicated material in it is readable. The presentation is also commendably well balanced. . . . [It] deserves a place on our bookshelves alongside the other seminal works in labor economics.---Michael Rizzo, Industrial and Labor Relations Review [This book] is bound to propel the idea that labor markets are imperfectly competitive into a new orbit. Students and scholars will benefit from Alan Manning's clear presentation and dispassionate analysis for years to come. —Alan Krueger, Princeton University This is a splendid book. The careful mix of theoretical background and new ways to interpret the empirical evidence provides a unique treatment of the working of the labour market that depar</t>
  </si>
  <si>
    <t>Alan Manning is Professor of Economics and Director of the Labour Markets Programme in the Centre for Economic Performance at the London School of Economics. He has published numerous papers on labor economics.</t>
  </si>
  <si>
    <t>Planning in the Public Domain</t>
  </si>
  <si>
    <t>From Knowledge to Action</t>
  </si>
  <si>
    <t>Friedmann, John</t>
  </si>
  <si>
    <t>Public Sector, Public Private Partnerships,  Public Administration</t>
  </si>
  <si>
    <t xml:space="preserve"> POL017000 POLITICAL SCIENCE / Public Affairs &amp; Administration</t>
  </si>
  <si>
    <t>John Friedmann addresses a central question of Western political theory: how, and to what extent, history can be guided by reason. In this comprehensive treatment of the relation of knowledge to action, which he calls planning, he traces the major intellectual traditions of planning thought and practice. Three of these--social reform, policy analysis, and social learning--are primarily concerned with public management. The fourth, social mobilization, draws on utopianism, anarchism, historical materialism, and other radical thought and looks to the structural transformation of society  from below.  After developing a basic vocabulary in Part One, the author proceeds in Part Two to a critical history of each of the four planning traditions. The story begins with the prophetic visions of Saint-Simon and assesses the contributions of such diverse thinkers as Comte, Marx, Dewey, Mannheim, Tugwell, Mumford, Simon, and Habermas. It is carried forward in Part Three by Friedmann's own nontechnocratic, dialectical approach to planning as a method for recovering political community.</t>
  </si>
  <si>
    <t>The Invention of Enterprise</t>
  </si>
  <si>
    <t>Entrepreneurship from Ancient Mesopotamia to Modern Times</t>
  </si>
  <si>
    <t>Baumol, William J. / Landes, David S. / Mokyr, Joel</t>
  </si>
  <si>
    <t xml:space="preserve"> BUS023000 BUSINESS &amp; ECONOMICS / Economic History; BUS025000 BUSINESS &amp; ECONOMICS / Entrepreneurship</t>
  </si>
  <si>
    <t>Whether hailed as heroes or cast as threats to social order, entrepreneurs--and their innovations--have had an enormous influence on the growth and prosperity of nations. The Invention of Enterprise gathers together, for the first time, leading economic historians to explore the entrepreneur's role in society from antiquity to the present. Addressing social and institutional influences from a historical context, each chapter examines entrepreneurship during a particular period and in an important geographic location.  The book chronicles the sweeping history of enterprise in Mesopotamia and Neo-Babylon carries the reader through the Islamic Middle East offers insights into the entrepreneurial history of China, Japan, and Colonial India and describes the crucial role of the entrepreneur in innovative activity in Europe and the United States, from the medieval period to today. In considering the critical contributions of entrepreneurship, the authors discuss why entrepreneurial activities are not always productive and may even sabotage prosperity. They examine the institutions and restrictions that have enabled or impeded innovation, and the incentives for the adoption and dissemination of inventions. They also describe the wide variations in global entrepreneurial activity during different historical periods and the similarities in development, as well as entrepreneurship's role in economic growth. The book is filled with past examples and events that provide lessons for promoting and successfully pursuing contemporary entrepreneurship as a means of contributing to the welfare of society. The Invention of Enterprise lays out a definitive picture for all who seek an understanding of innovation's central place in our world.</t>
  </si>
  <si>
    <t>The Invention of Enterprise is an important contribution. It will certainly affect key debates in economics and economic history along with the national and regional histories of the areas discussed in the volume.---Jeff Horn, European LegacyThe Invention of Enterprise is a bold, exploratory attempt to answer our most important questions about how entrepreneurship has evolved and what makes it flourish. The volume brings together a stellar cast of economic historians. The important questions and the available evidence for the periods and places analyzed vary tremendously, so authors' approaches must too. Their scope is almost beautifully and absurdly vast, their insights are numerous, and their conclusions are restrained.---Robert Whaples, Books &amp;amp CultureI think these essays deserve close consideration, as much for the questions they raise as for the answers they give about innovation and entrepreneurship.---Mansel G. Blackford, EH.Net The Invention of Enterprise addresses a topic that has been sorely neglected—the role of the entrepreneur in historical context. The breadth of historical contexts contained in this volume provides compelling evidence that entrepreneurship is important for economic growth and that institutions shape entrepreneurship. This well-researched and well-written book is a pleasure to read. —David Audretsch, Indiana UniversityA classic, impressive, study for serious students of the subject.Winner of the 2011 Silver Medal Book Award in Entrepreneurship, Axiom Business While entrepreneurship is as old as civilization itself, its history is little known and widely scattered. This book sheds a fascinating light on the prevalence and importance of entrepreneurship across the continents and the millennia. The Invention of Enterprise is sure to lead to a deeper appreciation of this phenomenon. —Josh Lerner, Harvard Business SchoolEntrep</t>
  </si>
  <si>
    <t>David S. Landes is the Coolidge Professor of History and professor emeritus of economics at Harvard University. Joel Mokyr is the Robert Strotz Professor of Arts and Sciences and professor of economics and history at Northwestern University. William J. Baumol is the Harold Price Professor of Entrepreneurship at New York University's Stern School of Business.</t>
  </si>
  <si>
    <t>Cogs and Monsters</t>
  </si>
  <si>
    <t>What Economics Is, and What It Should Be</t>
  </si>
  <si>
    <t xml:space="preserve"> BUS051000 BUSINESS &amp; ECONOMICS / Public Finance; BUS069000 BUSINESS &amp; ECONOMICS / Economics / General; BUS079000 BUSINESS &amp; ECONOMICS / Government &amp; Business; POL017000 POLITICAL SCIENCE / Public Affairs &amp; Administration; POL023000 POLITICAL SCIENCE / Political Economy; POL024000 POLITICAL SCIENCE / Public Policy / Economic Policy</t>
  </si>
  <si>
    <t>How economics needs to change to keep pace with the twenty-first century and the digital economyDigital technology, big data, big tech, machine learning, and AI are revolutionizing both the tools of economics and the phenomena it seeks to measure, understand, and shape. In Cogs and Monsters, Diane Coyle explores the enormous problems—but also opportunities—facing economics today if it is to respond effectively to these dizzying changes and to help policymakers solve the world’s crises, from pandemic recovery and inequality to slow growth and the climate emergency.Mainstream economics, Coyle says, still assumes people are “cogs”—self-interested, calculating, independent agents interacting in defined contexts. But the digital economy is much more characterized by “monsters”—untethered, snowballing, and socially influenced unknowns. What is worse, by treating people as cogs, economics is creating its own monsters, leaving itself without the tools to understand the new problems it faces. In response, Coyle asks whether economic individualism is still valid in the digital economy, whether we need to measure growth and progress in new ways, and whether economics can ever be objective, since it influences what it analyzes. Just as important, the discipline needs to correct its striking lack of diversity and inclusion if it is to be able to offer new solutions to new problems.Filled with original insights, Cogs and Monsters offers a roadmap for how economics can adapt to the rewiring of society, including by digital technologies, and realize its potential to play a hugely positive role in the twenty-first century.</t>
  </si>
  <si>
    <t>“Wherever you stand on the policy debate about digital platforms, this book is a great read. It is stronger for being set in the context of the more general questions of ‘What should an economist do?’ and ‘What types of analysis and insights should an economist offer?’ Given the degree of policy interest in the topic of digital technology, and the lack of voice that economists often have in that debate, I found the book both useful and interesting.”—Catherine Tucker, MIT Sloan School of Management“In a profession that is not known for critical self-reflection, Diane Coyle stands out. As she points out in this masterful book, economics’ foes often base their case on strawmen that miss the profession’s true failings. Coyle offers as much a defense of sensible economics as a critique of some of its unproductive habits, and shows the way forward to a useful economics for an increasingly digital economy.”—Dani Rodrik, Harvard University</t>
  </si>
  <si>
    <t>Diane Coyle is the Bennett Professor of Public Policy at the University of Cambridge. Her books include GDP: A Brief but Affectionate History, The Economics of Enough: How to Run the Economy as If the Future Matters, and The Soulful Science: What Economists Really Do and Why It Matters (all Princeton). She lives in London. Twitter @DianeCoyle1859</t>
  </si>
  <si>
    <t>Optimal Transport Methods in Economics</t>
  </si>
  <si>
    <t>Galichon, Alfred</t>
  </si>
  <si>
    <t xml:space="preserve"> BUS021000 BUSINESS &amp; ECONOMICS / Econometrics; BUS044000 BUSINESS &amp; ECONOMICS / Economics / Microeconomics; BUS061000 BUSINESS &amp; ECONOMICS / Statistics; BUS069030 BUSINESS &amp; ECONOMICS / Economics / Theory; MAT003000 MATHEMATICS / Applied</t>
  </si>
  <si>
    <t>Optimal Transport Methods in Economics is the first textbook on the subject written especially for students and researchers in economics. Optimal transport theory is used widely to solve problems in mathematics and some areas of the sciences, but it can also be used to understand a range of problems in applied economics, such as the matching between job seekers and jobs, the determinants of real estate prices, and the formation of matrimonial unions. This is the first text to develop clear applications of optimal transport to economic modeling, statistics, and econometrics. It covers the basic results of the theory as well as their relations to linear programming, network flow problems, convex analysis, and computational geometry. Emphasizing computational methods, it also includes programming examples that provide details on implementation. Applications include discrete choice models, models of differential demand, and quantile-based statistical estimation methods, as well as asset pricing models.Authoritative and accessible, Optimal Transport Methods in Economics also features numerous exercises throughout that help you develop your mathematical agility, deepen your computational skills, and strengthen your economic intuition.The first introduction to the subject written especially for economistsIncludes programming examplesFeatures numerous exercises throughoutIdeal for students and researchers alike</t>
  </si>
  <si>
    <t xml:space="preserve"> Very timely. Until now, there was no focused yet coherent introduction to the subject available to economic theorists. —Rakesh Vohra, University of Pennsylvania I am aware of no other book on the subject written especially for economists. —Philipp Kircher, University of EdinburghAs the author develops it, the theory is almost always very clear. The approach that Galichon has developed, based on linear programming, is receiving increased attention from economists and mathematicians in spite of its obvious complexity. . . . [A] clear and succinct analysis and discussion. This book is a valuable contribution to a rapidly expanding literature, written by a leader in the field. —James J. Heckman, University of Chicago, winner of the Nobel Prize in economics Since its inception, the mathematical theory of optimal transportation has served as a secret weapon in the hands of a few scholars for tackling outstanding challenges in economics, ranging from matching and price theory to econometrics and finance. With the publication of Galichon's engaging and accessible text, the secret is revealed to a new generation of students and researchers I expect much progress to result. —Robert J. McCann, University of Toronto Economic applications of optimal transport problems have recently flourished. This book, written by one of the best specialists of the field, provides a detailed presentation of the mathematical tools involved, from the abstract foundations of the theory to the practical implementation of optimizing algorithms, with applications ranging from the analysis of the labor market to the resolution of difficult problems in econometrics. For any student or researcher interested in the topic, this is a must-read. —Pierre-André Chiappori, Columbia University</t>
  </si>
  <si>
    <t>Alfred Galichon holds joint appointments in the Department of Economics and the Courant Institute of Mathematical Sciences at New York University. He is on the editorial boards of the Review of Economic Studies and Economic Theory and is a research fellow at the Center for Economic and Policy Research (CEPR) and the Institute for the Study of Labor (IZA).</t>
  </si>
  <si>
    <t>Competition and Stability in Banking</t>
  </si>
  <si>
    <t>The Role of Regulation and Competition Policy</t>
  </si>
  <si>
    <t>Vives, Xavier</t>
  </si>
  <si>
    <t xml:space="preserve"> BUS004000 BUSINESS &amp; ECONOMICS / Banks &amp; Banking; BUS013000 BUSINESS &amp; ECONOMICS / Commercial Policy; BUS027000 BUSINESS &amp; ECONOMICS / Finance / General</t>
  </si>
  <si>
    <t>Does too much competition in banking hurt society? What policies can best protect and stabilize banking without stifling it? Institutional responses to such questions have evolved over time, from interventionist regulatory control after the Great Depression to the liberalization policies that started in the United States in the 1970s. The global financial crisis of 2007–2009, which originated from an oversupply of credit, once again raised questions about excessive banking competition and what should be done about it. Competition and Stability in Banking addresses the critical relationships between competition, regulation, and stability, and the implications of coordinating banking regulations with competition policies.Xavier Vives argues that while competition is not responsible for fragility in banking, there are trade-offs between competition and stability. Well-designed regulations would alleviate these trade-offs but not eliminate them, and the specificity of competition in banking should be accounted for. Vives argues that regulation and competition policy should be coordinated, with tighter prudential requirements in more competitive situations, but he also shows that supervisory and competition authorities should stand separate from each other, each pursuing its own objective. Vives reviews the theory and empirics of banking competition, drawing on up-to-date analysis that incorporates the characteristics of modern market-based banking, and he looks at regulation, competition policies, and crisis interventions in Europe and the United States, as well as in emerging economies.Focusing on why banking competition policies are necessary, Competition and Stability in Banking examines regulation's impact on the industry's efficiency and effectiveness.</t>
  </si>
  <si>
    <t xml:space="preserve"> Now that the global financial crisis has subsided, governments and regulators must deal with the issue of what to do about banking competition in the long term. Xavier Vives is one of the most distinguished and knowledgeable economists in the world, and his excellent and timely book analyzes the interactions between banking regulation and competition policy. It will be useful to experts in the field and of interest to general readers. —Franklin Allen, Imperial College London and University of Pennsylvania Can the banking industry be both stable and openly competitive? Can we have it all? This is the fundamental question addressed in Competition and Stability in Banking. Xavier Vives is uniquely placed to write this hugely interesting and original book, as his research during the past twenty years has spanned banking theory, industrial organization, and competition policy. No other economist has covered this ground so thoroughly. As it turns out, competition issues—whether between regulated banks, or shadow banking and the regulated sector—are at the center of banking crises and bank prudential regulation. Vives provides a uniquely lucid and stripped-down discussion of the theory, empirical research, institutional backgrounds, and policy responses across countries. Anyone looking for a comprehensive and authoritative layman's treatment of these complexly interwoven issues should read this book. -Patrick Bolton, Columbia University The banking sector is at the core of our present economic troubles. Xavier Vives provides a rigorous overview of the intense regulatory activity put forward to address the problems encountered since the outbreak of the financial crisis, and also discusses the role of competition policy as the complementary instrument for improving the efficient functioning of the market. Vives's contribution is an essential tool for understanding what happened in our economies since 2007. —Joaquín Almunia, former vice presiden</t>
  </si>
  <si>
    <t>Xavier Vives is professor of economics and finance at the IESE Business School in Barcelona. His books include Information and Learning in Markets (Princeton) and Oligopoly Pricing.</t>
  </si>
  <si>
    <t>Fundamentals of Finance</t>
  </si>
  <si>
    <t>Investments, Corporate Finance, and Financial Institutions</t>
  </si>
  <si>
    <t>Akan, Mustafa / Tevfik, Arman Teksin</t>
  </si>
  <si>
    <t xml:space="preserve"> BUS017000 BUSINESS &amp; ECONOMICS / Corporate Finance / General</t>
  </si>
  <si>
    <t>The book has been written for professionals as a guide to the key information needs in a career in finance or for students taking a course in finance for the first time in a business program.</t>
  </si>
  <si>
    <t xml:space="preserve"> Akan and Tevfik astonishingly tackle a broad range of topics and the nuances of finance. They competently and comprehensively demonstrate the tools of finance to readers. This edition explores many examples, appendices, graphs, and tables for a wide range of audience. These features make the book an excellent resource for not only professionals but also students to gain extensive research about finance. I believe the book can be used as a textbook in an undergraduate or graduate course as it covers all areas of finance. It can be especially helpful for students as it contains many examples and cases. Whether you are professionals building a career in finance or a student who is taking a course in finance, Fundamentals of Finance: Investments, Corporate Finance, and Financial Institutions is the essential guide and reading for your knowledge or understanding in finance.  --Professor Ahmet Faruk Aysan, Hamad Bin Khalifa University    Fundamentals of Finance not only covers the essential building blocks of the Finance theory, but also highlights its everyday applications with a wide range of examples from real life. In this respect, I strongly believe this book will take its place in the reference library of both students as well as finance professionals.  --Dr. Ahmet D. Erelçin, Graduate School of Business, Koç University   　</t>
  </si>
  <si>
    <t>Mustafa Akan and Arman T. Tevfik, Haliç University, Turkey</t>
  </si>
  <si>
    <t>Discrimination in Labor Markets</t>
  </si>
  <si>
    <t>Rees, Albert / Ashenfelter, Orley</t>
  </si>
  <si>
    <t>Princeton Legacy Library</t>
  </si>
  <si>
    <t>1243</t>
  </si>
  <si>
    <t xml:space="preserve"> BUS038000 BUSINESS &amp; ECONOMICS / Labor; SOC000000 SOCIAL SCIENCE / General</t>
  </si>
  <si>
    <t>This volume contains revised versions of the papers presented in 1971 at the Princeton University Conference on Discrimination in Labor Markets, and the formal discussions of them.This paper is by Kenneth Arrow, winner of the Nobel Prize in Economics, who lays the theoretical foundations of the economic analysis of discrimination in labor markets. Finis Welch discusses the relationship between schooling and labor market discrimination. Orley Ashenfelter's paper presents a method for estimating the effect of an important institution—trade unionism—on the wages of black workers relative to whites. Ronald Oaxaca provides a framework for measuring the extent of discrimination against women. Finally, Phyllis Wallace examines public policy on discrimination and suggests strategies for public policy in this area.Originally published in 1974.The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</si>
  <si>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Determinants of Health</t>
  </si>
  <si>
    <t>An Economic Perspective</t>
  </si>
  <si>
    <t>Grossman, Michael</t>
  </si>
  <si>
    <t xml:space="preserve"> BUS023000 BUSINESS &amp; ECONOMICS / Economic History; BUS069030 BUSINESS &amp; ECONOMICS / Economics / Theory; MED078000 MEDICAL / Public Health; REF004000 REFERENCE / Bibliographies &amp; Indexes; SOC016000 SOCIAL SCIENCE / Human Services; SOC024000 SOCIAL SCIENCE / Research</t>
  </si>
  <si>
    <t>This collection of Michael Grossman’s most important papers adds essential background and depth to his work on economic determinants of public health. It contextualizes the issues and addresses the larger stakes of his work. Determinants of Health explains how the economic choices people make influence health and health behaviors.</t>
  </si>
  <si>
    <t>Foreword, by John MullahyIntroduction and AcknowledgmentsPart 1. The Demand for Health: Theoretical Underpinnings and Empirical ResultsIntroduction to Part 11. On the Concept of Health Capital and the Demand for Health, by Michael Grossman2. The Human Capital Model, by Michael GrossmanAfterword to Part 1Part 2. The Relationship between Health and SchoolingIntroduction to Part 23. The Correlation between Health and Schooling, by Michael Grossman4. An Exploration of the Dynamic Relationship between Health and Cognitive Development in Adolescence, by Robert A. Shakotko, Linda N. Edwards, and Michael Grossman5. Parental Education and Child Health: Evidence from a Natural Experiment in Taiwan, by Shin-Yi Chou, Jin-Tan Liu, Michael Grossman, and Ted Joyce6. Women’s Education: Harbinger of Another Spring? Evidence from a Natural Experiment in Turkey, by Mehmet Alper Dinçer, Neeraj Kaushal, and Michael GrossmanAfterword to Part 2Part 3. Determinants of Infant Health with Special Emphasis on Public Policies and ProgramsIntroduction to Part 37. Variations in Infant Mortality Rates among Counties of the United States: The Roles of Public Policies and Programs, by Michael Grossman and Steven Jacobowitz8. Determinants of Neonatal Mortality Rates in the United States: A Reduced Form Model, by Hope Corman and Michael Grossman9. Birth Outcome Production Functions in the United States, by Hope Corman, Theodore J. Joyce, and Michael Grossman10. Unobservables, Pregnancy Resolutions, and Birth Weight Production Functions in New York City, by Michael Grossman and Theodore J. Joyce11. The Impact of National Health Insurance on Birth Outcomes: A Natural Experiment in Taiwan, Shin-Yi Chou, Michael Grossman, and Jin-Tan LiuAfterword to Part 3Part 4. The Economics of Unhealthy BehaviorsIntroduction to Part 412. The Effects of Government Regulation on Teenage Smoking, by</t>
  </si>
  <si>
    <t>Frank Sloan, Duke University:Michael Grossman was the original intellectual leader in the economics of population health and health behaviors, and his leadership internationally has persisted over five decades. This book assembles his work from disparate sources in one place. His commentaries on his studies provide helpful perspective, especially for relative newcomers to the field. However, even old-timers are likely to discover papers relevant to their own work that they wish they had read previously.Dean Lillard, The Ohio State University:This volume collects papers that rest on and flow from Michael Grossman’s seminal 1972 model of health capital. The coherent and impressive body of work informs and serves as a “hypothesis generating machine.” Discerning readers will be inspired to push the frontier of knowledge about the rational production of health.John Cawley, Cornell University, coeditor of the Journal of Health Economics:Michael Grossman is one of the founders of the field of health economics, who has contributed enormously to our understanding of the demand for health, the relationship between education and health, determinants of infant health, and the economics of risky health behaviors.  This volume of his best, most often-cited articles (which are required reading in graduate courses in health economics) is long overdue.  I use and cite these papers routinely, and this volume will have a prominent place on my bookshelf, next to the works of Gary Becker.Jonathan Gruber, Massachusetts Institute of Technology:They say that success has many fathers—and one clear share of paternity for the incredibly successful field of health economics belongs to Grossman.  His work on health capital defined the framework for economists' modeling health outcomes, and his broad empirical agenda has led the way in applying the model.  And his research agenda on addictive behaviors paved the way for the entry of thi</t>
  </si>
  <si>
    <t>Michael Grossman is Distinguished Professor of Economics at the City University of New York Graduate Center, Health Economics Program Director at the National Bureau of Economic Research, and a research fellow at IZA. He is the inaugural recipient of the American Society of Health Economists' award for lifetime contributions to the field of health economics. He is also the author of The Demand for Health: A Theoretical and Empirical Investigation (Columbia, 2017).</t>
  </si>
  <si>
    <t>The Radical Innovation Playbook</t>
  </si>
  <si>
    <t>A Practical Guide for Harnessing New, Novel or Game-Changing Breakthroughs</t>
  </si>
  <si>
    <t>Kokshagina, Olga / Alexander, Allen</t>
  </si>
  <si>
    <t>20</t>
  </si>
  <si>
    <t xml:space="preserve"> BUS020000 BUSINESS &amp; ECONOMICS / Development / Business Development; BUS025000 BUSINESS &amp; ECONOMICS / Entrepreneurship</t>
  </si>
  <si>
    <t>The Radical Innovation Playbook: A Practical Guide for Harnessing New, Novel or Game-Changing Breakthroughs     The only guide you will need on creating, planning, and launching a radical innovation project.   Innovation is a must if you want your company to adapt and overcome the market's rapid change in this highly competitive world. Innovation can drive growth and revenue, whatever the size of your business – whether a micro-company, SME, or multinational.   But while the more commonly tried and tested incremental innovation can save time, costs and enable a company to be more sustainable, breakthrough and radical innovation (the creation of new, far-reaching, and novel ideas) can generate between two to five times as much revenue within the same period.   The challenge is that breakthrough and radical innovation are hard: they require unique capabilities, structures, approaches, success metrics, and cultures to succeed. Launching radical projects without a strategic approach risks you burning through time and money without anything to show for it.   The Radical Innovation Playbook is a practical, how-to-do-it manual with tested advice and guidance on planning, creating, and successfully launching new innovative business ideas.   Authors Olga Kokshagina, an innovation practitioner, researcher, and advocate for open science and entrepreneurism and Allen Alexander, an Associate Professor with a focus on innovation and entrepreneurism, provide insight, practical solutions, and reusable business model canvases to show how to develop breakthrough and radical ideas while steering through the culture of the organisation to gain buy-in from peers as well as stakeholders.   In this playbook, you will learn how to:Discover new innovative ideas and emerging market opportunitiesFind evidence that your innovation idea has business viabilityMake vital decisions about ho</t>
  </si>
  <si>
    <t xml:space="preserve"> An indispensable ‘how-to-do-it’ manual &amp;amp workbook to help you develop new ideas  — 5-star review by The Bookbag</t>
  </si>
  <si>
    <t>Olga Kokshagina, EDHEC, France Allen Alexander, University of Exeter, UK</t>
  </si>
  <si>
    <t>Economics and the Law</t>
  </si>
  <si>
    <t>From Posner to Postmodernism and Beyond - Second Edition</t>
  </si>
  <si>
    <t>Medema, Steven G. / Mercuro, Nicholas</t>
  </si>
  <si>
    <t xml:space="preserve"> BUS069030 BUSINESS &amp; ECONOMICS / Economics / Theory; LAW009000 LAW / Business &amp; Financial</t>
  </si>
  <si>
    <t>This is an expanded second edition of Nicholas Mercuro and Steven Medema's influential book Economics and the Law, whose publication in 1998 marked the most comprehensive overview of the various schools of thought in the burgeoning field of Law and Economics. Each of these competing yet complementary traditions has both redefined the study of law and exposed the key economic implications of the legal environment. The book remains true to the scope and aims of the first edition, but also takes account of the field's evolution.  At the book's core is an expanded discussion of the Chicago school, Public Choice Theory, Institutional Law and Economics, and New Institutional Economics. A new chapter explores the Law and Economics literature on social norms, today an integral part of each of the schools of thought. The chapter on the New Haven and Modern Civic Republican approaches has likewise been expanded. These chapters are complemented by a discussion of the Austrian school of Law and Economics. Each chapter now includes an  At Work  section presenting applications of that particular school of thought.  By providing readers with a concise, noncritical description of the broad contours of each school, this book illuminates the fundamental insights of a field with important implications not only for economics and the law, but also for political science, philosophy, public administration, and sociology.</t>
  </si>
  <si>
    <t xml:space="preserve"> It is arguable that over the past 20 years, roughly the years of the Volker and Greenspan Federal Reserve Boards, the branch of study that goes by the name Law and Economics has had more influence on public economic policy than any other academic discourse. . . . In the face of such a shift in thinking about public policy, it is important to have a fair-minded primer that clearly explains the various aspects of thinking about law and economics in the policy arena today. This book attempts to provide just such a primer. It is notable for the clarity and fairness of its exposition of what are controversial debates about the proper direction for economic policy. ---John Henry Schiegel, Southern Economic Journal [This book] provides an excellent introduction to the broad contours of Law and Economics. . . . It can be especially recommended to readers interested in short but very informative overviews on different aspects of this discipline. ---Hans-Bernd Schäfer, Journal of Institutional and Theoretical Economics The authors' primary goal, which they achieve admirably, is to provide a concise review of the major scholarly traditions that use economic analysis of the law. . . . [T]he descriptions of each tradition are clear and painstakingly evenhanded. . . . This brief volume provides a sound understanding of each tradition's virtues and weaknesses.  'You can't tell the players without a scorecard,' or so vendors at a baseball game say, and the Mercuro and Medema book under review provides team scorecards and much more: intellectual histories and outlines of the dominant styles of play by the Chicago school and its New Haven opponents, the public choice school and its civic republican opposition, institutional and neoinstitutional economics, and critical legal studies as a postmodern counterweight to the various economics enterprises. ---Paul H. Brietzke, Valparaiso University Law Review</t>
  </si>
  <si>
    <t>Nicholas Mercuro is Professor of Law in Residence at Michigan State University College of Law and a faculty member of James Madison College. He has authored or edited seven books and is the founder and coeditor of the book series The Economics of Legal Relationships. Steven G. Medema, Professor of Economics at the University of Colorado at Denver, is the author of Ronald H. Coase and editor of the Journal of the History of Economic Thought.</t>
  </si>
  <si>
    <t>The Globalization of Inequality</t>
  </si>
  <si>
    <t>Bourguignon, François</t>
  </si>
  <si>
    <t xml:space="preserve"> BUS039000 BUSINESS &amp; ECONOMICS / Economics / Macroeconomics; BUS068000 BUSINESS &amp; ECONOMICS / Development / Economic Development; BUS069000 BUSINESS &amp; ECONOMICS / Economics / General; POL024000 POLITICAL SCIENCE / Public Policy / Economic Policy</t>
  </si>
  <si>
    <t>In The Globalization of Inequality, distinguished economist and policymaker François Bourguignon examines the complex and paradoxical links between a vibrant world economy that has raised the living standard of over half a billion people in emerging nations such as China, India, and Brazil, and the exponentially increasing inequality within countries. Exploring globalization's role in the evolution of inequality, Bourguignon takes an original and truly international approach to the decrease in inequality between nations, the increase in inequality within nations, and the policies that might moderate inequality’s negative effects.Demonstrating that in a globalized world it becomes harder to separate out the factors leading to domestic or international inequality, Bourguignon examines each trend through a variety of sources, and looks at how these inequalities sometimes balance each other out or reinforce one another. Factoring in the most recent economic crisis, Bourguignon investigates why inequality in some countries has dropped back to levels that have not existed for several decades, and he asks if these should be considered in the context of globalization or if they are in fact specific to individual nations. Ultimately, Bourguignon argues that it will be up to countries in the developed and developing world to implement better policies, even though globalization limits the scope for some potential redistributive instruments.An informed and original contribution to the current debates about inequality, this book will be essential reading for anyone who is interested in the future of the world economy.</t>
  </si>
  <si>
    <t xml:space="preserve"> François Bourguignon once again demonstrates his position as one of the world's leading thinkers on inequality. In this book, he stresses that careful attention must be paid to the distinction between global and national inequality. Bourguignon sets forth policies for achieving both convergence of global standards of living and economic efficiency, and he warns that inequality profoundly threatens social stability. May the hopeful part of his message prevail. —Gary Fields, author of Working Hard, Working Poor: A Global JourneyMove over, Thomas Piketty. Anyone who has been put off by the French economist's overblown and overly long book on inequality now has a succinct alternative, The Globalization of Inequality. In a mere 189 pages, Francois Bourguignon provides a measured introduction to what is right and what is wrong about current trends in the dispersion of incomes.---Edward Hadas, Reuters BreakingViews, A Financial Times Summer Books 2015 selectionOne of Financial Times Best Books in Economics of the Year This work makes a significant contribution to the general understanding of globalization's influence on inequality. While much is being said on the topic, this book is a rarity in being both accessible and informed. —Jean-Yves Duclos, Laval University In this tour de force, François Bourguignon shows how the seemingly paradoxical phenomena of rising inequality within countries and falling inequality between countries are related to each other, and caused by globalization. Written in a style accessible to a general audience, this excellent work by a global leader in inequality analysis will have lasting value. —Ravi Kanbur, Cornell UniversityThis timely and excellent primer on income inequality both within and among nations deserves to be read by both occupiers and occupants of Wall Street.A concise and nontechnical masterpiece of exceptional analytical and policy clarity. [Bo</t>
  </si>
  <si>
    <t>François Bourguignon is professor emeritus and former director at the Paris School of Economics. From 2003 to 2007 he was chief economist and senior vice president of the World Bank.</t>
  </si>
  <si>
    <t>The Gifts of Athena</t>
  </si>
  <si>
    <t>Historical Origins of the Knowledge Economy</t>
  </si>
  <si>
    <t xml:space="preserve"> BUS023000 BUSINESS &amp; ECONOMICS / Economic History; BUS098000 BUSINESS &amp; ECONOMICS / Knowledge Capital</t>
  </si>
  <si>
    <t>The growth of technological and scientific knowledge in the past two centuries has been the overriding dynamic element in the economic and social history of the world. Its result is now often called the knowledge economy. But what are the historical origins of this revolution and what have been its mechanisms? In The Gifts of Athena, Joel Mokyr constructs an original framework to analyze the concept of  useful  knowledge. He argues that the growth explosion in the modern West in the past two centuries was driven not just by the appearance of new technological ideas but also by the improved access to these ideas in society at large--as made possible by social networks comprising universities, publishers, professional sciences, and kindred institutions. Through a wealth of historical evidence set in clear and lively prose, he shows that changes in the intellectual and social environment and the institutional background in which knowledge was generated and disseminated brought about the Industrial Revolution, followed by sustained economic growth and continuing technological change. Mokyr draws a link between intellectual forces such as the European enlightenment and subsequent economic changes of the nineteenth century, and follows their development into the twentieth century. He further explores some of the key implications of the knowledge revolution. Among these is the rise and fall of the  factory system  as an organizing principle of modern economic organization. He analyzes the impact of this revolution on information technology and communications as well as on the public's state of health and the structure of households. By examining the social and political roots of resistance to new knowledge, Mokyr also links growth in knowledge to political economy and connects the economic history of technology to the New Institutional Economics. The Gifts of Athena provides crucial insights into a matter of fundamental concern to a range of dis</t>
  </si>
  <si>
    <t>Mokyr argues that knowledge is the key to understanding many of the most important developments in the past two centuries. The book is impressively wide ranging in its scope, containing a vast array of information and ideas. . . . I would hesitate to say the Mokyr has solved the problems of why the industrial revolution happened, but he would appear to have advanced the story a long way. This book is a fascinating integration of intellectual and economic history---Roger E. Backhouse, American Historical Review Economists, historians, and people who care about human progress will have to pay serious attention to Joel Mokyr's account of the role of knowledge in fueling economic development. He appears to be right about the West, and the implications for developing countries and their spending on education are staggering. —Margaret C. Jacob, University of California at Los Angeles An excellent and much-needed book. The Gifts of Athena embraces the varied scientific breakthroughs that eventuated in both modern economic growth and rapidly rising life expectancy. Mokyr's intellectual scope is impressive, and he has done scholars a great service by creating this pathbreaking work. The need for knowledge of this type, especially among economists, is great. —Richard A. Easterlin, University of Southern California, author of Growth Triumphant[A] masterful addition to literatures of economic history and economic growth. The product of a lifetime of scholarly study and reflection, Mokyr's book plainly did not spring full-blown from the head of Zeus. It merits a wide readership.---William F. Shughart II, EH.NetSituated firmly at the intersection of several disciplines--the history of science and technology, economic history, and economics--this fascinating and stimulating book explores the relationships among the expansion of knowledge, technological change, and economic growth since the 18th century.Joel Mok</t>
  </si>
  <si>
    <t>Joel Mokyr is the Robert H. Strotz Professor of Arts and Sciences, and Professor of Economics and History, at Northwestern University. He is the author of the widely acclaimed The Lever of Riches and editor of the Oxford University Press Encyclopedia of Economic History. He is a former editor of the Journal of Economic History and President Elect of the Economic History Association.</t>
  </si>
  <si>
    <t>Invention and Economic Growth</t>
  </si>
  <si>
    <t>Schmookler, Jacob</t>
  </si>
  <si>
    <t>Making Great Strategy</t>
  </si>
  <si>
    <t>Arguing for Organizational Advantage</t>
  </si>
  <si>
    <t>Carroll, Glenn R. / Sørensen, Jesper B.</t>
  </si>
  <si>
    <t xml:space="preserve"> BUS019000 BUSINESS &amp; ECONOMICS / Decision-Making &amp; Problem Solving; BUS063000 BUSINESS &amp; ECONOMICS / Strategic Planning; BUS071000 BUSINESS &amp; ECONOMICS / Leadership</t>
  </si>
  <si>
    <t>This book shows that while great strategic thinking is hard, it is not a mystery. Widely applicable and relevant for managers and leaders at all levels, especially executive teams charged with setting the course of their organizations, it is essential reading for anyone faced with practical problems of strategic management.</t>
  </si>
  <si>
    <t>PrefacePart I. Introduction1. Arguing for Organizational AdvantagePart II. Three Activities for Making Great Strategy2. Mapping Strategy3. Logic for Strategy4. Arguing in OrganizationsPart III. Applying Strategy Arguments5. Arguing About an Uncertain Future6. Formulating Strategy7. Communicating StrategyPart IV. Arguing Deeper8. Elaborating the Strategy9. Perceived Quality StrategiesPart V. Conclusion10. The Pillar of StrategyPart VI. AppendicesAppendix A: TerminologyAppendix B: Dissecting Strategy: A PrimerNotesReferencesIndex</t>
  </si>
  <si>
    <t>Michael A. Cusumano, SMR Distinguished Professor at the MIT Sloan School of Management and coauthor of Strategy Rules and The Business of Platforms:Making Great Strategy is about how managers SHOULD make strategy. Hindsight is always 20-20, but, while in the middle of figuring out what to do and what not to do, it is always important to 'think about how we think.' This book helps you do that.Andy Rachleff, cofounder, CEO, and executive chairman, Wealthfront previously cofounder and senior partner, Benchmark Capital.:Sørensen and Carroll have developed an incredibly powerful yet simple way to build a compelling corporate strategy. After reading the book you’ll wonder why everyone doesn’t do it this way.</t>
  </si>
  <si>
    <t>Jesper B. Sørensen is the Robert A. and Elizabeth R. Jeffe Professor of Organizational Behavior at the Stanford Graduate School of Business. He is also the faculty director of the Stanford Institute for Innovation in Developing Economies.Glenn R. Carroll is the Adams Distinguished Professor of Management at the Stanford Graduate School of Business. He previously held senior faculty appointments at the Columbia Business School and Berkeley’s Haas School of Business.</t>
  </si>
  <si>
    <t>Green Banking</t>
  </si>
  <si>
    <t>Realizing Renewable Energy Projects</t>
  </si>
  <si>
    <t>Böttcher, Jörg</t>
  </si>
  <si>
    <t>Energy Industry</t>
  </si>
  <si>
    <t>Green Banking is the first guide to cover all the disciplines necessary for the realisation of renewable energy projects. It focuses on cost competitive, mature technologies and on the procedures for developing, financing and implementing such utility projects. The book discusses aspects relevant to any form of renewable energy and is a reference guide to understanding the behaviour of the different project stakeholders.</t>
  </si>
  <si>
    <t>Jörg Böttcher, HSH Nordbank AG, Hamburg, Germany</t>
  </si>
  <si>
    <t>Engine of Impact</t>
  </si>
  <si>
    <t>Essentials of Strategic Leadership in the Nonprofit Sector</t>
  </si>
  <si>
    <t>Meehan, William F. / Jonker, Kim Starkey</t>
  </si>
  <si>
    <t xml:space="preserve"> BUS074000 BUSINESS &amp; ECONOMICS / Nonprofit Organizations &amp; Charities / General</t>
  </si>
  <si>
    <t>We are entering a new era—an era of impact. The largest intergenerational transfer of wealth in history will soon be under way, bringing with it the potential for huge increases in philanthropic funding. Engine of Impact shows how nonprofits can apply the principles of strategic leadership to attract greater financial support and leverage that funding to maximum effect. As Good to Great author Jim Collins writes in his foreword, this book offers  a detailed roadmap of disciplined thought and action for turning a good nonprofit into one that can achieve great impact at scale.  William F. Meehan III and Kim Starkey Jonker identify seven essential components of strategic leadership that set high-achieving organizations apart from the rest of the nonprofit sector. Together, these components form an  engine of impact —a system that organizations must build, tune, and fuel if they hope to make a real difference in the world. Drawing on decades of teaching, advising, grantmaking, and research, Meehan and Jonker provide an actionable guide that executives, staff, board members, and donors can use to jumpstart their own performance and to achieve extraordinary results for their organization. Along with setting forth best practices using real-world examples, the authors outline common management challenges faced by nonprofits, showing how these challenges differ from those faced by for-profit businesses in important and often-overlooked ways. By offering crucial insights on the fundamentals of nonprofit management, this book will help leaders equip their organizations to fire on all cylinders and unleash the full potential of the nonprofit sector. Visit www.engineofimpact.org for additional information.</t>
  </si>
  <si>
    <t>Contents and Abstracts1The Primacy of Mission chapter abstractThis chapter discusses the importance of a focused mission for a nonprofit organization, the characteristics of a well-conceived mission statement, and examples of nonprofit organizations that used their mission to guide strategic decisions. The authors posit that executing a focused mission statement is critical for becoming a high-performing organization and often is the impetus for embracing new challenges that are aligned. The authors warn nonprofit organizations against mission creep and diversification of program activities, which occurs frequently to appease funders. At the same time, the authors set out exceptions to the rule by delineating specific circumstances in which it might make sense for a nonprofit to consider broadening its programs.2The Few Strategic Concepts That Matter chapter abstractThis chapter identifies the few strategic concepts that matter to a nonprofit organizations as it develops a plan of actions to achieve its mission. These strategic concepts include the following: theory of change, Oster's six-forces model, assessing core competencies and skills across the value chain, and strategic planning processes. The authors discuss strategic questions faced by nonprofits through the lens of these tools and provide examples of nonprofits that have successfully adopted these tools to inform their strategy.3Count What Counts&lt;div class='trigger abstract</t>
  </si>
  <si>
    <t>Jacob Harold, President and CEO: Every engine needs a tune up from time to time. Even the strongest organizations will find value in Engine of Impact. With inspiring stories and cogent frameworks, Meehan and Jonker show us that social change is an art and a science that demands rigor and spirit. With guidance like this, we can find a path to a better world. Laura Arrillaga-Andreessen: Engine of Impact is an essential handbook for every aspiring social sector leader and philanthropist. Creating social impact is an art and a science, requiring investments of heart and mind. Meehan and Jonker's outstanding analysis combines the intense rigor of business strategy with the critical soft skills of courage and creativity to equip us with the toolkit necessary for transformative social change. Cari Tuna, Co-founder and President, Good Ventures, and Managing Director: Bill Meehan and Kim Jonker have written a playbook for those who are not satisfied with doing some good, but want to do as much good as they can with their time and talents. This is a vital topic, and I'm excited to see how the next generation of nonprofit leaders applies the ideas and insights in this book. Dominic Barton, Global Managing Partner Emeritus: Building and leading great non-profits is a socially vital—but managerially daunting—endeavor. Enter Bill Meehan and Kim Jonker who, in simple and lively prose, draw upon deep research and lived experience to deliver the essential field guide on how to do it right. All of us—donors, volunteers, board members, executives, citizens—are in their debt. Mario Morino: If you're a nonprofit leader who cares deeply and passionately for the people and causes you serve, you will love Engine of Impact. Bill Meehan and Kim Jonker are quintessential big thinkers, but their insights do not come from 'on high.' This is practical wisdom at a human scale, reinforced with great examples. You will come away from this book with real</t>
  </si>
  <si>
    <t xml:space="preserve">William F. Meehan III is the Lafayette Partners Lecturer in Strategic Management at the Stanford University Graduate School of Business and a Director Emeritus of McKinsey &amp; Company. Kim Starkey Jonker is President and CEO of King Philanthropies, Lecturer in Management at the Stanford Graduate School of Business, and the former Executive Director of the Henry R. Kravis Prize in Nonprofit Leadership. Together, they co-authored the popular Stanford Social Innovation Review series,  Fundamentals, Not Fads. </t>
  </si>
  <si>
    <t>Resilience of Luxury Companies in Times of Change</t>
  </si>
  <si>
    <t>Lojacono, Gabriella / Ru Yun Pan, Laura</t>
  </si>
  <si>
    <t>Retail, Service Industry,  Skilled Crafts and Trades</t>
  </si>
  <si>
    <t xml:space="preserve"> BUS041000 BUSINESS &amp; ECONOMICS / Management; BUS043000 BUSINESS &amp; ECONOMICS / Marketing / General; BUS057000 BUSINESS &amp; ECONOMICS / Industries / Retailing; BUS070080 BUSINESS &amp; ECONOMICS / Industries / Service; BUS073000 BUSINESS &amp; ECONOMICS / Commerce; BUS092000 BUSINESS &amp; ECONOMICS / Development / General</t>
  </si>
  <si>
    <t>Why do some luxury companies remain resilient through times of change, while others do not? The reason is that these companies have unique skills to diversify their revenue generation by being ambidextrous. Luxury companies today cannot depend on their reputation or their creativity alone to remain resilient, rather they require the ability to be ambidextrous – to explore new trajectories for future growth and exploiting their iconic values. In past decades, the industry has shifted from product to customer centric and forced companies to adopt new strategies and approaches to succeed. This includes the adoption of digital platforms such as ecommerce, social media and mobile enabled tools to continually elevate customer experience. In addition, new business models have emerged to address growing pains, particularly in inventory issues, over manufacturing and sustainability. Brands today are forced to adopt evolution through innovation that is anchored by new values without compromising their DNA. Based on in-depth research and interviews with CEOs from leading luxury companies, Lojacono and Pan show how companies can hedge their risks and remain resilient in times of change.</t>
  </si>
  <si>
    <t>Introduction  Part One – Was the luxury industry built on resilience?    1) Fundamentals of the Luxury industries 1.1) Traditional Business Model Structures in their respective industries1.2) From Family Businesses to Major Conglomerate1.3) Power structure in luxury companies (creative directors vs. CEOs, Entrepreneurs vs. Shareholders, CEOs vs. Chairman, role of private equity)      2) Dilemmas in the luxury Industry 2.1) The age-old debate: Heritage vs. Modernity2.2) Innovation vs. Tradition2.3) Craftmanship and Industrialization 2.4) Growth in the business of rarity vs. accessibility (e.g. Ferrari Case) 2.5) Timelessness and Contemporary 2.6) An inclusive approach with an exclusive experience (e.g. Gucci Case)      3) The old world vs. new world (Matured vs. emerging) 3.1) Europe – the epicenter of luxury3.2) United States – The big bang of luxury consumption3.3) The Middle East – A different kind of consumer3.4) Japan – How companies can learn from the maturing consumers3.5) China becoming more local 3.6) The up and coming emerging markets      4) Country of Origin4.1) The value of where it is made4.2) Chasing quality and prestige4.3) Sourcing the best materials and savior-fare (e.g. sourced from Mongolia, Made in Italy or sourced from Italy, made in Morocco) 4.4) Evolution of Country of Origin – Can brand equity be more important? (e.g: Louis Vuitton’s Made in the USA)      Part Two – The inevitable evolution to remain resilient    1) Luxury is a crisis proof industry – or is it?1.1) Nimbleness to short term strategy in a state of emergency</t>
  </si>
  <si>
    <t>“In this book, Gabriella Lojacono and Laura Pan are brightly analyzing the new luxury world taking shape in front of us.“ Cyrille Vigneron, President and CEO, Cartier</t>
  </si>
  <si>
    <t>Gabriella Lojacono, Laura Ru Yun Pan, both of Bocconi University, Italy</t>
  </si>
  <si>
    <t>Worlds Apart</t>
  </si>
  <si>
    <t>Measuring International and Global Inequality</t>
  </si>
  <si>
    <t xml:space="preserve"> BUS092000 BUSINESS &amp; ECONOMICS / Development / General; SOC026000 SOCIAL SCIENCE / Sociology / General; SOC045000 SOCIAL SCIENCE / Poverty &amp; Homelessness</t>
  </si>
  <si>
    <t>We are used to thinking about inequality within countries--about rich Americans versus poor Americans, for instance. But what about inequality between all citizens of the world? Worlds Apart addresses just how to measure global inequality among individuals, and shows that inequality is shaped by complex forces often working in different directions. Branko Milanovic, a top World Bank economist, analyzes income distribution worldwide using, for the first time, household survey data from more than 100 countries. He evenhandedly explains the main approaches to the problem, offers a more accurate way of measuring inequality among individuals, and discusses the relevant policies of first-world countries and nongovernmental organizations.  Inequality has increased between nations over the last half century (richer countries have generally grown faster than poorer countries). And yet the two most populous nations, China and India, have also grown fast. But over the past two decades inequality within countries has increased. As complex as reconciling these three data trends may be, it is clear: the inequality between the world's individuals is staggering. At the turn of the twenty-first century, the richest 5 percent of people receive one-third of total global income, as much as the poorest 80 percent. While a few poor countries are catching up with the rich world, the differences between the richest and poorest individuals around the globe are huge and likely growing.</t>
  </si>
  <si>
    <t>One of Choice&amp;#39s Outstanding Academic Titles for 2005Branko Milanovic makes a difficult subject remarkably accessible. His expertise and intellectual integrity inform every page.---Thomas Homer-Dixon, Toronto Globe and Mail Don't be fooled by globalization's noisy naysayers or proponents, who invoke the rise or decline of 'global inequality' to make their case. Here, in the first comprehensive look at inequality across the world's individuals as well as the world's nations, are laid out the many definitions of global inequality, and comprehensive, evidence-based analysis about the course of global inequality, variously defined, before and during our globalization era. —Nancy Birdsall, founding President of the Center for Global DevelopmentThe history of world inequality is a fascinating subject, and Branko Milanovic's very readable book uses this as a backdrop to explain the problems of measuring inequality when we look across different countries. . . . [I]t is certainly an interesting read.---Huw Dixon, Times Higher Education Supplement An important book by a master of the relevant data. Milanovic provides hard answers to tough questions. —Samuel Bowles, Santa Fe Institute, author of Microeconomics: Behavior, Institutions, and Evolution Branko Milanovic's painstaking work takes us closest to a global understanding of income disparities at the present time. Among many other things, his work underscores that while national level income disparities are often obscene, international differences account for much more of the even more obscene level of global income inequality. —Jomo K. S., Assistant Secretary General for Economic Development, United NationsA lead economist at the World Bank, Branko Milanovic has written probably the most comprehensive, thorough and balanced assessment yet of global inequality. . . . Milanovic makes a powerful and distressing argument for the intractability</t>
  </si>
  <si>
    <t>Branko Milanovic is Lead Economist in the World Bank research department, working on income inequality and poverty. The author of Income, Inequality, and Poverty during the Transition and the coauthor of Income and Influence: Social Policy in Emerging Market Economies, he is currently an associate scholar with the Carnegie Endowment for International Peace and a visiting professor at the School for Advanced International Studies, Johns Hopkins University.</t>
  </si>
  <si>
    <t>status for eBook</t>
  </si>
  <si>
    <t>status for HB</t>
  </si>
  <si>
    <t>status for 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</si>
</sst>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7">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49" fontId="0" fillId="0" borderId="0" xfId="0" applyNumberFormat="1" applyFont="1" applyAlignment="1">
      <alignment horizontal="left"/>
    </xf>
    <xf numFmtId="14" fontId="0" fillId="0" borderId="0" xfId="0" applyNumberFormat="1" applyFont="1" applyAlignment="1">
      <alignment horizontal="left"/>
    </xf>
    <xf numFmtId="0" fontId="0" fillId="0" borderId="0" xfId="0" applyFont="1"/>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5</xdr:row>
      <xdr:rowOff>174498</xdr:rowOff>
    </xdr:to>
    <xdr:pic>
      <xdr:nvPicPr>
        <xdr:cNvPr id="2" name="Picture 1">
          <a:extLst>
            <a:ext uri="{FF2B5EF4-FFF2-40B4-BE49-F238E27FC236}">
              <a16:creationId xmlns:a16="http://schemas.microsoft.com/office/drawing/2014/main" id="{4EAC12C6-71ED-47A1-A3BF-89504AFA60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2511" cy="1083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206B1-B9B6-4B7F-883A-D4940B26D1D6}">
  <dimension ref="A1:AK211"/>
  <sheetViews>
    <sheetView tabSelected="1" zoomScale="85" zoomScaleNormal="85" workbookViewId="0">
      <selection activeCell="G5" sqref="G5"/>
    </sheetView>
  </sheetViews>
  <sheetFormatPr defaultRowHeight="14.4" x14ac:dyDescent="0.3"/>
  <cols>
    <col min="1" max="1" width="9" bestFit="1" customWidth="1"/>
    <col min="2" max="2" width="14.109375" bestFit="1" customWidth="1"/>
    <col min="3" max="3" width="15.33203125" customWidth="1"/>
    <col min="4" max="4" width="14.109375" bestFit="1" customWidth="1"/>
    <col min="10" max="10" width="9" bestFit="1" customWidth="1"/>
    <col min="14" max="14" width="10.5546875" bestFit="1" customWidth="1"/>
    <col min="15" max="19" width="9" bestFit="1"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95" customHeight="1" x14ac:dyDescent="0.3">
      <c r="A6" s="4"/>
      <c r="B6" s="4"/>
      <c r="C6" s="4"/>
    </row>
    <row r="8" spans="1:37" s="6" customFormat="1" ht="43.2" x14ac:dyDescent="0.3">
      <c r="A8" s="11" t="s">
        <v>3</v>
      </c>
      <c r="B8" s="11" t="s">
        <v>4</v>
      </c>
      <c r="C8" s="11" t="s">
        <v>5</v>
      </c>
      <c r="D8" s="11" t="s">
        <v>6</v>
      </c>
      <c r="E8" s="12" t="s">
        <v>7</v>
      </c>
      <c r="F8" s="12" t="s">
        <v>8</v>
      </c>
      <c r="G8" s="13" t="s">
        <v>9</v>
      </c>
      <c r="H8" s="12" t="s">
        <v>10</v>
      </c>
      <c r="I8" s="12" t="s">
        <v>11</v>
      </c>
      <c r="J8" s="13" t="s">
        <v>12</v>
      </c>
      <c r="K8" s="13" t="s">
        <v>13</v>
      </c>
      <c r="L8" s="14" t="s">
        <v>14</v>
      </c>
      <c r="M8" s="13" t="s">
        <v>15</v>
      </c>
      <c r="N8" s="15" t="s">
        <v>16</v>
      </c>
      <c r="O8" s="12" t="s">
        <v>17</v>
      </c>
      <c r="P8" s="16" t="s">
        <v>18</v>
      </c>
      <c r="Q8" s="13" t="s">
        <v>19</v>
      </c>
      <c r="R8" s="16" t="s">
        <v>20</v>
      </c>
      <c r="S8" s="16" t="s">
        <v>21</v>
      </c>
      <c r="T8" s="13" t="s">
        <v>22</v>
      </c>
      <c r="U8" s="13" t="s">
        <v>23</v>
      </c>
      <c r="V8" s="13" t="s">
        <v>24</v>
      </c>
      <c r="W8" s="13" t="s">
        <v>25</v>
      </c>
      <c r="X8" s="13" t="s">
        <v>26</v>
      </c>
      <c r="Y8" s="12" t="s">
        <v>27</v>
      </c>
      <c r="Z8" s="12" t="s">
        <v>28</v>
      </c>
      <c r="AA8" s="12" t="s">
        <v>29</v>
      </c>
      <c r="AB8" s="12" t="s">
        <v>30</v>
      </c>
      <c r="AC8" s="12" t="s">
        <v>31</v>
      </c>
      <c r="AD8" s="12" t="s">
        <v>32</v>
      </c>
      <c r="AE8" s="12" t="s">
        <v>33</v>
      </c>
      <c r="AF8" s="12" t="s">
        <v>1442</v>
      </c>
      <c r="AG8" s="12" t="s">
        <v>1443</v>
      </c>
      <c r="AH8" s="12" t="s">
        <v>1444</v>
      </c>
      <c r="AI8" s="13" t="s">
        <v>34</v>
      </c>
      <c r="AJ8" s="13" t="s">
        <v>35</v>
      </c>
      <c r="AK8" s="13" t="s">
        <v>36</v>
      </c>
    </row>
    <row r="9" spans="1:37" s="6" customFormat="1" x14ac:dyDescent="0.3">
      <c r="A9" s="6">
        <v>550222</v>
      </c>
      <c r="B9" s="7">
        <v>9781400831883</v>
      </c>
      <c r="C9" s="7"/>
      <c r="D9" s="7"/>
      <c r="F9" s="6" t="s">
        <v>37</v>
      </c>
      <c r="G9" s="6" t="s">
        <v>38</v>
      </c>
      <c r="H9" s="6" t="s">
        <v>39</v>
      </c>
      <c r="J9" s="6">
        <v>1</v>
      </c>
      <c r="K9" s="6" t="s">
        <v>40</v>
      </c>
      <c r="L9" s="8" t="s">
        <v>41</v>
      </c>
      <c r="M9" s="6" t="s">
        <v>42</v>
      </c>
      <c r="N9" s="9">
        <v>40035</v>
      </c>
      <c r="O9" s="6">
        <v>2007</v>
      </c>
      <c r="P9" s="6">
        <v>648</v>
      </c>
      <c r="R9" s="6">
        <v>10</v>
      </c>
      <c r="T9" s="6" t="s">
        <v>44</v>
      </c>
      <c r="U9" s="6" t="s">
        <v>45</v>
      </c>
      <c r="V9" s="6" t="s">
        <v>46</v>
      </c>
      <c r="W9" s="6" t="s">
        <v>47</v>
      </c>
      <c r="Y9" s="6" t="s">
        <v>48</v>
      </c>
      <c r="AA9" s="6" t="s">
        <v>49</v>
      </c>
      <c r="AB9" s="6" t="s">
        <v>50</v>
      </c>
      <c r="AC9" s="6">
        <v>210</v>
      </c>
      <c r="AF9" s="6" t="s">
        <v>43</v>
      </c>
      <c r="AI9" s="6" t="str">
        <f>HYPERLINK("https://doi.org/10.1515/9781400831883")</f>
        <v>https://doi.org/10.1515/9781400831883</v>
      </c>
      <c r="AK9" s="6" t="s">
        <v>51</v>
      </c>
    </row>
    <row r="10" spans="1:37" s="6" customFormat="1" x14ac:dyDescent="0.3">
      <c r="A10" s="6">
        <v>563369</v>
      </c>
      <c r="B10" s="7">
        <v>9781400829828</v>
      </c>
      <c r="C10" s="7"/>
      <c r="D10" s="7"/>
      <c r="F10" s="6" t="s">
        <v>52</v>
      </c>
      <c r="G10" s="6" t="s">
        <v>53</v>
      </c>
      <c r="H10" s="6" t="s">
        <v>54</v>
      </c>
      <c r="J10" s="6">
        <v>1</v>
      </c>
      <c r="M10" s="6" t="s">
        <v>42</v>
      </c>
      <c r="N10" s="9">
        <v>39797</v>
      </c>
      <c r="O10" s="6">
        <v>2009</v>
      </c>
      <c r="P10" s="6">
        <v>392</v>
      </c>
      <c r="R10" s="6">
        <v>10</v>
      </c>
      <c r="T10" s="6" t="s">
        <v>44</v>
      </c>
      <c r="U10" s="6" t="s">
        <v>55</v>
      </c>
      <c r="V10" s="6" t="s">
        <v>56</v>
      </c>
      <c r="W10" s="6" t="s">
        <v>57</v>
      </c>
      <c r="Y10" s="6" t="s">
        <v>58</v>
      </c>
      <c r="AA10" s="6" t="s">
        <v>59</v>
      </c>
      <c r="AB10" s="6" t="s">
        <v>60</v>
      </c>
      <c r="AC10" s="6">
        <v>122.95</v>
      </c>
      <c r="AF10" s="6" t="s">
        <v>43</v>
      </c>
      <c r="AI10" s="6" t="str">
        <f>HYPERLINK("https://doi.org/10.1515/9781400829828")</f>
        <v>https://doi.org/10.1515/9781400829828</v>
      </c>
      <c r="AK10" s="6" t="s">
        <v>51</v>
      </c>
    </row>
    <row r="11" spans="1:37" s="6" customFormat="1" x14ac:dyDescent="0.3">
      <c r="A11" s="6">
        <v>592052</v>
      </c>
      <c r="B11" s="7">
        <v>9780691218632</v>
      </c>
      <c r="C11" s="7"/>
      <c r="D11" s="7"/>
      <c r="F11" s="6" t="s">
        <v>61</v>
      </c>
      <c r="H11" s="6" t="s">
        <v>62</v>
      </c>
      <c r="J11" s="6">
        <v>1</v>
      </c>
      <c r="M11" s="6" t="s">
        <v>42</v>
      </c>
      <c r="N11" s="9">
        <v>44075</v>
      </c>
      <c r="O11" s="6">
        <v>1994</v>
      </c>
      <c r="P11" s="6">
        <v>816</v>
      </c>
      <c r="R11" s="6">
        <v>10</v>
      </c>
      <c r="T11" s="6" t="s">
        <v>44</v>
      </c>
      <c r="U11" s="6" t="s">
        <v>45</v>
      </c>
      <c r="V11" s="6" t="s">
        <v>63</v>
      </c>
      <c r="W11" s="6" t="s">
        <v>64</v>
      </c>
      <c r="Y11" s="6" t="s">
        <v>65</v>
      </c>
      <c r="AA11" s="6" t="s">
        <v>66</v>
      </c>
      <c r="AB11" s="6" t="s">
        <v>67</v>
      </c>
      <c r="AC11" s="6">
        <v>257.95</v>
      </c>
      <c r="AF11" s="6" t="s">
        <v>43</v>
      </c>
      <c r="AI11" s="6" t="str">
        <f>HYPERLINK("https://doi.org/10.1515/9780691218632")</f>
        <v>https://doi.org/10.1515/9780691218632</v>
      </c>
      <c r="AK11" s="6" t="s">
        <v>51</v>
      </c>
    </row>
    <row r="12" spans="1:37" s="6" customFormat="1" x14ac:dyDescent="0.3">
      <c r="A12" s="6">
        <v>594229</v>
      </c>
      <c r="B12" s="7">
        <v>9780300255881</v>
      </c>
      <c r="C12" s="7"/>
      <c r="D12" s="7"/>
      <c r="F12" s="6" t="s">
        <v>68</v>
      </c>
      <c r="G12" s="6" t="s">
        <v>69</v>
      </c>
      <c r="H12" s="6" t="s">
        <v>70</v>
      </c>
      <c r="J12" s="6">
        <v>1</v>
      </c>
      <c r="M12" s="6" t="s">
        <v>71</v>
      </c>
      <c r="N12" s="9">
        <v>44214</v>
      </c>
      <c r="O12" s="6">
        <v>2021</v>
      </c>
      <c r="P12" s="6">
        <v>352</v>
      </c>
      <c r="R12" s="6">
        <v>10</v>
      </c>
      <c r="T12" s="6" t="s">
        <v>44</v>
      </c>
      <c r="U12" s="6" t="s">
        <v>55</v>
      </c>
      <c r="V12" s="6" t="s">
        <v>56</v>
      </c>
      <c r="W12" s="6" t="s">
        <v>72</v>
      </c>
      <c r="Y12" s="6" t="s">
        <v>73</v>
      </c>
      <c r="AB12" s="6" t="s">
        <v>74</v>
      </c>
      <c r="AC12" s="6">
        <v>68.95</v>
      </c>
      <c r="AF12" s="6" t="s">
        <v>43</v>
      </c>
      <c r="AI12" s="6" t="str">
        <f>HYPERLINK("https://doi.org/10.12987/9780300255881?locatt=mode:legacy")</f>
        <v>https://doi.org/10.12987/9780300255881?locatt=mode:legacy</v>
      </c>
      <c r="AK12" s="6" t="s">
        <v>51</v>
      </c>
    </row>
    <row r="13" spans="1:37" s="6" customFormat="1" x14ac:dyDescent="0.3">
      <c r="A13" s="6">
        <v>562231</v>
      </c>
      <c r="B13" s="7">
        <v>9780691189437</v>
      </c>
      <c r="C13" s="7"/>
      <c r="D13" s="7"/>
      <c r="F13" s="6" t="s">
        <v>75</v>
      </c>
      <c r="G13" s="6" t="s">
        <v>76</v>
      </c>
      <c r="H13" s="6" t="s">
        <v>77</v>
      </c>
      <c r="J13" s="6">
        <v>1</v>
      </c>
      <c r="M13" s="6" t="s">
        <v>42</v>
      </c>
      <c r="N13" s="9">
        <v>43613</v>
      </c>
      <c r="O13" s="6">
        <v>2019</v>
      </c>
      <c r="P13" s="6">
        <v>320</v>
      </c>
      <c r="R13" s="6">
        <v>10</v>
      </c>
      <c r="T13" s="6" t="s">
        <v>44</v>
      </c>
      <c r="U13" s="6" t="s">
        <v>45</v>
      </c>
      <c r="V13" s="6" t="s">
        <v>63</v>
      </c>
      <c r="W13" s="6" t="s">
        <v>78</v>
      </c>
      <c r="Y13" s="6" t="s">
        <v>79</v>
      </c>
      <c r="AA13" s="6" t="s">
        <v>80</v>
      </c>
      <c r="AB13" s="6" t="s">
        <v>81</v>
      </c>
      <c r="AC13" s="6">
        <v>91</v>
      </c>
      <c r="AF13" s="6" t="s">
        <v>43</v>
      </c>
      <c r="AI13" s="6" t="str">
        <f>HYPERLINK("https://doi.org/10.1515/9780691189437")</f>
        <v>https://doi.org/10.1515/9780691189437</v>
      </c>
      <c r="AK13" s="6" t="s">
        <v>51</v>
      </c>
    </row>
    <row r="14" spans="1:37" s="6" customFormat="1" x14ac:dyDescent="0.3">
      <c r="A14" s="6">
        <v>573620</v>
      </c>
      <c r="B14" s="7">
        <v>9781845411268</v>
      </c>
      <c r="C14" s="7"/>
      <c r="D14" s="7"/>
      <c r="F14" s="6" t="s">
        <v>82</v>
      </c>
      <c r="G14" s="6" t="s">
        <v>83</v>
      </c>
      <c r="I14" s="6" t="s">
        <v>84</v>
      </c>
      <c r="J14" s="6">
        <v>1</v>
      </c>
      <c r="K14" s="6" t="s">
        <v>85</v>
      </c>
      <c r="L14" s="8" t="s">
        <v>86</v>
      </c>
      <c r="M14" s="6" t="s">
        <v>87</v>
      </c>
      <c r="N14" s="9">
        <v>40170</v>
      </c>
      <c r="O14" s="6">
        <v>2009</v>
      </c>
      <c r="P14" s="6">
        <v>232</v>
      </c>
      <c r="R14" s="6">
        <v>10</v>
      </c>
      <c r="T14" s="6" t="s">
        <v>44</v>
      </c>
      <c r="U14" s="6" t="s">
        <v>45</v>
      </c>
      <c r="V14" s="6" t="s">
        <v>63</v>
      </c>
      <c r="W14" s="6" t="s">
        <v>88</v>
      </c>
      <c r="Y14" s="6" t="s">
        <v>89</v>
      </c>
      <c r="Z14" s="6" t="s">
        <v>90</v>
      </c>
      <c r="AA14" s="6" t="s">
        <v>91</v>
      </c>
      <c r="AB14" s="6" t="s">
        <v>92</v>
      </c>
      <c r="AC14" s="6">
        <v>259.89999999999998</v>
      </c>
      <c r="AF14" s="6" t="s">
        <v>43</v>
      </c>
      <c r="AI14" s="6" t="str">
        <f>HYPERLINK("https://doi.org/10.21832/9781845411268")</f>
        <v>https://doi.org/10.21832/9781845411268</v>
      </c>
      <c r="AK14" s="6" t="s">
        <v>51</v>
      </c>
    </row>
    <row r="15" spans="1:37" s="6" customFormat="1" x14ac:dyDescent="0.3">
      <c r="A15" s="6">
        <v>506766</v>
      </c>
      <c r="B15" s="7">
        <v>9781400829460</v>
      </c>
      <c r="C15" s="7"/>
      <c r="D15" s="7"/>
      <c r="F15" s="6" t="s">
        <v>93</v>
      </c>
      <c r="G15" s="6" t="s">
        <v>94</v>
      </c>
      <c r="H15" s="6" t="s">
        <v>95</v>
      </c>
      <c r="J15" s="6">
        <v>1</v>
      </c>
      <c r="K15" s="6" t="s">
        <v>96</v>
      </c>
      <c r="M15" s="6" t="s">
        <v>42</v>
      </c>
      <c r="N15" s="9">
        <v>39160</v>
      </c>
      <c r="O15" s="6">
        <v>2004</v>
      </c>
      <c r="P15" s="6">
        <v>776</v>
      </c>
      <c r="R15" s="6">
        <v>10</v>
      </c>
      <c r="T15" s="6" t="s">
        <v>44</v>
      </c>
      <c r="U15" s="6" t="s">
        <v>45</v>
      </c>
      <c r="V15" s="6" t="s">
        <v>97</v>
      </c>
      <c r="W15" s="6" t="s">
        <v>98</v>
      </c>
      <c r="Y15" s="6" t="s">
        <v>99</v>
      </c>
      <c r="AA15" s="6" t="s">
        <v>100</v>
      </c>
      <c r="AB15" s="6" t="s">
        <v>101</v>
      </c>
      <c r="AC15" s="6">
        <v>280</v>
      </c>
      <c r="AF15" s="6" t="s">
        <v>43</v>
      </c>
      <c r="AI15" s="6" t="str">
        <f>HYPERLINK("https://doi.org/10.1515/9781400829460")</f>
        <v>https://doi.org/10.1515/9781400829460</v>
      </c>
      <c r="AK15" s="6" t="s">
        <v>51</v>
      </c>
    </row>
    <row r="16" spans="1:37" s="6" customFormat="1" x14ac:dyDescent="0.3">
      <c r="A16" s="6">
        <v>588785</v>
      </c>
      <c r="B16" s="7">
        <v>9780691212074</v>
      </c>
      <c r="C16" s="7"/>
      <c r="D16" s="7"/>
      <c r="F16" s="6" t="s">
        <v>102</v>
      </c>
      <c r="G16" s="6" t="s">
        <v>103</v>
      </c>
      <c r="H16" s="6" t="s">
        <v>104</v>
      </c>
      <c r="J16" s="6">
        <v>1</v>
      </c>
      <c r="M16" s="6" t="s">
        <v>42</v>
      </c>
      <c r="N16" s="9">
        <v>44075</v>
      </c>
      <c r="O16" s="6">
        <v>2019</v>
      </c>
      <c r="P16" s="6">
        <v>408</v>
      </c>
      <c r="R16" s="6">
        <v>10</v>
      </c>
      <c r="T16" s="6" t="s">
        <v>44</v>
      </c>
      <c r="U16" s="6" t="s">
        <v>45</v>
      </c>
      <c r="V16" s="6" t="s">
        <v>63</v>
      </c>
      <c r="W16" s="6" t="s">
        <v>105</v>
      </c>
      <c r="Y16" s="6" t="s">
        <v>106</v>
      </c>
      <c r="AA16" s="6" t="s">
        <v>107</v>
      </c>
      <c r="AB16" s="6" t="s">
        <v>108</v>
      </c>
      <c r="AC16" s="6">
        <v>83</v>
      </c>
      <c r="AF16" s="6" t="s">
        <v>43</v>
      </c>
      <c r="AI16" s="6" t="str">
        <f>HYPERLINK("https://doi.org/10.1515/9780691212074")</f>
        <v>https://doi.org/10.1515/9780691212074</v>
      </c>
      <c r="AK16" s="6" t="s">
        <v>51</v>
      </c>
    </row>
    <row r="17" spans="1:37" s="6" customFormat="1" x14ac:dyDescent="0.3">
      <c r="A17" s="6">
        <v>542242</v>
      </c>
      <c r="B17" s="7">
        <v>9781400888719</v>
      </c>
      <c r="C17" s="7"/>
      <c r="D17" s="7"/>
      <c r="F17" s="6" t="s">
        <v>109</v>
      </c>
      <c r="G17" s="6" t="s">
        <v>110</v>
      </c>
      <c r="H17" s="6" t="s">
        <v>111</v>
      </c>
      <c r="J17" s="6">
        <v>1</v>
      </c>
      <c r="M17" s="6" t="s">
        <v>42</v>
      </c>
      <c r="N17" s="9">
        <v>42962</v>
      </c>
      <c r="O17" s="6">
        <v>2017</v>
      </c>
      <c r="P17" s="6">
        <v>600</v>
      </c>
      <c r="R17" s="6">
        <v>10</v>
      </c>
      <c r="T17" s="6" t="s">
        <v>44</v>
      </c>
      <c r="U17" s="6" t="s">
        <v>112</v>
      </c>
      <c r="V17" s="6" t="s">
        <v>112</v>
      </c>
      <c r="W17" s="6" t="s">
        <v>113</v>
      </c>
      <c r="Y17" s="6" t="s">
        <v>114</v>
      </c>
      <c r="AA17" s="6" t="s">
        <v>115</v>
      </c>
      <c r="AB17" s="6" t="s">
        <v>116</v>
      </c>
      <c r="AC17" s="6">
        <v>72.95</v>
      </c>
      <c r="AF17" s="6" t="s">
        <v>43</v>
      </c>
      <c r="AI17" s="6" t="str">
        <f>HYPERLINK("https://doi.org/10.1515/9781400888719")</f>
        <v>https://doi.org/10.1515/9781400888719</v>
      </c>
      <c r="AK17" s="6" t="s">
        <v>51</v>
      </c>
    </row>
    <row r="18" spans="1:37" s="6" customFormat="1" x14ac:dyDescent="0.3">
      <c r="A18" s="6">
        <v>563132</v>
      </c>
      <c r="B18" s="7">
        <v>9781400830213</v>
      </c>
      <c r="C18" s="7"/>
      <c r="D18" s="7"/>
      <c r="F18" s="6" t="s">
        <v>117</v>
      </c>
      <c r="H18" s="6" t="s">
        <v>118</v>
      </c>
      <c r="J18" s="6">
        <v>1</v>
      </c>
      <c r="M18" s="6" t="s">
        <v>42</v>
      </c>
      <c r="N18" s="9">
        <v>41088</v>
      </c>
      <c r="O18" s="6">
        <v>1997</v>
      </c>
      <c r="R18" s="6">
        <v>10</v>
      </c>
      <c r="T18" s="6" t="s">
        <v>44</v>
      </c>
      <c r="U18" s="6" t="s">
        <v>45</v>
      </c>
      <c r="V18" s="6" t="s">
        <v>63</v>
      </c>
      <c r="W18" s="6" t="s">
        <v>64</v>
      </c>
      <c r="Y18" s="6" t="s">
        <v>119</v>
      </c>
      <c r="AA18" s="6" t="s">
        <v>120</v>
      </c>
      <c r="AB18" s="6" t="s">
        <v>121</v>
      </c>
      <c r="AC18" s="6">
        <v>290</v>
      </c>
      <c r="AF18" s="6" t="s">
        <v>43</v>
      </c>
      <c r="AI18" s="6" t="str">
        <f>HYPERLINK("https://doi.org/10.1515/9781400830213")</f>
        <v>https://doi.org/10.1515/9781400830213</v>
      </c>
      <c r="AK18" s="6" t="s">
        <v>51</v>
      </c>
    </row>
    <row r="19" spans="1:37" s="6" customFormat="1" x14ac:dyDescent="0.3">
      <c r="A19" s="6">
        <v>539452</v>
      </c>
      <c r="B19" s="7">
        <v>9783110607369</v>
      </c>
      <c r="C19" s="7">
        <v>9783110604085</v>
      </c>
      <c r="D19" s="7">
        <v>9783110620450</v>
      </c>
      <c r="F19" s="6" t="s">
        <v>122</v>
      </c>
      <c r="G19" s="6" t="s">
        <v>123</v>
      </c>
      <c r="I19" s="6" t="s">
        <v>124</v>
      </c>
      <c r="J19" s="6">
        <v>1</v>
      </c>
      <c r="K19" s="6" t="s">
        <v>125</v>
      </c>
      <c r="L19" s="8" t="s">
        <v>126</v>
      </c>
      <c r="M19" s="6" t="s">
        <v>127</v>
      </c>
      <c r="N19" s="9">
        <v>43591</v>
      </c>
      <c r="O19" s="6">
        <v>2019</v>
      </c>
      <c r="P19" s="6">
        <v>289</v>
      </c>
      <c r="Q19" s="6">
        <v>23</v>
      </c>
      <c r="S19" s="6">
        <v>2417</v>
      </c>
      <c r="T19" s="6" t="s">
        <v>44</v>
      </c>
      <c r="U19" s="6" t="s">
        <v>128</v>
      </c>
      <c r="V19" s="6" t="s">
        <v>129</v>
      </c>
      <c r="W19" s="6" t="s">
        <v>130</v>
      </c>
      <c r="Y19" s="6" t="s">
        <v>131</v>
      </c>
      <c r="AB19" s="6" t="s">
        <v>132</v>
      </c>
      <c r="AC19" s="6">
        <v>129</v>
      </c>
      <c r="AD19" s="6">
        <v>129.94999999999999</v>
      </c>
      <c r="AE19" s="6">
        <v>54.95</v>
      </c>
      <c r="AF19" s="6" t="s">
        <v>43</v>
      </c>
      <c r="AG19" s="6" t="s">
        <v>43</v>
      </c>
      <c r="AH19" s="6" t="s">
        <v>43</v>
      </c>
      <c r="AI19" s="6" t="str">
        <f>HYPERLINK("https://doi.org/10.1515/9783110607369")</f>
        <v>https://doi.org/10.1515/9783110607369</v>
      </c>
      <c r="AK19" s="6" t="s">
        <v>51</v>
      </c>
    </row>
    <row r="20" spans="1:37" s="6" customFormat="1" x14ac:dyDescent="0.3">
      <c r="A20" s="6">
        <v>521951</v>
      </c>
      <c r="B20" s="7">
        <v>9781400880881</v>
      </c>
      <c r="C20" s="7"/>
      <c r="D20" s="7"/>
      <c r="F20" s="6" t="s">
        <v>133</v>
      </c>
      <c r="G20" s="6" t="s">
        <v>134</v>
      </c>
      <c r="H20" s="6" t="s">
        <v>135</v>
      </c>
      <c r="J20" s="6">
        <v>1</v>
      </c>
      <c r="M20" s="6" t="s">
        <v>42</v>
      </c>
      <c r="N20" s="9">
        <v>42465</v>
      </c>
      <c r="O20" s="6">
        <v>2016</v>
      </c>
      <c r="P20" s="6">
        <v>320</v>
      </c>
      <c r="R20" s="6">
        <v>10</v>
      </c>
      <c r="T20" s="6" t="s">
        <v>44</v>
      </c>
      <c r="U20" s="6" t="s">
        <v>45</v>
      </c>
      <c r="V20" s="6" t="s">
        <v>97</v>
      </c>
      <c r="W20" s="6" t="s">
        <v>136</v>
      </c>
      <c r="Y20" s="6" t="s">
        <v>137</v>
      </c>
      <c r="AA20" s="6" t="s">
        <v>138</v>
      </c>
      <c r="AB20" s="6" t="s">
        <v>139</v>
      </c>
      <c r="AC20" s="6">
        <v>250</v>
      </c>
      <c r="AF20" s="6" t="s">
        <v>43</v>
      </c>
      <c r="AI20" s="6" t="str">
        <f>HYPERLINK("https://doi.org/10.1515/9781400880881")</f>
        <v>https://doi.org/10.1515/9781400880881</v>
      </c>
      <c r="AK20" s="6" t="s">
        <v>51</v>
      </c>
    </row>
    <row r="21" spans="1:37" s="6" customFormat="1" x14ac:dyDescent="0.3">
      <c r="A21" s="6">
        <v>577674</v>
      </c>
      <c r="B21" s="7">
        <v>9781479882281</v>
      </c>
      <c r="C21" s="7"/>
      <c r="D21" s="7"/>
      <c r="F21" s="6" t="s">
        <v>140</v>
      </c>
      <c r="G21" s="6" t="s">
        <v>141</v>
      </c>
      <c r="H21" s="6" t="s">
        <v>142</v>
      </c>
      <c r="J21" s="6">
        <v>1</v>
      </c>
      <c r="K21" s="6" t="s">
        <v>143</v>
      </c>
      <c r="L21" s="8" t="s">
        <v>144</v>
      </c>
      <c r="M21" s="6" t="s">
        <v>145</v>
      </c>
      <c r="N21" s="9">
        <v>43473</v>
      </c>
      <c r="O21" s="6">
        <v>2019</v>
      </c>
      <c r="R21" s="6">
        <v>10</v>
      </c>
      <c r="T21" s="6" t="s">
        <v>44</v>
      </c>
      <c r="U21" s="6" t="s">
        <v>45</v>
      </c>
      <c r="V21" s="6" t="s">
        <v>63</v>
      </c>
      <c r="W21" s="6" t="s">
        <v>146</v>
      </c>
      <c r="Y21" s="6" t="s">
        <v>147</v>
      </c>
      <c r="AA21" s="6" t="s">
        <v>148</v>
      </c>
      <c r="AB21" s="6" t="s">
        <v>149</v>
      </c>
      <c r="AC21" s="6">
        <v>0</v>
      </c>
      <c r="AF21" s="6" t="s">
        <v>43</v>
      </c>
      <c r="AI21" s="6" t="str">
        <f>HYPERLINK("https://www.degruyter.com/isbn/9781479882281")</f>
        <v>https://www.degruyter.com/isbn/9781479882281</v>
      </c>
      <c r="AK21" s="6" t="s">
        <v>51</v>
      </c>
    </row>
    <row r="22" spans="1:37" s="6" customFormat="1" x14ac:dyDescent="0.3">
      <c r="A22" s="6">
        <v>580924</v>
      </c>
      <c r="B22" s="7">
        <v>9780520975040</v>
      </c>
      <c r="C22" s="7"/>
      <c r="D22" s="7"/>
      <c r="F22" s="6" t="s">
        <v>150</v>
      </c>
      <c r="H22" s="6" t="s">
        <v>151</v>
      </c>
      <c r="J22" s="6">
        <v>3</v>
      </c>
      <c r="M22" s="6" t="s">
        <v>152</v>
      </c>
      <c r="N22" s="9">
        <v>44061</v>
      </c>
      <c r="O22" s="6">
        <v>2020</v>
      </c>
      <c r="P22" s="6">
        <v>376</v>
      </c>
      <c r="R22" s="6">
        <v>10</v>
      </c>
      <c r="T22" s="6" t="s">
        <v>44</v>
      </c>
      <c r="U22" s="6" t="s">
        <v>45</v>
      </c>
      <c r="V22" s="6" t="s">
        <v>63</v>
      </c>
      <c r="W22" s="6" t="s">
        <v>153</v>
      </c>
      <c r="Y22" s="6" t="s">
        <v>154</v>
      </c>
      <c r="Z22" s="6" t="s">
        <v>155</v>
      </c>
      <c r="AB22" s="6" t="s">
        <v>156</v>
      </c>
      <c r="AC22" s="6">
        <v>495.95</v>
      </c>
      <c r="AF22" s="6" t="s">
        <v>43</v>
      </c>
      <c r="AI22" s="6" t="str">
        <f>HYPERLINK("https://doi.org/10.1525/9780520975040")</f>
        <v>https://doi.org/10.1525/9780520975040</v>
      </c>
      <c r="AK22" s="6" t="s">
        <v>51</v>
      </c>
    </row>
    <row r="23" spans="1:37" s="6" customFormat="1" x14ac:dyDescent="0.3">
      <c r="A23" s="6">
        <v>516691</v>
      </c>
      <c r="B23" s="7">
        <v>9781400865734</v>
      </c>
      <c r="C23" s="7"/>
      <c r="D23" s="7"/>
      <c r="F23" s="6" t="s">
        <v>157</v>
      </c>
      <c r="G23" s="6" t="s">
        <v>158</v>
      </c>
      <c r="H23" s="6" t="s">
        <v>159</v>
      </c>
      <c r="J23" s="6">
        <v>1</v>
      </c>
      <c r="M23" s="6" t="s">
        <v>42</v>
      </c>
      <c r="N23" s="9">
        <v>42107</v>
      </c>
      <c r="O23" s="6">
        <v>2015</v>
      </c>
      <c r="P23" s="6">
        <v>368</v>
      </c>
      <c r="R23" s="6">
        <v>10</v>
      </c>
      <c r="T23" s="6" t="s">
        <v>44</v>
      </c>
      <c r="U23" s="6" t="s">
        <v>128</v>
      </c>
      <c r="V23" s="6" t="s">
        <v>160</v>
      </c>
      <c r="W23" s="6" t="s">
        <v>161</v>
      </c>
      <c r="Y23" s="6" t="s">
        <v>162</v>
      </c>
      <c r="AA23" s="6" t="s">
        <v>163</v>
      </c>
      <c r="AB23" s="6" t="s">
        <v>164</v>
      </c>
      <c r="AC23" s="6">
        <v>107</v>
      </c>
      <c r="AF23" s="6" t="s">
        <v>43</v>
      </c>
      <c r="AI23" s="6" t="str">
        <f>HYPERLINK("https://doi.org/10.1515/9781400865734")</f>
        <v>https://doi.org/10.1515/9781400865734</v>
      </c>
      <c r="AK23" s="6" t="s">
        <v>51</v>
      </c>
    </row>
    <row r="24" spans="1:37" s="6" customFormat="1" x14ac:dyDescent="0.3">
      <c r="A24" s="6">
        <v>541559</v>
      </c>
      <c r="B24" s="7">
        <v>9783110617160</v>
      </c>
      <c r="C24" s="7"/>
      <c r="D24" s="7">
        <v>9783110617290</v>
      </c>
      <c r="E24" s="6" t="s">
        <v>165</v>
      </c>
      <c r="F24" s="6" t="s">
        <v>166</v>
      </c>
      <c r="G24" s="6" t="s">
        <v>167</v>
      </c>
      <c r="H24" s="6" t="s">
        <v>168</v>
      </c>
      <c r="J24" s="6">
        <v>1</v>
      </c>
      <c r="M24" s="6" t="s">
        <v>127</v>
      </c>
      <c r="N24" s="9">
        <v>43515</v>
      </c>
      <c r="O24" s="6">
        <v>2019</v>
      </c>
      <c r="P24" s="6">
        <v>161</v>
      </c>
      <c r="T24" s="6" t="s">
        <v>44</v>
      </c>
      <c r="U24" s="6" t="s">
        <v>55</v>
      </c>
      <c r="V24" s="6" t="s">
        <v>169</v>
      </c>
      <c r="W24" s="6" t="s">
        <v>57</v>
      </c>
      <c r="X24" s="6" t="s">
        <v>170</v>
      </c>
      <c r="Y24" s="6" t="s">
        <v>171</v>
      </c>
      <c r="AB24" s="6" t="s">
        <v>172</v>
      </c>
      <c r="AC24" s="6">
        <v>299</v>
      </c>
      <c r="AE24" s="6">
        <v>29.95</v>
      </c>
      <c r="AF24" s="6" t="s">
        <v>43</v>
      </c>
      <c r="AH24" s="6" t="s">
        <v>43</v>
      </c>
      <c r="AI24" s="6" t="str">
        <f>HYPERLINK("https://doi.org/10.1515/9783110617160")</f>
        <v>https://doi.org/10.1515/9783110617160</v>
      </c>
      <c r="AK24" s="6" t="s">
        <v>51</v>
      </c>
    </row>
    <row r="25" spans="1:37" s="6" customFormat="1" x14ac:dyDescent="0.3">
      <c r="A25" s="6">
        <v>563004</v>
      </c>
      <c r="B25" s="7">
        <v>9781400831722</v>
      </c>
      <c r="C25" s="7"/>
      <c r="D25" s="7"/>
      <c r="F25" s="6" t="s">
        <v>173</v>
      </c>
      <c r="G25" s="6" t="s">
        <v>174</v>
      </c>
      <c r="H25" s="6" t="s">
        <v>175</v>
      </c>
      <c r="J25" s="6">
        <v>1</v>
      </c>
      <c r="M25" s="6" t="s">
        <v>42</v>
      </c>
      <c r="N25" s="9">
        <v>40067</v>
      </c>
      <c r="O25" s="6">
        <v>2009</v>
      </c>
      <c r="P25" s="6">
        <v>512</v>
      </c>
      <c r="R25" s="6">
        <v>10</v>
      </c>
      <c r="T25" s="6" t="s">
        <v>44</v>
      </c>
      <c r="U25" s="6" t="s">
        <v>45</v>
      </c>
      <c r="V25" s="6" t="s">
        <v>46</v>
      </c>
      <c r="W25" s="6" t="s">
        <v>176</v>
      </c>
      <c r="Y25" s="6" t="s">
        <v>177</v>
      </c>
      <c r="AA25" s="6" t="s">
        <v>178</v>
      </c>
      <c r="AB25" s="6" t="s">
        <v>179</v>
      </c>
      <c r="AC25" s="6">
        <v>87</v>
      </c>
      <c r="AF25" s="6" t="s">
        <v>43</v>
      </c>
      <c r="AI25" s="6" t="str">
        <f>HYPERLINK("https://doi.org/10.1515/9781400831722")</f>
        <v>https://doi.org/10.1515/9781400831722</v>
      </c>
      <c r="AK25" s="6" t="s">
        <v>51</v>
      </c>
    </row>
    <row r="26" spans="1:37" s="6" customFormat="1" x14ac:dyDescent="0.3">
      <c r="A26" s="6">
        <v>516675</v>
      </c>
      <c r="B26" s="7">
        <v>9781400865536</v>
      </c>
      <c r="C26" s="7"/>
      <c r="D26" s="7"/>
      <c r="F26" s="6" t="s">
        <v>180</v>
      </c>
      <c r="G26" s="6" t="s">
        <v>181</v>
      </c>
      <c r="H26" s="6" t="s">
        <v>104</v>
      </c>
      <c r="J26" s="6">
        <v>3</v>
      </c>
      <c r="M26" s="6" t="s">
        <v>42</v>
      </c>
      <c r="N26" s="9">
        <v>42029</v>
      </c>
      <c r="O26" s="6">
        <v>2016</v>
      </c>
      <c r="P26" s="6">
        <v>392</v>
      </c>
      <c r="R26" s="6">
        <v>10</v>
      </c>
      <c r="T26" s="6" t="s">
        <v>44</v>
      </c>
      <c r="U26" s="6" t="s">
        <v>45</v>
      </c>
      <c r="V26" s="6" t="s">
        <v>63</v>
      </c>
      <c r="W26" s="6" t="s">
        <v>182</v>
      </c>
      <c r="Y26" s="6" t="s">
        <v>183</v>
      </c>
      <c r="AA26" s="6" t="s">
        <v>184</v>
      </c>
      <c r="AB26" s="6" t="s">
        <v>185</v>
      </c>
      <c r="AC26" s="6">
        <v>83</v>
      </c>
      <c r="AF26" s="6" t="s">
        <v>43</v>
      </c>
      <c r="AI26" s="6" t="str">
        <f>HYPERLINK("https://doi.org/10.1515/9781400865536")</f>
        <v>https://doi.org/10.1515/9781400865536</v>
      </c>
      <c r="AK26" s="6" t="s">
        <v>51</v>
      </c>
    </row>
    <row r="27" spans="1:37" s="6" customFormat="1" x14ac:dyDescent="0.3">
      <c r="A27" s="6">
        <v>561877</v>
      </c>
      <c r="B27" s="7">
        <v>9780231547543</v>
      </c>
      <c r="C27" s="7"/>
      <c r="D27" s="7"/>
      <c r="F27" s="6" t="s">
        <v>186</v>
      </c>
      <c r="G27" s="6" t="s">
        <v>187</v>
      </c>
      <c r="H27" s="6" t="s">
        <v>188</v>
      </c>
      <c r="J27" s="6">
        <v>1</v>
      </c>
      <c r="K27" s="6" t="s">
        <v>189</v>
      </c>
      <c r="M27" s="6" t="s">
        <v>190</v>
      </c>
      <c r="N27" s="9">
        <v>43570</v>
      </c>
      <c r="O27" s="6">
        <v>2019</v>
      </c>
      <c r="R27" s="6">
        <v>10</v>
      </c>
      <c r="T27" s="6" t="s">
        <v>44</v>
      </c>
      <c r="U27" s="6" t="s">
        <v>45</v>
      </c>
      <c r="V27" s="6" t="s">
        <v>63</v>
      </c>
      <c r="W27" s="6" t="s">
        <v>191</v>
      </c>
      <c r="Y27" s="6" t="s">
        <v>192</v>
      </c>
      <c r="AB27" s="6" t="s">
        <v>193</v>
      </c>
      <c r="AC27" s="6">
        <v>16.95</v>
      </c>
      <c r="AF27" s="6" t="s">
        <v>43</v>
      </c>
      <c r="AI27" s="6" t="str">
        <f>HYPERLINK("https://doi.org/10.7312/lied18789")</f>
        <v>https://doi.org/10.7312/lied18789</v>
      </c>
      <c r="AK27" s="6" t="s">
        <v>51</v>
      </c>
    </row>
    <row r="28" spans="1:37" s="6" customFormat="1" x14ac:dyDescent="0.3">
      <c r="A28" s="6">
        <v>554245</v>
      </c>
      <c r="B28" s="7">
        <v>9780231547529</v>
      </c>
      <c r="C28" s="7"/>
      <c r="D28" s="7"/>
      <c r="F28" s="6" t="s">
        <v>194</v>
      </c>
      <c r="G28" s="6" t="s">
        <v>195</v>
      </c>
      <c r="H28" s="6" t="s">
        <v>196</v>
      </c>
      <c r="J28" s="6">
        <v>1</v>
      </c>
      <c r="K28" s="6" t="s">
        <v>197</v>
      </c>
      <c r="M28" s="6" t="s">
        <v>190</v>
      </c>
      <c r="N28" s="9">
        <v>43479</v>
      </c>
      <c r="O28" s="6">
        <v>2019</v>
      </c>
      <c r="Q28" s="6">
        <v>34</v>
      </c>
      <c r="R28" s="6">
        <v>10</v>
      </c>
      <c r="T28" s="6" t="s">
        <v>44</v>
      </c>
      <c r="U28" s="6" t="s">
        <v>45</v>
      </c>
      <c r="V28" s="6" t="s">
        <v>63</v>
      </c>
      <c r="W28" s="6" t="s">
        <v>198</v>
      </c>
      <c r="Y28" s="6" t="s">
        <v>199</v>
      </c>
      <c r="Z28" s="6" t="s">
        <v>200</v>
      </c>
      <c r="AA28" s="6" t="s">
        <v>201</v>
      </c>
      <c r="AB28" s="6" t="s">
        <v>202</v>
      </c>
      <c r="AC28" s="6">
        <v>18.95</v>
      </c>
      <c r="AF28" s="6" t="s">
        <v>43</v>
      </c>
      <c r="AI28" s="6" t="str">
        <f>HYPERLINK("https://doi.org/10.7312/ushe18784")</f>
        <v>https://doi.org/10.7312/ushe18784</v>
      </c>
      <c r="AK28" s="6" t="s">
        <v>51</v>
      </c>
    </row>
    <row r="29" spans="1:37" s="6" customFormat="1" x14ac:dyDescent="0.3">
      <c r="A29" s="6">
        <v>526595</v>
      </c>
      <c r="B29" s="7">
        <v>9781400882915</v>
      </c>
      <c r="C29" s="7"/>
      <c r="D29" s="7"/>
      <c r="F29" s="6" t="s">
        <v>203</v>
      </c>
      <c r="G29" s="6" t="s">
        <v>204</v>
      </c>
      <c r="H29" s="6" t="s">
        <v>205</v>
      </c>
      <c r="J29" s="6">
        <v>1</v>
      </c>
      <c r="M29" s="6" t="s">
        <v>42</v>
      </c>
      <c r="N29" s="9">
        <v>42668</v>
      </c>
      <c r="O29" s="6">
        <v>2017</v>
      </c>
      <c r="P29" s="6">
        <v>400</v>
      </c>
      <c r="R29" s="6">
        <v>10</v>
      </c>
      <c r="T29" s="6" t="s">
        <v>44</v>
      </c>
      <c r="U29" s="6" t="s">
        <v>45</v>
      </c>
      <c r="V29" s="6" t="s">
        <v>46</v>
      </c>
      <c r="W29" s="6" t="s">
        <v>206</v>
      </c>
      <c r="Y29" s="6" t="s">
        <v>207</v>
      </c>
      <c r="AA29" s="6" t="s">
        <v>208</v>
      </c>
      <c r="AB29" s="6" t="s">
        <v>209</v>
      </c>
      <c r="AC29" s="6">
        <v>82.95</v>
      </c>
      <c r="AF29" s="6" t="s">
        <v>43</v>
      </c>
      <c r="AI29" s="6" t="str">
        <f>HYPERLINK("https://doi.org/10.1515/9781400882915")</f>
        <v>https://doi.org/10.1515/9781400882915</v>
      </c>
      <c r="AK29" s="6" t="s">
        <v>51</v>
      </c>
    </row>
    <row r="30" spans="1:37" s="6" customFormat="1" x14ac:dyDescent="0.3">
      <c r="A30" s="6">
        <v>543083</v>
      </c>
      <c r="B30" s="7">
        <v>9780674982918</v>
      </c>
      <c r="C30" s="7"/>
      <c r="D30" s="7"/>
      <c r="F30" s="6" t="s">
        <v>210</v>
      </c>
      <c r="H30" s="6" t="s">
        <v>211</v>
      </c>
      <c r="J30" s="6">
        <v>1</v>
      </c>
      <c r="M30" s="6" t="s">
        <v>212</v>
      </c>
      <c r="N30" s="9">
        <v>42961</v>
      </c>
      <c r="O30" s="6">
        <v>2014</v>
      </c>
      <c r="P30" s="6">
        <v>816</v>
      </c>
      <c r="R30" s="6">
        <v>10</v>
      </c>
      <c r="T30" s="6" t="s">
        <v>44</v>
      </c>
      <c r="U30" s="6" t="s">
        <v>45</v>
      </c>
      <c r="V30" s="6" t="s">
        <v>46</v>
      </c>
      <c r="W30" s="6" t="s">
        <v>213</v>
      </c>
      <c r="Y30" s="6" t="s">
        <v>214</v>
      </c>
      <c r="Z30" s="6" t="s">
        <v>215</v>
      </c>
      <c r="AA30" s="6" t="s">
        <v>216</v>
      </c>
      <c r="AB30" s="6" t="s">
        <v>217</v>
      </c>
      <c r="AC30" s="6">
        <v>42</v>
      </c>
      <c r="AF30" s="6" t="s">
        <v>43</v>
      </c>
      <c r="AI30" s="6" t="str">
        <f>HYPERLINK("https://doi.org/10.4159/9780674982918?locatt=mode:legacy")</f>
        <v>https://doi.org/10.4159/9780674982918?locatt=mode:legacy</v>
      </c>
      <c r="AK30" s="6" t="s">
        <v>51</v>
      </c>
    </row>
    <row r="31" spans="1:37" s="6" customFormat="1" x14ac:dyDescent="0.3">
      <c r="A31" s="6">
        <v>590350</v>
      </c>
      <c r="B31" s="7">
        <v>9781503604575</v>
      </c>
      <c r="C31" s="7"/>
      <c r="D31" s="7"/>
      <c r="F31" s="6" t="s">
        <v>218</v>
      </c>
      <c r="H31" s="6" t="s">
        <v>219</v>
      </c>
      <c r="J31" s="6">
        <v>3</v>
      </c>
      <c r="M31" s="6" t="s">
        <v>220</v>
      </c>
      <c r="N31" s="9">
        <v>43025</v>
      </c>
      <c r="O31" s="6">
        <v>2017</v>
      </c>
      <c r="P31" s="6">
        <v>448</v>
      </c>
      <c r="Q31" s="6">
        <v>49</v>
      </c>
      <c r="R31" s="6">
        <v>10</v>
      </c>
      <c r="T31" s="6" t="s">
        <v>44</v>
      </c>
      <c r="U31" s="6" t="s">
        <v>45</v>
      </c>
      <c r="V31" s="6" t="s">
        <v>63</v>
      </c>
      <c r="W31" s="6" t="s">
        <v>221</v>
      </c>
      <c r="Y31" s="6" t="s">
        <v>222</v>
      </c>
      <c r="Z31" s="6" t="s">
        <v>223</v>
      </c>
      <c r="AA31" s="6" t="s">
        <v>224</v>
      </c>
      <c r="AB31" s="6" t="s">
        <v>225</v>
      </c>
      <c r="AC31" s="6">
        <v>114.95</v>
      </c>
      <c r="AF31" s="6" t="s">
        <v>43</v>
      </c>
      <c r="AI31" s="6" t="str">
        <f>HYPERLINK("https://doi.org/10.1515/9781503604575")</f>
        <v>https://doi.org/10.1515/9781503604575</v>
      </c>
      <c r="AK31" s="6" t="s">
        <v>51</v>
      </c>
    </row>
    <row r="32" spans="1:37" s="6" customFormat="1" x14ac:dyDescent="0.3">
      <c r="A32" s="6">
        <v>551415</v>
      </c>
      <c r="B32" s="7">
        <v>9781400829453</v>
      </c>
      <c r="C32" s="7"/>
      <c r="D32" s="7"/>
      <c r="F32" s="6" t="s">
        <v>226</v>
      </c>
      <c r="G32" s="6" t="s">
        <v>227</v>
      </c>
      <c r="H32" s="6" t="s">
        <v>228</v>
      </c>
      <c r="J32" s="6">
        <v>1</v>
      </c>
      <c r="M32" s="6" t="s">
        <v>42</v>
      </c>
      <c r="N32" s="9">
        <v>40174</v>
      </c>
      <c r="O32" s="6">
        <v>2002</v>
      </c>
      <c r="P32" s="6">
        <v>440</v>
      </c>
      <c r="R32" s="6">
        <v>10</v>
      </c>
      <c r="T32" s="6" t="s">
        <v>44</v>
      </c>
      <c r="U32" s="6" t="s">
        <v>45</v>
      </c>
      <c r="V32" s="6" t="s">
        <v>63</v>
      </c>
      <c r="W32" s="6" t="s">
        <v>229</v>
      </c>
      <c r="Y32" s="6" t="s">
        <v>230</v>
      </c>
      <c r="AA32" s="6" t="s">
        <v>231</v>
      </c>
      <c r="AB32" s="6" t="s">
        <v>232</v>
      </c>
      <c r="AC32" s="6">
        <v>335</v>
      </c>
      <c r="AF32" s="6" t="s">
        <v>43</v>
      </c>
      <c r="AI32" s="6" t="str">
        <f>HYPERLINK("https://doi.org/10.1515/9781400829453")</f>
        <v>https://doi.org/10.1515/9781400829453</v>
      </c>
      <c r="AK32" s="6" t="s">
        <v>51</v>
      </c>
    </row>
    <row r="33" spans="1:37" s="6" customFormat="1" x14ac:dyDescent="0.3">
      <c r="A33" s="6">
        <v>562225</v>
      </c>
      <c r="B33" s="7">
        <v>9780691194585</v>
      </c>
      <c r="C33" s="7"/>
      <c r="D33" s="7"/>
      <c r="F33" s="6" t="s">
        <v>233</v>
      </c>
      <c r="G33" s="6" t="s">
        <v>234</v>
      </c>
      <c r="H33" s="6" t="s">
        <v>235</v>
      </c>
      <c r="J33" s="6">
        <v>1</v>
      </c>
      <c r="M33" s="6" t="s">
        <v>42</v>
      </c>
      <c r="N33" s="9">
        <v>43683</v>
      </c>
      <c r="O33" s="6">
        <v>2019</v>
      </c>
      <c r="P33" s="6">
        <v>320</v>
      </c>
      <c r="R33" s="6">
        <v>10</v>
      </c>
      <c r="T33" s="6" t="s">
        <v>44</v>
      </c>
      <c r="U33" s="6" t="s">
        <v>45</v>
      </c>
      <c r="V33" s="6" t="s">
        <v>63</v>
      </c>
      <c r="W33" s="6" t="s">
        <v>236</v>
      </c>
      <c r="Y33" s="6" t="s">
        <v>237</v>
      </c>
      <c r="AA33" s="6" t="s">
        <v>238</v>
      </c>
      <c r="AB33" s="6" t="s">
        <v>239</v>
      </c>
      <c r="AC33" s="6">
        <v>126</v>
      </c>
      <c r="AF33" s="6" t="s">
        <v>43</v>
      </c>
      <c r="AI33" s="6" t="str">
        <f>HYPERLINK("https://doi.org/10.1515/9780691194585?locatt=mode:legacy")</f>
        <v>https://doi.org/10.1515/9780691194585?locatt=mode:legacy</v>
      </c>
      <c r="AK33" s="6" t="s">
        <v>51</v>
      </c>
    </row>
    <row r="34" spans="1:37" s="6" customFormat="1" x14ac:dyDescent="0.3">
      <c r="A34" s="6">
        <v>563128</v>
      </c>
      <c r="B34" s="7">
        <v>9781400829118</v>
      </c>
      <c r="C34" s="7"/>
      <c r="D34" s="7"/>
      <c r="F34" s="6" t="s">
        <v>240</v>
      </c>
      <c r="I34" s="6" t="s">
        <v>241</v>
      </c>
      <c r="J34" s="6">
        <v>1</v>
      </c>
      <c r="K34" s="6" t="s">
        <v>242</v>
      </c>
      <c r="M34" s="6" t="s">
        <v>42</v>
      </c>
      <c r="N34" s="9">
        <v>40889</v>
      </c>
      <c r="O34" s="6">
        <v>2004</v>
      </c>
      <c r="P34" s="6">
        <v>768</v>
      </c>
      <c r="R34" s="6">
        <v>10</v>
      </c>
      <c r="T34" s="6" t="s">
        <v>44</v>
      </c>
      <c r="U34" s="6" t="s">
        <v>45</v>
      </c>
      <c r="V34" s="6" t="s">
        <v>63</v>
      </c>
      <c r="W34" s="6" t="s">
        <v>229</v>
      </c>
      <c r="Y34" s="6" t="s">
        <v>243</v>
      </c>
      <c r="AB34" s="6" t="s">
        <v>244</v>
      </c>
      <c r="AC34" s="6">
        <v>335</v>
      </c>
      <c r="AF34" s="6" t="s">
        <v>43</v>
      </c>
      <c r="AI34" s="6" t="str">
        <f>HYPERLINK("https://doi.org/10.1515/9781400829118")</f>
        <v>https://doi.org/10.1515/9781400829118</v>
      </c>
      <c r="AK34" s="6" t="s">
        <v>51</v>
      </c>
    </row>
    <row r="35" spans="1:37" s="6" customFormat="1" x14ac:dyDescent="0.3">
      <c r="A35" s="6">
        <v>563348</v>
      </c>
      <c r="B35" s="7">
        <v>9781400848447</v>
      </c>
      <c r="C35" s="7"/>
      <c r="D35" s="7"/>
      <c r="F35" s="6" t="s">
        <v>245</v>
      </c>
      <c r="G35" s="6" t="s">
        <v>246</v>
      </c>
      <c r="H35" s="6" t="s">
        <v>247</v>
      </c>
      <c r="J35" s="6">
        <v>1</v>
      </c>
      <c r="M35" s="6" t="s">
        <v>42</v>
      </c>
      <c r="N35" s="9">
        <v>41602</v>
      </c>
      <c r="O35" s="6">
        <v>2014</v>
      </c>
      <c r="P35" s="6">
        <v>480</v>
      </c>
      <c r="R35" s="6">
        <v>10</v>
      </c>
      <c r="T35" s="6" t="s">
        <v>44</v>
      </c>
      <c r="U35" s="6" t="s">
        <v>45</v>
      </c>
      <c r="V35" s="6" t="s">
        <v>63</v>
      </c>
      <c r="W35" s="6" t="s">
        <v>248</v>
      </c>
      <c r="Y35" s="6" t="s">
        <v>249</v>
      </c>
      <c r="AA35" s="6" t="s">
        <v>250</v>
      </c>
      <c r="AB35" s="6" t="s">
        <v>251</v>
      </c>
      <c r="AC35" s="6">
        <v>160</v>
      </c>
      <c r="AF35" s="6" t="s">
        <v>43</v>
      </c>
      <c r="AI35" s="6" t="str">
        <f>HYPERLINK("https://doi.org/10.1515/9781400848447")</f>
        <v>https://doi.org/10.1515/9781400848447</v>
      </c>
      <c r="AK35" s="6" t="s">
        <v>51</v>
      </c>
    </row>
    <row r="36" spans="1:37" s="6" customFormat="1" x14ac:dyDescent="0.3">
      <c r="A36" s="6">
        <v>524916</v>
      </c>
      <c r="B36" s="7">
        <v>9781400845354</v>
      </c>
      <c r="C36" s="7"/>
      <c r="D36" s="7"/>
      <c r="F36" s="6" t="s">
        <v>252</v>
      </c>
      <c r="I36" s="6" t="s">
        <v>253</v>
      </c>
      <c r="J36" s="6">
        <v>1</v>
      </c>
      <c r="M36" s="6" t="s">
        <v>42</v>
      </c>
      <c r="N36" s="9">
        <v>41252</v>
      </c>
      <c r="O36" s="6">
        <v>2013</v>
      </c>
      <c r="P36" s="6">
        <v>1248</v>
      </c>
      <c r="R36" s="6">
        <v>10</v>
      </c>
      <c r="T36" s="6" t="s">
        <v>44</v>
      </c>
      <c r="U36" s="6" t="s">
        <v>45</v>
      </c>
      <c r="V36" s="6" t="s">
        <v>63</v>
      </c>
      <c r="W36" s="6" t="s">
        <v>254</v>
      </c>
      <c r="Y36" s="6" t="s">
        <v>255</v>
      </c>
      <c r="AA36" s="6" t="s">
        <v>256</v>
      </c>
      <c r="AB36" s="6" t="s">
        <v>257</v>
      </c>
      <c r="AC36" s="6">
        <v>290</v>
      </c>
      <c r="AF36" s="6" t="s">
        <v>43</v>
      </c>
      <c r="AI36" s="6" t="str">
        <f>HYPERLINK("https://doi.org/10.1515/9781400845354")</f>
        <v>https://doi.org/10.1515/9781400845354</v>
      </c>
      <c r="AK36" s="6" t="s">
        <v>51</v>
      </c>
    </row>
    <row r="37" spans="1:37" s="6" customFormat="1" x14ac:dyDescent="0.3">
      <c r="A37" s="6">
        <v>605572</v>
      </c>
      <c r="B37" s="7">
        <v>9780691226736</v>
      </c>
      <c r="C37" s="7"/>
      <c r="D37" s="7"/>
      <c r="F37" s="6" t="s">
        <v>258</v>
      </c>
      <c r="G37" s="6" t="s">
        <v>259</v>
      </c>
      <c r="H37" s="6" t="s">
        <v>260</v>
      </c>
      <c r="J37" s="6">
        <v>1</v>
      </c>
      <c r="M37" s="6" t="s">
        <v>42</v>
      </c>
      <c r="N37" s="9">
        <v>44481</v>
      </c>
      <c r="O37" s="6">
        <v>2021</v>
      </c>
      <c r="P37" s="6">
        <v>344</v>
      </c>
      <c r="R37" s="6">
        <v>10</v>
      </c>
      <c r="T37" s="6" t="s">
        <v>44</v>
      </c>
      <c r="U37" s="6" t="s">
        <v>128</v>
      </c>
      <c r="V37" s="6" t="s">
        <v>261</v>
      </c>
      <c r="W37" s="6" t="s">
        <v>262</v>
      </c>
      <c r="Y37" s="6" t="s">
        <v>263</v>
      </c>
      <c r="AA37" s="6" t="s">
        <v>264</v>
      </c>
      <c r="AB37" s="6" t="s">
        <v>265</v>
      </c>
      <c r="AC37" s="6">
        <v>68.95</v>
      </c>
      <c r="AF37" s="6" t="s">
        <v>43</v>
      </c>
      <c r="AI37" s="6" t="str">
        <f>HYPERLINK("https://doi.org/10.1515/9780691226736?locatt=mode:legacy")</f>
        <v>https://doi.org/10.1515/9780691226736?locatt=mode:legacy</v>
      </c>
      <c r="AK37" s="6" t="s">
        <v>51</v>
      </c>
    </row>
    <row r="38" spans="1:37" s="6" customFormat="1" x14ac:dyDescent="0.3">
      <c r="A38" s="6">
        <v>569427</v>
      </c>
      <c r="B38" s="7">
        <v>9780226613475</v>
      </c>
      <c r="C38" s="7"/>
      <c r="D38" s="7"/>
      <c r="F38" s="6" t="s">
        <v>266</v>
      </c>
      <c r="G38" s="6" t="s">
        <v>267</v>
      </c>
      <c r="I38" s="6" t="s">
        <v>268</v>
      </c>
      <c r="J38" s="6">
        <v>1</v>
      </c>
      <c r="K38" s="6" t="s">
        <v>269</v>
      </c>
      <c r="M38" s="6" t="s">
        <v>270</v>
      </c>
      <c r="N38" s="9">
        <v>43623</v>
      </c>
      <c r="O38" s="6">
        <v>2019</v>
      </c>
      <c r="P38" s="6">
        <v>648</v>
      </c>
      <c r="R38" s="6">
        <v>10</v>
      </c>
      <c r="T38" s="6" t="s">
        <v>44</v>
      </c>
      <c r="U38" s="6" t="s">
        <v>45</v>
      </c>
      <c r="V38" s="6" t="s">
        <v>63</v>
      </c>
      <c r="W38" s="6" t="s">
        <v>271</v>
      </c>
      <c r="Y38" s="6" t="s">
        <v>272</v>
      </c>
      <c r="Z38" s="6" t="s">
        <v>273</v>
      </c>
      <c r="AA38" s="6" t="s">
        <v>274</v>
      </c>
      <c r="AB38" s="6" t="s">
        <v>275</v>
      </c>
      <c r="AC38" s="6">
        <v>243.95</v>
      </c>
      <c r="AF38" s="6" t="s">
        <v>43</v>
      </c>
      <c r="AI38" s="6" t="str">
        <f>HYPERLINK("https://www.degruyter.com/isbn/9780226613475")</f>
        <v>https://www.degruyter.com/isbn/9780226613475</v>
      </c>
      <c r="AK38" s="6" t="s">
        <v>51</v>
      </c>
    </row>
    <row r="39" spans="1:37" s="6" customFormat="1" x14ac:dyDescent="0.3">
      <c r="A39" s="6">
        <v>550210</v>
      </c>
      <c r="B39" s="7">
        <v>9781400827817</v>
      </c>
      <c r="C39" s="7"/>
      <c r="D39" s="7"/>
      <c r="F39" s="6" t="s">
        <v>276</v>
      </c>
      <c r="G39" s="6" t="s">
        <v>277</v>
      </c>
      <c r="H39" s="6" t="s">
        <v>278</v>
      </c>
      <c r="J39" s="6">
        <v>1</v>
      </c>
      <c r="K39" s="6" t="s">
        <v>40</v>
      </c>
      <c r="L39" s="8" t="s">
        <v>279</v>
      </c>
      <c r="M39" s="6" t="s">
        <v>42</v>
      </c>
      <c r="N39" s="9">
        <v>39811</v>
      </c>
      <c r="O39" s="6">
        <v>2007</v>
      </c>
      <c r="P39" s="6">
        <v>432</v>
      </c>
      <c r="R39" s="6">
        <v>10</v>
      </c>
      <c r="T39" s="6" t="s">
        <v>44</v>
      </c>
      <c r="U39" s="6" t="s">
        <v>45</v>
      </c>
      <c r="V39" s="6" t="s">
        <v>46</v>
      </c>
      <c r="W39" s="6" t="s">
        <v>280</v>
      </c>
      <c r="Y39" s="6" t="s">
        <v>281</v>
      </c>
      <c r="AA39" s="6" t="s">
        <v>282</v>
      </c>
      <c r="AB39" s="6" t="s">
        <v>283</v>
      </c>
      <c r="AC39" s="6">
        <v>123</v>
      </c>
      <c r="AF39" s="6" t="s">
        <v>43</v>
      </c>
      <c r="AI39" s="6" t="str">
        <f>HYPERLINK("https://doi.org/10.1515/9781400827817")</f>
        <v>https://doi.org/10.1515/9781400827817</v>
      </c>
      <c r="AK39" s="6" t="s">
        <v>51</v>
      </c>
    </row>
    <row r="40" spans="1:37" s="6" customFormat="1" x14ac:dyDescent="0.3">
      <c r="A40" s="6">
        <v>522592</v>
      </c>
      <c r="B40" s="7">
        <v>9781400882779</v>
      </c>
      <c r="C40" s="7"/>
      <c r="D40" s="7"/>
      <c r="F40" s="6" t="s">
        <v>284</v>
      </c>
      <c r="H40" s="6" t="s">
        <v>285</v>
      </c>
      <c r="J40" s="6">
        <v>1</v>
      </c>
      <c r="M40" s="6" t="s">
        <v>42</v>
      </c>
      <c r="N40" s="9">
        <v>42459</v>
      </c>
      <c r="O40" s="6">
        <v>1987</v>
      </c>
      <c r="P40" s="6">
        <v>472</v>
      </c>
      <c r="R40" s="6">
        <v>10</v>
      </c>
      <c r="T40" s="6" t="s">
        <v>44</v>
      </c>
      <c r="U40" s="6" t="s">
        <v>45</v>
      </c>
      <c r="V40" s="6" t="s">
        <v>286</v>
      </c>
      <c r="W40" s="6" t="s">
        <v>287</v>
      </c>
      <c r="Y40" s="6" t="s">
        <v>288</v>
      </c>
      <c r="AC40" s="6">
        <v>250</v>
      </c>
      <c r="AF40" s="6" t="s">
        <v>43</v>
      </c>
      <c r="AI40" s="6" t="str">
        <f>HYPERLINK("https://doi.org/10.1515/9781400882779")</f>
        <v>https://doi.org/10.1515/9781400882779</v>
      </c>
      <c r="AK40" s="6" t="s">
        <v>51</v>
      </c>
    </row>
    <row r="41" spans="1:37" s="6" customFormat="1" x14ac:dyDescent="0.3">
      <c r="A41" s="6">
        <v>591245</v>
      </c>
      <c r="B41" s="7">
        <v>9780691205847</v>
      </c>
      <c r="C41" s="7"/>
      <c r="D41" s="7"/>
      <c r="F41" s="6" t="s">
        <v>289</v>
      </c>
      <c r="H41" s="6" t="s">
        <v>290</v>
      </c>
      <c r="J41" s="6">
        <v>1</v>
      </c>
      <c r="M41" s="6" t="s">
        <v>42</v>
      </c>
      <c r="N41" s="9">
        <v>44152</v>
      </c>
      <c r="O41" s="6">
        <v>2020</v>
      </c>
      <c r="P41" s="6">
        <v>504</v>
      </c>
      <c r="R41" s="6">
        <v>10</v>
      </c>
      <c r="T41" s="6" t="s">
        <v>44</v>
      </c>
      <c r="U41" s="6" t="s">
        <v>45</v>
      </c>
      <c r="V41" s="6" t="s">
        <v>63</v>
      </c>
      <c r="W41" s="6" t="s">
        <v>291</v>
      </c>
      <c r="Y41" s="6" t="s">
        <v>292</v>
      </c>
      <c r="AA41" s="6" t="s">
        <v>293</v>
      </c>
      <c r="AB41" s="6" t="s">
        <v>294</v>
      </c>
      <c r="AC41" s="6">
        <v>210</v>
      </c>
      <c r="AF41" s="6" t="s">
        <v>43</v>
      </c>
      <c r="AI41" s="6" t="str">
        <f>HYPERLINK("https://doi.org/10.1515/9780691205847")</f>
        <v>https://doi.org/10.1515/9780691205847</v>
      </c>
      <c r="AK41" s="6" t="s">
        <v>51</v>
      </c>
    </row>
    <row r="42" spans="1:37" s="6" customFormat="1" x14ac:dyDescent="0.3">
      <c r="A42" s="6">
        <v>542233</v>
      </c>
      <c r="B42" s="7">
        <v>9781400888955</v>
      </c>
      <c r="C42" s="7"/>
      <c r="D42" s="7"/>
      <c r="F42" s="6" t="s">
        <v>295</v>
      </c>
      <c r="G42" s="6" t="s">
        <v>296</v>
      </c>
      <c r="H42" s="6" t="s">
        <v>297</v>
      </c>
      <c r="J42" s="6">
        <v>1</v>
      </c>
      <c r="K42" s="6" t="s">
        <v>40</v>
      </c>
      <c r="L42" s="8" t="s">
        <v>298</v>
      </c>
      <c r="M42" s="6" t="s">
        <v>42</v>
      </c>
      <c r="N42" s="9">
        <v>42976</v>
      </c>
      <c r="O42" s="6">
        <v>2017</v>
      </c>
      <c r="P42" s="6">
        <v>784</v>
      </c>
      <c r="R42" s="6">
        <v>10</v>
      </c>
      <c r="T42" s="6" t="s">
        <v>44</v>
      </c>
      <c r="U42" s="6" t="s">
        <v>45</v>
      </c>
      <c r="V42" s="6" t="s">
        <v>46</v>
      </c>
      <c r="W42" s="6" t="s">
        <v>299</v>
      </c>
      <c r="Y42" s="6" t="s">
        <v>300</v>
      </c>
      <c r="AA42" s="6" t="s">
        <v>301</v>
      </c>
      <c r="AB42" s="6" t="s">
        <v>302</v>
      </c>
      <c r="AC42" s="6">
        <v>93.95</v>
      </c>
      <c r="AF42" s="6" t="s">
        <v>43</v>
      </c>
      <c r="AI42" s="6" t="str">
        <f>HYPERLINK("https://doi.org/10.1515/9781400888955")</f>
        <v>https://doi.org/10.1515/9781400888955</v>
      </c>
      <c r="AK42" s="6" t="s">
        <v>51</v>
      </c>
    </row>
    <row r="43" spans="1:37" s="6" customFormat="1" x14ac:dyDescent="0.3">
      <c r="A43" s="6">
        <v>517187</v>
      </c>
      <c r="B43" s="7">
        <v>9780674369542</v>
      </c>
      <c r="C43" s="7"/>
      <c r="D43" s="7"/>
      <c r="F43" s="6" t="s">
        <v>210</v>
      </c>
      <c r="H43" s="6" t="s">
        <v>211</v>
      </c>
      <c r="J43" s="6">
        <v>1</v>
      </c>
      <c r="M43" s="6" t="s">
        <v>212</v>
      </c>
      <c r="N43" s="9">
        <v>41708</v>
      </c>
      <c r="O43" s="6">
        <v>2014</v>
      </c>
      <c r="P43" s="6">
        <v>695</v>
      </c>
      <c r="R43" s="6">
        <v>10</v>
      </c>
      <c r="T43" s="6" t="s">
        <v>44</v>
      </c>
      <c r="U43" s="6" t="s">
        <v>45</v>
      </c>
      <c r="V43" s="6" t="s">
        <v>46</v>
      </c>
      <c r="W43" s="6" t="s">
        <v>213</v>
      </c>
      <c r="Y43" s="6" t="s">
        <v>303</v>
      </c>
      <c r="Z43" s="6" t="s">
        <v>304</v>
      </c>
      <c r="AA43" s="6" t="s">
        <v>216</v>
      </c>
      <c r="AB43" s="6" t="s">
        <v>305</v>
      </c>
      <c r="AC43" s="6">
        <v>42</v>
      </c>
      <c r="AF43" s="6" t="s">
        <v>43</v>
      </c>
      <c r="AI43" s="6" t="str">
        <f>HYPERLINK("https://doi.org/10.4159/9780674369542")</f>
        <v>https://doi.org/10.4159/9780674369542</v>
      </c>
      <c r="AK43" s="6" t="s">
        <v>51</v>
      </c>
    </row>
    <row r="44" spans="1:37" s="6" customFormat="1" x14ac:dyDescent="0.3">
      <c r="A44" s="6">
        <v>590244</v>
      </c>
      <c r="B44" s="7">
        <v>9780804795050</v>
      </c>
      <c r="C44" s="7"/>
      <c r="D44" s="7"/>
      <c r="F44" s="6" t="s">
        <v>306</v>
      </c>
      <c r="H44" s="6" t="s">
        <v>307</v>
      </c>
      <c r="J44" s="6">
        <v>1</v>
      </c>
      <c r="M44" s="6" t="s">
        <v>220</v>
      </c>
      <c r="N44" s="9">
        <v>42074</v>
      </c>
      <c r="O44" s="6">
        <v>2015</v>
      </c>
      <c r="P44" s="6">
        <v>120</v>
      </c>
      <c r="Q44" s="6">
        <v>3</v>
      </c>
      <c r="R44" s="6">
        <v>283.5</v>
      </c>
      <c r="T44" s="6" t="s">
        <v>44</v>
      </c>
      <c r="U44" s="6" t="s">
        <v>45</v>
      </c>
      <c r="V44" s="6" t="s">
        <v>63</v>
      </c>
      <c r="W44" s="6" t="s">
        <v>308</v>
      </c>
      <c r="Y44" s="6" t="s">
        <v>309</v>
      </c>
      <c r="Z44" s="6" t="s">
        <v>310</v>
      </c>
      <c r="AA44" s="6" t="s">
        <v>311</v>
      </c>
      <c r="AB44" s="6" t="s">
        <v>312</v>
      </c>
      <c r="AC44" s="6">
        <v>10.95</v>
      </c>
      <c r="AF44" s="6" t="s">
        <v>43</v>
      </c>
      <c r="AI44" s="6" t="str">
        <f>HYPERLINK("https://doi.org/10.1515/9780804795050")</f>
        <v>https://doi.org/10.1515/9780804795050</v>
      </c>
      <c r="AK44" s="6" t="s">
        <v>51</v>
      </c>
    </row>
    <row r="45" spans="1:37" s="6" customFormat="1" x14ac:dyDescent="0.3">
      <c r="A45" s="6">
        <v>542175</v>
      </c>
      <c r="B45" s="7">
        <v>9781400889143</v>
      </c>
      <c r="C45" s="7"/>
      <c r="D45" s="7"/>
      <c r="F45" s="6" t="s">
        <v>313</v>
      </c>
      <c r="H45" s="6" t="s">
        <v>314</v>
      </c>
      <c r="J45" s="6">
        <v>1</v>
      </c>
      <c r="M45" s="6" t="s">
        <v>42</v>
      </c>
      <c r="N45" s="9">
        <v>43046</v>
      </c>
      <c r="O45" s="6">
        <v>2018</v>
      </c>
      <c r="P45" s="6">
        <v>576</v>
      </c>
      <c r="R45" s="6">
        <v>10</v>
      </c>
      <c r="T45" s="6" t="s">
        <v>44</v>
      </c>
      <c r="U45" s="6" t="s">
        <v>45</v>
      </c>
      <c r="V45" s="6" t="s">
        <v>97</v>
      </c>
      <c r="W45" s="6" t="s">
        <v>315</v>
      </c>
      <c r="Y45" s="6" t="s">
        <v>316</v>
      </c>
      <c r="AA45" s="6" t="s">
        <v>317</v>
      </c>
      <c r="AB45" s="6" t="s">
        <v>318</v>
      </c>
      <c r="AC45" s="6">
        <v>67.95</v>
      </c>
      <c r="AF45" s="6" t="s">
        <v>43</v>
      </c>
      <c r="AI45" s="6" t="str">
        <f>HYPERLINK("https://doi.org/10.1515/9781400889143?locatt=mode:legacy")</f>
        <v>https://doi.org/10.1515/9781400889143?locatt=mode:legacy</v>
      </c>
      <c r="AK45" s="6" t="s">
        <v>51</v>
      </c>
    </row>
    <row r="46" spans="1:37" s="6" customFormat="1" x14ac:dyDescent="0.3">
      <c r="A46" s="6">
        <v>556582</v>
      </c>
      <c r="B46" s="7">
        <v>9780520963290</v>
      </c>
      <c r="C46" s="7"/>
      <c r="D46" s="7"/>
      <c r="F46" s="6" t="s">
        <v>319</v>
      </c>
      <c r="H46" s="6" t="s">
        <v>320</v>
      </c>
      <c r="J46" s="6">
        <v>1</v>
      </c>
      <c r="M46" s="6" t="s">
        <v>152</v>
      </c>
      <c r="N46" s="9">
        <v>42682</v>
      </c>
      <c r="O46" s="6">
        <v>2016</v>
      </c>
      <c r="P46" s="6">
        <v>240</v>
      </c>
      <c r="R46" s="6">
        <v>10</v>
      </c>
      <c r="T46" s="6" t="s">
        <v>44</v>
      </c>
      <c r="U46" s="6" t="s">
        <v>55</v>
      </c>
      <c r="V46" s="6" t="s">
        <v>169</v>
      </c>
      <c r="W46" s="6" t="s">
        <v>321</v>
      </c>
      <c r="Y46" s="6" t="s">
        <v>322</v>
      </c>
      <c r="Z46" s="6" t="s">
        <v>323</v>
      </c>
      <c r="AB46" s="6" t="s">
        <v>324</v>
      </c>
      <c r="AC46" s="6">
        <v>263.95</v>
      </c>
      <c r="AF46" s="6" t="s">
        <v>43</v>
      </c>
      <c r="AI46" s="6" t="str">
        <f>HYPERLINK("https://doi.org/10.1525/9780520963290")</f>
        <v>https://doi.org/10.1525/9780520963290</v>
      </c>
      <c r="AK46" s="6" t="s">
        <v>51</v>
      </c>
    </row>
    <row r="47" spans="1:37" s="6" customFormat="1" x14ac:dyDescent="0.3">
      <c r="A47" s="6">
        <v>573586</v>
      </c>
      <c r="B47" s="7">
        <v>9781845411169</v>
      </c>
      <c r="C47" s="7"/>
      <c r="D47" s="7"/>
      <c r="F47" s="6" t="s">
        <v>325</v>
      </c>
      <c r="G47" s="6" t="s">
        <v>326</v>
      </c>
      <c r="I47" s="6" t="s">
        <v>327</v>
      </c>
      <c r="J47" s="6">
        <v>1</v>
      </c>
      <c r="K47" s="6" t="s">
        <v>328</v>
      </c>
      <c r="L47" s="8" t="s">
        <v>329</v>
      </c>
      <c r="M47" s="6" t="s">
        <v>87</v>
      </c>
      <c r="N47" s="9">
        <v>40050</v>
      </c>
      <c r="O47" s="6">
        <v>2009</v>
      </c>
      <c r="P47" s="6">
        <v>288</v>
      </c>
      <c r="R47" s="6">
        <v>10</v>
      </c>
      <c r="T47" s="6" t="s">
        <v>44</v>
      </c>
      <c r="U47" s="6" t="s">
        <v>45</v>
      </c>
      <c r="V47" s="6" t="s">
        <v>63</v>
      </c>
      <c r="W47" s="6" t="s">
        <v>130</v>
      </c>
      <c r="Y47" s="6" t="s">
        <v>330</v>
      </c>
      <c r="Z47" s="6" t="s">
        <v>331</v>
      </c>
      <c r="AA47" s="6" t="s">
        <v>332</v>
      </c>
      <c r="AB47" s="6" t="s">
        <v>333</v>
      </c>
      <c r="AC47" s="6">
        <v>259.89999999999998</v>
      </c>
      <c r="AF47" s="6" t="s">
        <v>43</v>
      </c>
      <c r="AI47" s="6" t="str">
        <f>HYPERLINK("https://doi.org/10.21832/9781845411169")</f>
        <v>https://doi.org/10.21832/9781845411169</v>
      </c>
      <c r="AK47" s="6" t="s">
        <v>51</v>
      </c>
    </row>
    <row r="48" spans="1:37" s="6" customFormat="1" x14ac:dyDescent="0.3">
      <c r="A48" s="6">
        <v>562550</v>
      </c>
      <c r="B48" s="7">
        <v>9780691191959</v>
      </c>
      <c r="C48" s="7"/>
      <c r="D48" s="7"/>
      <c r="F48" s="6" t="s">
        <v>334</v>
      </c>
      <c r="G48" s="6" t="s">
        <v>335</v>
      </c>
      <c r="H48" s="6" t="s">
        <v>336</v>
      </c>
      <c r="J48" s="6">
        <v>1</v>
      </c>
      <c r="M48" s="6" t="s">
        <v>42</v>
      </c>
      <c r="N48" s="9">
        <v>43634</v>
      </c>
      <c r="O48" s="6">
        <v>2019</v>
      </c>
      <c r="P48" s="6">
        <v>480</v>
      </c>
      <c r="R48" s="6">
        <v>10</v>
      </c>
      <c r="T48" s="6" t="s">
        <v>44</v>
      </c>
      <c r="U48" s="6" t="s">
        <v>128</v>
      </c>
      <c r="V48" s="6" t="s">
        <v>261</v>
      </c>
      <c r="W48" s="6" t="s">
        <v>337</v>
      </c>
      <c r="Y48" s="6" t="s">
        <v>338</v>
      </c>
      <c r="AA48" s="6" t="s">
        <v>339</v>
      </c>
      <c r="AB48" s="6" t="s">
        <v>340</v>
      </c>
      <c r="AC48" s="6">
        <v>78</v>
      </c>
      <c r="AF48" s="6" t="s">
        <v>43</v>
      </c>
      <c r="AI48" s="6" t="str">
        <f>HYPERLINK("https://doi.org/10.1515/9780691191959")</f>
        <v>https://doi.org/10.1515/9780691191959</v>
      </c>
      <c r="AK48" s="6" t="s">
        <v>51</v>
      </c>
    </row>
    <row r="49" spans="1:37" s="6" customFormat="1" x14ac:dyDescent="0.3">
      <c r="A49" s="6">
        <v>528178</v>
      </c>
      <c r="B49" s="7">
        <v>9780674973336</v>
      </c>
      <c r="C49" s="7"/>
      <c r="D49" s="7"/>
      <c r="F49" s="6" t="s">
        <v>341</v>
      </c>
      <c r="G49" s="6" t="s">
        <v>342</v>
      </c>
      <c r="H49" s="6" t="s">
        <v>343</v>
      </c>
      <c r="J49" s="6">
        <v>1</v>
      </c>
      <c r="M49" s="6" t="s">
        <v>212</v>
      </c>
      <c r="N49" s="9">
        <v>42800</v>
      </c>
      <c r="O49" s="6">
        <v>2016</v>
      </c>
      <c r="P49" s="6">
        <v>300</v>
      </c>
      <c r="R49" s="6">
        <v>10</v>
      </c>
      <c r="T49" s="6" t="s">
        <v>44</v>
      </c>
      <c r="U49" s="6" t="s">
        <v>45</v>
      </c>
      <c r="V49" s="6" t="s">
        <v>63</v>
      </c>
      <c r="W49" s="6" t="s">
        <v>344</v>
      </c>
      <c r="Y49" s="6" t="s">
        <v>345</v>
      </c>
      <c r="Z49" s="6" t="s">
        <v>346</v>
      </c>
      <c r="AA49" s="6" t="s">
        <v>347</v>
      </c>
      <c r="AB49" s="6" t="s">
        <v>348</v>
      </c>
      <c r="AC49" s="6">
        <v>16.95</v>
      </c>
      <c r="AF49" s="6" t="s">
        <v>43</v>
      </c>
      <c r="AI49" s="6" t="str">
        <f>HYPERLINK("https://doi.org/10.4159/9780674973336")</f>
        <v>https://doi.org/10.4159/9780674973336</v>
      </c>
      <c r="AK49" s="6" t="s">
        <v>51</v>
      </c>
    </row>
    <row r="50" spans="1:37" s="6" customFormat="1" x14ac:dyDescent="0.3">
      <c r="A50" s="6">
        <v>512135</v>
      </c>
      <c r="B50" s="7">
        <v>9781400837991</v>
      </c>
      <c r="C50" s="7"/>
      <c r="D50" s="7"/>
      <c r="F50" s="6" t="s">
        <v>349</v>
      </c>
      <c r="G50" s="6" t="s">
        <v>350</v>
      </c>
      <c r="H50" s="6" t="s">
        <v>351</v>
      </c>
      <c r="J50" s="6">
        <v>1</v>
      </c>
      <c r="M50" s="6" t="s">
        <v>42</v>
      </c>
      <c r="N50" s="9">
        <v>40603</v>
      </c>
      <c r="O50" s="6">
        <v>2011</v>
      </c>
      <c r="P50" s="6">
        <v>200</v>
      </c>
      <c r="R50" s="6">
        <v>10</v>
      </c>
      <c r="T50" s="6" t="s">
        <v>44</v>
      </c>
      <c r="U50" s="6" t="s">
        <v>128</v>
      </c>
      <c r="V50" s="6" t="s">
        <v>352</v>
      </c>
      <c r="W50" s="6" t="s">
        <v>353</v>
      </c>
      <c r="Y50" s="6" t="s">
        <v>354</v>
      </c>
      <c r="AA50" s="6" t="s">
        <v>355</v>
      </c>
      <c r="AB50" s="6" t="s">
        <v>356</v>
      </c>
      <c r="AC50" s="6">
        <v>78</v>
      </c>
      <c r="AF50" s="6" t="s">
        <v>43</v>
      </c>
      <c r="AI50" s="6" t="str">
        <f>HYPERLINK("https://doi.org/10.1515/9781400837991")</f>
        <v>https://doi.org/10.1515/9781400837991</v>
      </c>
      <c r="AK50" s="6" t="s">
        <v>51</v>
      </c>
    </row>
    <row r="51" spans="1:37" s="6" customFormat="1" x14ac:dyDescent="0.3">
      <c r="A51" s="6">
        <v>557868</v>
      </c>
      <c r="B51" s="7">
        <v>9783110660807</v>
      </c>
      <c r="C51" s="7">
        <v>9783110659436</v>
      </c>
      <c r="D51" s="7"/>
      <c r="F51" s="6" t="s">
        <v>357</v>
      </c>
      <c r="I51" s="6" t="s">
        <v>358</v>
      </c>
      <c r="J51" s="6">
        <v>1</v>
      </c>
      <c r="K51" s="6" t="s">
        <v>359</v>
      </c>
      <c r="L51" s="8" t="s">
        <v>126</v>
      </c>
      <c r="M51" s="6" t="s">
        <v>360</v>
      </c>
      <c r="N51" s="9">
        <v>44067</v>
      </c>
      <c r="O51" s="6">
        <v>2020</v>
      </c>
      <c r="P51" s="6">
        <v>196</v>
      </c>
      <c r="Q51" s="6">
        <v>50</v>
      </c>
      <c r="S51" s="6">
        <v>2417</v>
      </c>
      <c r="T51" s="6" t="s">
        <v>44</v>
      </c>
      <c r="U51" s="6" t="s">
        <v>112</v>
      </c>
      <c r="V51" s="6" t="s">
        <v>112</v>
      </c>
      <c r="W51" s="6" t="s">
        <v>361</v>
      </c>
      <c r="Y51" s="6" t="s">
        <v>362</v>
      </c>
      <c r="AB51" s="6" t="s">
        <v>363</v>
      </c>
      <c r="AC51" s="6">
        <v>149</v>
      </c>
      <c r="AD51" s="6">
        <v>94.95</v>
      </c>
      <c r="AF51" s="6" t="s">
        <v>43</v>
      </c>
      <c r="AG51" s="6" t="s">
        <v>43</v>
      </c>
      <c r="AI51" s="6" t="str">
        <f>HYPERLINK("https://doi.org/10.1515/9783110660807")</f>
        <v>https://doi.org/10.1515/9783110660807</v>
      </c>
      <c r="AK51" s="6" t="s">
        <v>51</v>
      </c>
    </row>
    <row r="52" spans="1:37" s="6" customFormat="1" x14ac:dyDescent="0.3">
      <c r="A52" s="6">
        <v>563099</v>
      </c>
      <c r="B52" s="7">
        <v>9780691191898</v>
      </c>
      <c r="C52" s="7"/>
      <c r="D52" s="7"/>
      <c r="F52" s="6" t="s">
        <v>364</v>
      </c>
      <c r="H52" s="6" t="s">
        <v>365</v>
      </c>
      <c r="J52" s="6">
        <v>1</v>
      </c>
      <c r="M52" s="6" t="s">
        <v>42</v>
      </c>
      <c r="N52" s="9">
        <v>43634</v>
      </c>
      <c r="O52" s="6">
        <v>2019</v>
      </c>
      <c r="P52" s="6">
        <v>464</v>
      </c>
      <c r="R52" s="6">
        <v>10</v>
      </c>
      <c r="T52" s="6" t="s">
        <v>44</v>
      </c>
      <c r="U52" s="6" t="s">
        <v>45</v>
      </c>
      <c r="V52" s="6" t="s">
        <v>63</v>
      </c>
      <c r="W52" s="6" t="s">
        <v>366</v>
      </c>
      <c r="Y52" s="6" t="s">
        <v>367</v>
      </c>
      <c r="AA52" s="6" t="s">
        <v>368</v>
      </c>
      <c r="AB52" s="6" t="s">
        <v>369</v>
      </c>
      <c r="AC52" s="6">
        <v>78</v>
      </c>
      <c r="AF52" s="6" t="s">
        <v>43</v>
      </c>
      <c r="AI52" s="6" t="str">
        <f>HYPERLINK("https://doi.org/10.1515/9780691191898")</f>
        <v>https://doi.org/10.1515/9780691191898</v>
      </c>
      <c r="AK52" s="6" t="s">
        <v>51</v>
      </c>
    </row>
    <row r="53" spans="1:37" s="6" customFormat="1" x14ac:dyDescent="0.3">
      <c r="A53" s="6">
        <v>563344</v>
      </c>
      <c r="B53" s="7">
        <v>9781400841936</v>
      </c>
      <c r="C53" s="7"/>
      <c r="D53" s="7"/>
      <c r="F53" s="6" t="s">
        <v>370</v>
      </c>
      <c r="G53" s="6" t="s">
        <v>371</v>
      </c>
      <c r="H53" s="6" t="s">
        <v>372</v>
      </c>
      <c r="J53" s="6">
        <v>1</v>
      </c>
      <c r="K53" s="6" t="s">
        <v>373</v>
      </c>
      <c r="M53" s="6" t="s">
        <v>42</v>
      </c>
      <c r="N53" s="9">
        <v>40993</v>
      </c>
      <c r="O53" s="6">
        <v>2013</v>
      </c>
      <c r="P53" s="6">
        <v>496</v>
      </c>
      <c r="R53" s="6">
        <v>10</v>
      </c>
      <c r="T53" s="6" t="s">
        <v>44</v>
      </c>
      <c r="U53" s="6" t="s">
        <v>128</v>
      </c>
      <c r="V53" s="6" t="s">
        <v>374</v>
      </c>
      <c r="W53" s="6" t="s">
        <v>375</v>
      </c>
      <c r="Y53" s="6" t="s">
        <v>376</v>
      </c>
      <c r="AA53" s="6" t="s">
        <v>377</v>
      </c>
      <c r="AB53" s="6" t="s">
        <v>378</v>
      </c>
      <c r="AC53" s="6">
        <v>68.95</v>
      </c>
      <c r="AF53" s="6" t="s">
        <v>43</v>
      </c>
      <c r="AI53" s="6" t="str">
        <f>HYPERLINK("https://doi.org/10.1515/9781400841936")</f>
        <v>https://doi.org/10.1515/9781400841936</v>
      </c>
      <c r="AK53" s="6" t="s">
        <v>51</v>
      </c>
    </row>
    <row r="54" spans="1:37" s="6" customFormat="1" x14ac:dyDescent="0.3">
      <c r="A54" s="6">
        <v>542543</v>
      </c>
      <c r="B54" s="7">
        <v>9780691185101</v>
      </c>
      <c r="C54" s="7"/>
      <c r="D54" s="7"/>
      <c r="F54" s="6" t="s">
        <v>379</v>
      </c>
      <c r="G54" s="6" t="s">
        <v>380</v>
      </c>
      <c r="H54" s="6" t="s">
        <v>381</v>
      </c>
      <c r="J54" s="6">
        <v>1</v>
      </c>
      <c r="K54" s="6" t="s">
        <v>40</v>
      </c>
      <c r="L54" s="8" t="s">
        <v>382</v>
      </c>
      <c r="M54" s="6" t="s">
        <v>42</v>
      </c>
      <c r="N54" s="9">
        <v>43508</v>
      </c>
      <c r="O54" s="6">
        <v>2019</v>
      </c>
      <c r="P54" s="6">
        <v>672</v>
      </c>
      <c r="R54" s="6">
        <v>10</v>
      </c>
      <c r="T54" s="6" t="s">
        <v>44</v>
      </c>
      <c r="U54" s="6" t="s">
        <v>45</v>
      </c>
      <c r="V54" s="6" t="s">
        <v>46</v>
      </c>
      <c r="W54" s="6" t="s">
        <v>383</v>
      </c>
      <c r="Y54" s="6" t="s">
        <v>384</v>
      </c>
      <c r="AA54" s="6" t="s">
        <v>385</v>
      </c>
      <c r="AB54" s="6" t="s">
        <v>386</v>
      </c>
      <c r="AC54" s="6">
        <v>126</v>
      </c>
      <c r="AF54" s="6" t="s">
        <v>43</v>
      </c>
      <c r="AI54" s="6" t="str">
        <f>HYPERLINK("https://doi.org/10.1515/9780691185101?locatt=mode:legacy")</f>
        <v>https://doi.org/10.1515/9780691185101?locatt=mode:legacy</v>
      </c>
      <c r="AK54" s="6" t="s">
        <v>51</v>
      </c>
    </row>
    <row r="55" spans="1:37" s="6" customFormat="1" x14ac:dyDescent="0.3">
      <c r="A55" s="6">
        <v>507191</v>
      </c>
      <c r="B55" s="7">
        <v>9781400830404</v>
      </c>
      <c r="C55" s="7"/>
      <c r="D55" s="7"/>
      <c r="F55" s="6" t="s">
        <v>387</v>
      </c>
      <c r="I55" s="6" t="s">
        <v>388</v>
      </c>
      <c r="J55" s="6">
        <v>1</v>
      </c>
      <c r="M55" s="6" t="s">
        <v>42</v>
      </c>
      <c r="N55" s="9">
        <v>40392</v>
      </c>
      <c r="O55" s="6">
        <v>2009</v>
      </c>
      <c r="P55" s="6">
        <v>1336</v>
      </c>
      <c r="R55" s="6">
        <v>10</v>
      </c>
      <c r="T55" s="6" t="s">
        <v>44</v>
      </c>
      <c r="U55" s="6" t="s">
        <v>45</v>
      </c>
      <c r="V55" s="6" t="s">
        <v>286</v>
      </c>
      <c r="W55" s="6" t="s">
        <v>389</v>
      </c>
      <c r="Y55" s="6" t="s">
        <v>390</v>
      </c>
      <c r="AA55" s="6" t="s">
        <v>391</v>
      </c>
      <c r="AB55" s="6" t="s">
        <v>392</v>
      </c>
      <c r="AC55" s="6">
        <v>450</v>
      </c>
      <c r="AF55" s="6" t="s">
        <v>43</v>
      </c>
      <c r="AI55" s="6" t="str">
        <f>HYPERLINK("https://doi.org/10.1515/9781400830404")</f>
        <v>https://doi.org/10.1515/9781400830404</v>
      </c>
      <c r="AK55" s="6" t="s">
        <v>51</v>
      </c>
    </row>
    <row r="56" spans="1:37" s="6" customFormat="1" x14ac:dyDescent="0.3">
      <c r="A56" s="6">
        <v>511499</v>
      </c>
      <c r="B56" s="7">
        <v>9783110440539</v>
      </c>
      <c r="C56" s="7"/>
      <c r="D56" s="7">
        <v>9783110440522</v>
      </c>
      <c r="E56" s="6" t="s">
        <v>165</v>
      </c>
      <c r="F56" s="6" t="s">
        <v>393</v>
      </c>
      <c r="H56" s="6" t="s">
        <v>394</v>
      </c>
      <c r="J56" s="6">
        <v>1</v>
      </c>
      <c r="K56" s="6" t="s">
        <v>395</v>
      </c>
      <c r="L56" s="8" t="s">
        <v>396</v>
      </c>
      <c r="M56" s="6" t="s">
        <v>127</v>
      </c>
      <c r="N56" s="9">
        <v>43003</v>
      </c>
      <c r="O56" s="6">
        <v>2017</v>
      </c>
      <c r="P56" s="6">
        <v>360</v>
      </c>
      <c r="S56" s="6">
        <v>2417</v>
      </c>
      <c r="T56" s="6" t="s">
        <v>44</v>
      </c>
      <c r="U56" s="6" t="s">
        <v>128</v>
      </c>
      <c r="V56" s="6" t="s">
        <v>397</v>
      </c>
      <c r="W56" s="6" t="s">
        <v>398</v>
      </c>
      <c r="X56" s="6" t="s">
        <v>170</v>
      </c>
      <c r="Y56" s="6" t="s">
        <v>399</v>
      </c>
      <c r="AB56" s="6" t="s">
        <v>400</v>
      </c>
      <c r="AC56" s="6">
        <v>299</v>
      </c>
      <c r="AE56" s="6">
        <v>49.95</v>
      </c>
      <c r="AF56" s="6" t="s">
        <v>43</v>
      </c>
      <c r="AH56" s="6" t="s">
        <v>43</v>
      </c>
      <c r="AI56" s="6" t="str">
        <f>HYPERLINK("https://doi.org/10.1515/9783110440539")</f>
        <v>https://doi.org/10.1515/9783110440539</v>
      </c>
      <c r="AK56" s="6" t="s">
        <v>51</v>
      </c>
    </row>
    <row r="57" spans="1:37" s="6" customFormat="1" x14ac:dyDescent="0.3">
      <c r="A57" s="6">
        <v>537849</v>
      </c>
      <c r="B57" s="7">
        <v>9783110598094</v>
      </c>
      <c r="C57" s="7"/>
      <c r="D57" s="7">
        <v>9783110598087</v>
      </c>
      <c r="E57" s="6" t="s">
        <v>165</v>
      </c>
      <c r="F57" s="6" t="s">
        <v>401</v>
      </c>
      <c r="G57" s="6" t="s">
        <v>402</v>
      </c>
      <c r="H57" s="6" t="s">
        <v>403</v>
      </c>
      <c r="J57" s="6">
        <v>1</v>
      </c>
      <c r="M57" s="6" t="s">
        <v>127</v>
      </c>
      <c r="N57" s="9">
        <v>43787</v>
      </c>
      <c r="O57" s="6">
        <v>2020</v>
      </c>
      <c r="P57" s="6">
        <v>372</v>
      </c>
      <c r="Q57" s="6">
        <v>1</v>
      </c>
      <c r="S57" s="6">
        <v>2417</v>
      </c>
      <c r="T57" s="6" t="s">
        <v>44</v>
      </c>
      <c r="U57" s="6" t="s">
        <v>128</v>
      </c>
      <c r="V57" s="6" t="s">
        <v>397</v>
      </c>
      <c r="W57" s="6" t="s">
        <v>404</v>
      </c>
      <c r="X57" s="6" t="s">
        <v>170</v>
      </c>
      <c r="Y57" s="6" t="s">
        <v>405</v>
      </c>
      <c r="AB57" s="6" t="s">
        <v>406</v>
      </c>
      <c r="AC57" s="6">
        <v>299</v>
      </c>
      <c r="AE57" s="6">
        <v>54.95</v>
      </c>
      <c r="AF57" s="6" t="s">
        <v>43</v>
      </c>
      <c r="AH57" s="6" t="s">
        <v>43</v>
      </c>
      <c r="AI57" s="6" t="str">
        <f>HYPERLINK("https://doi.org/10.1515/9783110598094")</f>
        <v>https://doi.org/10.1515/9783110598094</v>
      </c>
      <c r="AK57" s="6" t="s">
        <v>51</v>
      </c>
    </row>
    <row r="58" spans="1:37" s="6" customFormat="1" x14ac:dyDescent="0.3">
      <c r="A58" s="6">
        <v>543115</v>
      </c>
      <c r="B58" s="7">
        <v>9780674982284</v>
      </c>
      <c r="C58" s="7"/>
      <c r="D58" s="7"/>
      <c r="F58" s="6" t="s">
        <v>407</v>
      </c>
      <c r="G58" s="6" t="s">
        <v>408</v>
      </c>
      <c r="H58" s="6" t="s">
        <v>409</v>
      </c>
      <c r="J58" s="6">
        <v>1</v>
      </c>
      <c r="M58" s="6" t="s">
        <v>212</v>
      </c>
      <c r="N58" s="9">
        <v>43409</v>
      </c>
      <c r="O58" s="6">
        <v>2017</v>
      </c>
      <c r="P58" s="6">
        <v>360</v>
      </c>
      <c r="R58" s="6">
        <v>10</v>
      </c>
      <c r="T58" s="6" t="s">
        <v>44</v>
      </c>
      <c r="U58" s="6" t="s">
        <v>45</v>
      </c>
      <c r="V58" s="6" t="s">
        <v>63</v>
      </c>
      <c r="W58" s="6" t="s">
        <v>410</v>
      </c>
      <c r="Y58" s="6" t="s">
        <v>411</v>
      </c>
      <c r="Z58" s="6" t="s">
        <v>412</v>
      </c>
      <c r="AA58" s="6" t="s">
        <v>413</v>
      </c>
      <c r="AB58" s="6" t="s">
        <v>414</v>
      </c>
      <c r="AC58" s="6">
        <v>16.95</v>
      </c>
      <c r="AF58" s="6" t="s">
        <v>43</v>
      </c>
      <c r="AI58" s="6" t="str">
        <f>HYPERLINK("https://doi.org/10.4159/9780674982284")</f>
        <v>https://doi.org/10.4159/9780674982284</v>
      </c>
      <c r="AK58" s="6" t="s">
        <v>51</v>
      </c>
    </row>
    <row r="59" spans="1:37" s="6" customFormat="1" x14ac:dyDescent="0.3">
      <c r="A59" s="6">
        <v>563035</v>
      </c>
      <c r="B59" s="7">
        <v>9781400848515</v>
      </c>
      <c r="C59" s="7"/>
      <c r="D59" s="7"/>
      <c r="F59" s="6" t="s">
        <v>415</v>
      </c>
      <c r="G59" s="6" t="s">
        <v>416</v>
      </c>
      <c r="H59" s="6" t="s">
        <v>417</v>
      </c>
      <c r="J59" s="6">
        <v>1</v>
      </c>
      <c r="K59" s="6" t="s">
        <v>418</v>
      </c>
      <c r="L59" s="8" t="s">
        <v>419</v>
      </c>
      <c r="M59" s="6" t="s">
        <v>42</v>
      </c>
      <c r="N59" s="9">
        <v>41553</v>
      </c>
      <c r="O59" s="6">
        <v>1977</v>
      </c>
      <c r="P59" s="6">
        <v>192</v>
      </c>
      <c r="R59" s="6">
        <v>10</v>
      </c>
      <c r="T59" s="6" t="s">
        <v>44</v>
      </c>
      <c r="U59" s="6" t="s">
        <v>45</v>
      </c>
      <c r="V59" s="6" t="s">
        <v>46</v>
      </c>
      <c r="W59" s="6" t="s">
        <v>420</v>
      </c>
      <c r="Y59" s="6" t="s">
        <v>421</v>
      </c>
      <c r="AA59" s="6" t="s">
        <v>422</v>
      </c>
      <c r="AB59" s="6" t="s">
        <v>423</v>
      </c>
      <c r="AC59" s="6">
        <v>83</v>
      </c>
      <c r="AF59" s="6" t="s">
        <v>43</v>
      </c>
      <c r="AI59" s="6" t="str">
        <f>HYPERLINK("https://doi.org/10.1515/9781400848515")</f>
        <v>https://doi.org/10.1515/9781400848515</v>
      </c>
      <c r="AK59" s="6" t="s">
        <v>51</v>
      </c>
    </row>
    <row r="60" spans="1:37" s="6" customFormat="1" x14ac:dyDescent="0.3">
      <c r="A60" s="6">
        <v>496897</v>
      </c>
      <c r="B60" s="7">
        <v>9780674369900</v>
      </c>
      <c r="C60" s="7"/>
      <c r="D60" s="7"/>
      <c r="F60" s="6" t="s">
        <v>424</v>
      </c>
      <c r="H60" s="6" t="s">
        <v>425</v>
      </c>
      <c r="J60" s="6">
        <v>1</v>
      </c>
      <c r="M60" s="6" t="s">
        <v>212</v>
      </c>
      <c r="N60" s="9">
        <v>41799</v>
      </c>
      <c r="O60" s="6">
        <v>2014</v>
      </c>
      <c r="P60" s="6">
        <v>294</v>
      </c>
      <c r="R60" s="6">
        <v>10</v>
      </c>
      <c r="T60" s="6" t="s">
        <v>44</v>
      </c>
      <c r="U60" s="6" t="s">
        <v>45</v>
      </c>
      <c r="V60" s="6" t="s">
        <v>63</v>
      </c>
      <c r="W60" s="6" t="s">
        <v>426</v>
      </c>
      <c r="Y60" s="6" t="s">
        <v>427</v>
      </c>
      <c r="Z60" s="6" t="s">
        <v>428</v>
      </c>
      <c r="AA60" s="6" t="s">
        <v>429</v>
      </c>
      <c r="AB60" s="6" t="s">
        <v>430</v>
      </c>
      <c r="AC60" s="6">
        <v>110</v>
      </c>
      <c r="AF60" s="6" t="s">
        <v>43</v>
      </c>
      <c r="AI60" s="6" t="str">
        <f>HYPERLINK("https://doi.org/10.4159/harvard.9780674369900")</f>
        <v>https://doi.org/10.4159/harvard.9780674369900</v>
      </c>
      <c r="AK60" s="6" t="s">
        <v>51</v>
      </c>
    </row>
    <row r="61" spans="1:37" s="6" customFormat="1" x14ac:dyDescent="0.3">
      <c r="A61" s="6">
        <v>625860</v>
      </c>
      <c r="B61" s="7">
        <v>9780300262520</v>
      </c>
      <c r="C61" s="7"/>
      <c r="D61" s="7"/>
      <c r="F61" s="6" t="s">
        <v>431</v>
      </c>
      <c r="G61" s="6" t="s">
        <v>432</v>
      </c>
      <c r="H61" s="6" t="s">
        <v>433</v>
      </c>
      <c r="J61" s="6">
        <v>1</v>
      </c>
      <c r="M61" s="6" t="s">
        <v>71</v>
      </c>
      <c r="N61" s="9">
        <v>44592</v>
      </c>
      <c r="O61" s="6">
        <v>2022</v>
      </c>
      <c r="P61" s="6">
        <v>416</v>
      </c>
      <c r="R61" s="6">
        <v>10</v>
      </c>
      <c r="T61" s="6" t="s">
        <v>44</v>
      </c>
      <c r="U61" s="6" t="s">
        <v>45</v>
      </c>
      <c r="V61" s="6" t="s">
        <v>46</v>
      </c>
      <c r="W61" s="6" t="s">
        <v>434</v>
      </c>
      <c r="Y61" s="6" t="s">
        <v>435</v>
      </c>
      <c r="AB61" s="6" t="s">
        <v>436</v>
      </c>
      <c r="AC61" s="6">
        <v>63.95</v>
      </c>
      <c r="AF61" s="6" t="s">
        <v>43</v>
      </c>
      <c r="AI61" s="6" t="str">
        <f>HYPERLINK("https://doi.org/10.12987/9780300262520?locatt=mode:legacy")</f>
        <v>https://doi.org/10.12987/9780300262520?locatt=mode:legacy</v>
      </c>
      <c r="AK61" s="6" t="s">
        <v>51</v>
      </c>
    </row>
    <row r="62" spans="1:37" s="6" customFormat="1" x14ac:dyDescent="0.3">
      <c r="A62" s="6">
        <v>594668</v>
      </c>
      <c r="B62" s="7">
        <v>9780691217062</v>
      </c>
      <c r="C62" s="7"/>
      <c r="D62" s="7"/>
      <c r="F62" s="6" t="s">
        <v>437</v>
      </c>
      <c r="H62" s="6" t="s">
        <v>438</v>
      </c>
      <c r="J62" s="6">
        <v>1</v>
      </c>
      <c r="M62" s="6" t="s">
        <v>42</v>
      </c>
      <c r="N62" s="9">
        <v>44257</v>
      </c>
      <c r="O62" s="6">
        <v>2020</v>
      </c>
      <c r="P62" s="6">
        <v>336</v>
      </c>
      <c r="R62" s="6">
        <v>10</v>
      </c>
      <c r="T62" s="6" t="s">
        <v>44</v>
      </c>
      <c r="U62" s="6" t="s">
        <v>45</v>
      </c>
      <c r="V62" s="6" t="s">
        <v>63</v>
      </c>
      <c r="W62" s="6" t="s">
        <v>439</v>
      </c>
      <c r="Y62" s="6" t="s">
        <v>440</v>
      </c>
      <c r="AA62" s="6" t="s">
        <v>441</v>
      </c>
      <c r="AB62" s="6" t="s">
        <v>442</v>
      </c>
      <c r="AC62" s="6">
        <v>78</v>
      </c>
      <c r="AF62" s="6" t="s">
        <v>43</v>
      </c>
      <c r="AI62" s="6" t="str">
        <f>HYPERLINK("https://doi.org/10.1515/9780691217062?locatt=mode:legacy")</f>
        <v>https://doi.org/10.1515/9780691217062?locatt=mode:legacy</v>
      </c>
      <c r="AK62" s="6" t="s">
        <v>51</v>
      </c>
    </row>
    <row r="63" spans="1:37" s="6" customFormat="1" x14ac:dyDescent="0.3">
      <c r="A63" s="6">
        <v>577787</v>
      </c>
      <c r="B63" s="7">
        <v>9781479815357</v>
      </c>
      <c r="C63" s="7"/>
      <c r="D63" s="7"/>
      <c r="F63" s="6" t="s">
        <v>443</v>
      </c>
      <c r="G63" s="6" t="s">
        <v>444</v>
      </c>
      <c r="H63" s="6" t="s">
        <v>445</v>
      </c>
      <c r="J63" s="6">
        <v>1</v>
      </c>
      <c r="K63" s="6" t="s">
        <v>446</v>
      </c>
      <c r="L63" s="8" t="s">
        <v>447</v>
      </c>
      <c r="M63" s="6" t="s">
        <v>145</v>
      </c>
      <c r="N63" s="9">
        <v>43291</v>
      </c>
      <c r="O63" s="6">
        <v>2018</v>
      </c>
      <c r="R63" s="6">
        <v>10</v>
      </c>
      <c r="T63" s="6" t="s">
        <v>44</v>
      </c>
      <c r="U63" s="6" t="s">
        <v>128</v>
      </c>
      <c r="V63" s="6" t="s">
        <v>448</v>
      </c>
      <c r="W63" s="6" t="s">
        <v>449</v>
      </c>
      <c r="Y63" s="6" t="s">
        <v>450</v>
      </c>
      <c r="AA63" s="6" t="s">
        <v>451</v>
      </c>
      <c r="AB63" s="6" t="s">
        <v>452</v>
      </c>
      <c r="AC63" s="6">
        <v>0</v>
      </c>
      <c r="AF63" s="6" t="s">
        <v>43</v>
      </c>
      <c r="AI63" s="6" t="str">
        <f>HYPERLINK("https://doi.org/10.18574/nyu/9781479896165.001.0001")</f>
        <v>https://doi.org/10.18574/nyu/9781479896165.001.0001</v>
      </c>
      <c r="AK63" s="6" t="s">
        <v>51</v>
      </c>
    </row>
    <row r="64" spans="1:37" s="6" customFormat="1" x14ac:dyDescent="0.3">
      <c r="A64" s="6">
        <v>563054</v>
      </c>
      <c r="B64" s="7">
        <v>9781400830176</v>
      </c>
      <c r="C64" s="7"/>
      <c r="D64" s="7"/>
      <c r="F64" s="6" t="s">
        <v>453</v>
      </c>
      <c r="H64" s="6" t="s">
        <v>454</v>
      </c>
      <c r="J64" s="6">
        <v>1</v>
      </c>
      <c r="M64" s="6" t="s">
        <v>42</v>
      </c>
      <c r="N64" s="9">
        <v>41104</v>
      </c>
      <c r="O64" s="6">
        <v>1994</v>
      </c>
      <c r="P64" s="6">
        <v>488</v>
      </c>
      <c r="R64" s="6">
        <v>10</v>
      </c>
      <c r="T64" s="6" t="s">
        <v>44</v>
      </c>
      <c r="U64" s="6" t="s">
        <v>45</v>
      </c>
      <c r="V64" s="6" t="s">
        <v>63</v>
      </c>
      <c r="W64" s="6" t="s">
        <v>64</v>
      </c>
      <c r="Y64" s="6" t="s">
        <v>455</v>
      </c>
      <c r="AA64" s="6" t="s">
        <v>456</v>
      </c>
      <c r="AB64" s="6" t="s">
        <v>457</v>
      </c>
      <c r="AC64" s="6">
        <v>230</v>
      </c>
      <c r="AF64" s="6" t="s">
        <v>43</v>
      </c>
      <c r="AI64" s="6" t="str">
        <f>HYPERLINK("https://doi.org/10.1515/9781400830176")</f>
        <v>https://doi.org/10.1515/9781400830176</v>
      </c>
      <c r="AK64" s="6" t="s">
        <v>51</v>
      </c>
    </row>
    <row r="65" spans="1:37" s="6" customFormat="1" x14ac:dyDescent="0.3">
      <c r="A65" s="6">
        <v>321252</v>
      </c>
      <c r="B65" s="7">
        <v>9780674281653</v>
      </c>
      <c r="C65" s="7">
        <v>9780674281646</v>
      </c>
      <c r="D65" s="7"/>
      <c r="F65" s="6" t="s">
        <v>458</v>
      </c>
      <c r="H65" s="6" t="s">
        <v>459</v>
      </c>
      <c r="J65" s="6">
        <v>1</v>
      </c>
      <c r="M65" s="6" t="s">
        <v>212</v>
      </c>
      <c r="N65" s="9">
        <v>41548</v>
      </c>
      <c r="O65" s="6">
        <v>1971</v>
      </c>
      <c r="P65" s="6">
        <v>457</v>
      </c>
      <c r="Q65" s="6">
        <v>5</v>
      </c>
      <c r="R65" s="6">
        <v>283.5</v>
      </c>
      <c r="T65" s="6" t="s">
        <v>44</v>
      </c>
      <c r="U65" s="6" t="s">
        <v>45</v>
      </c>
      <c r="V65" s="6" t="s">
        <v>63</v>
      </c>
      <c r="W65" s="6" t="s">
        <v>229</v>
      </c>
      <c r="AC65" s="6">
        <v>60</v>
      </c>
      <c r="AD65" s="6">
        <v>60</v>
      </c>
      <c r="AF65" s="6" t="s">
        <v>43</v>
      </c>
      <c r="AG65" s="6" t="s">
        <v>43</v>
      </c>
      <c r="AI65" s="6" t="str">
        <f>HYPERLINK("https://doi.org/10.4159/harvard.9780674281653")</f>
        <v>https://doi.org/10.4159/harvard.9780674281653</v>
      </c>
      <c r="AK65" s="6" t="s">
        <v>51</v>
      </c>
    </row>
    <row r="66" spans="1:37" s="6" customFormat="1" x14ac:dyDescent="0.3">
      <c r="A66" s="6">
        <v>594549</v>
      </c>
      <c r="B66" s="7">
        <v>9781845417727</v>
      </c>
      <c r="C66" s="7"/>
      <c r="D66" s="7"/>
      <c r="F66" s="6" t="s">
        <v>460</v>
      </c>
      <c r="G66" s="6" t="s">
        <v>461</v>
      </c>
      <c r="H66" s="6" t="s">
        <v>462</v>
      </c>
      <c r="J66" s="6">
        <v>1</v>
      </c>
      <c r="K66" s="6" t="s">
        <v>463</v>
      </c>
      <c r="L66" s="8" t="s">
        <v>464</v>
      </c>
      <c r="M66" s="6" t="s">
        <v>87</v>
      </c>
      <c r="N66" s="9">
        <v>44252</v>
      </c>
      <c r="O66" s="6">
        <v>2020</v>
      </c>
      <c r="P66" s="6">
        <v>608</v>
      </c>
      <c r="R66" s="6">
        <v>10</v>
      </c>
      <c r="T66" s="6" t="s">
        <v>44</v>
      </c>
      <c r="U66" s="6" t="s">
        <v>45</v>
      </c>
      <c r="V66" s="6" t="s">
        <v>63</v>
      </c>
      <c r="W66" s="6" t="s">
        <v>465</v>
      </c>
      <c r="Y66" s="6" t="s">
        <v>466</v>
      </c>
      <c r="AC66" s="6">
        <v>289.89999999999998</v>
      </c>
      <c r="AF66" s="6" t="s">
        <v>43</v>
      </c>
      <c r="AI66" s="6" t="str">
        <f>HYPERLINK("https://doi.org/10.21832/9781845417727")</f>
        <v>https://doi.org/10.21832/9781845417727</v>
      </c>
      <c r="AK66" s="6" t="s">
        <v>51</v>
      </c>
    </row>
    <row r="67" spans="1:37" s="6" customFormat="1" x14ac:dyDescent="0.3">
      <c r="A67" s="6">
        <v>542740</v>
      </c>
      <c r="B67" s="7">
        <v>9780691184937</v>
      </c>
      <c r="C67" s="7"/>
      <c r="D67" s="7"/>
      <c r="F67" s="6" t="s">
        <v>467</v>
      </c>
      <c r="G67" s="6" t="s">
        <v>468</v>
      </c>
      <c r="H67" s="6" t="s">
        <v>469</v>
      </c>
      <c r="J67" s="6">
        <v>1</v>
      </c>
      <c r="M67" s="6" t="s">
        <v>42</v>
      </c>
      <c r="N67" s="9">
        <v>43508</v>
      </c>
      <c r="O67" s="6">
        <v>2019</v>
      </c>
      <c r="P67" s="6">
        <v>416</v>
      </c>
      <c r="R67" s="6">
        <v>10</v>
      </c>
      <c r="T67" s="6" t="s">
        <v>44</v>
      </c>
      <c r="U67" s="6" t="s">
        <v>45</v>
      </c>
      <c r="V67" s="6" t="s">
        <v>63</v>
      </c>
      <c r="W67" s="6" t="s">
        <v>470</v>
      </c>
      <c r="Y67" s="6" t="s">
        <v>471</v>
      </c>
      <c r="AA67" s="6" t="s">
        <v>472</v>
      </c>
      <c r="AB67" s="6" t="s">
        <v>473</v>
      </c>
      <c r="AC67" s="6">
        <v>119</v>
      </c>
      <c r="AF67" s="6" t="s">
        <v>43</v>
      </c>
      <c r="AI67" s="6" t="str">
        <f>HYPERLINK("https://doi.org/10.1515/9780691184937")</f>
        <v>https://doi.org/10.1515/9780691184937</v>
      </c>
      <c r="AK67" s="6" t="s">
        <v>51</v>
      </c>
    </row>
    <row r="68" spans="1:37" s="6" customFormat="1" x14ac:dyDescent="0.3">
      <c r="A68" s="6">
        <v>543611</v>
      </c>
      <c r="B68" s="7">
        <v>9780691185019</v>
      </c>
      <c r="C68" s="7"/>
      <c r="D68" s="7"/>
      <c r="F68" s="6" t="s">
        <v>474</v>
      </c>
      <c r="G68" s="6" t="s">
        <v>475</v>
      </c>
      <c r="H68" s="6" t="s">
        <v>476</v>
      </c>
      <c r="J68" s="6">
        <v>1</v>
      </c>
      <c r="M68" s="6" t="s">
        <v>42</v>
      </c>
      <c r="N68" s="9">
        <v>43515</v>
      </c>
      <c r="O68" s="6">
        <v>2019</v>
      </c>
      <c r="P68" s="6">
        <v>296</v>
      </c>
      <c r="R68" s="6">
        <v>10</v>
      </c>
      <c r="T68" s="6" t="s">
        <v>44</v>
      </c>
      <c r="U68" s="6" t="s">
        <v>45</v>
      </c>
      <c r="V68" s="6" t="s">
        <v>477</v>
      </c>
      <c r="W68" s="6" t="s">
        <v>478</v>
      </c>
      <c r="Y68" s="6" t="s">
        <v>479</v>
      </c>
      <c r="AA68" s="6" t="s">
        <v>480</v>
      </c>
      <c r="AB68" s="6" t="s">
        <v>481</v>
      </c>
      <c r="AC68" s="6">
        <v>91</v>
      </c>
      <c r="AF68" s="6" t="s">
        <v>43</v>
      </c>
      <c r="AI68" s="6" t="str">
        <f>HYPERLINK("https://doi.org/10.1515/9780691185019")</f>
        <v>https://doi.org/10.1515/9780691185019</v>
      </c>
      <c r="AK68" s="6" t="s">
        <v>51</v>
      </c>
    </row>
    <row r="69" spans="1:37" s="6" customFormat="1" x14ac:dyDescent="0.3">
      <c r="A69" s="6">
        <v>516758</v>
      </c>
      <c r="B69" s="7">
        <v>9781400873265</v>
      </c>
      <c r="C69" s="7"/>
      <c r="D69" s="7"/>
      <c r="F69" s="6" t="s">
        <v>482</v>
      </c>
      <c r="G69" s="6" t="s">
        <v>483</v>
      </c>
      <c r="H69" s="6" t="s">
        <v>484</v>
      </c>
      <c r="J69" s="6">
        <v>1</v>
      </c>
      <c r="M69" s="6" t="s">
        <v>42</v>
      </c>
      <c r="N69" s="9">
        <v>42269</v>
      </c>
      <c r="O69" s="6">
        <v>2016</v>
      </c>
      <c r="P69" s="6">
        <v>288</v>
      </c>
      <c r="R69" s="6">
        <v>10</v>
      </c>
      <c r="T69" s="6" t="s">
        <v>44</v>
      </c>
      <c r="U69" s="6" t="s">
        <v>45</v>
      </c>
      <c r="V69" s="6" t="s">
        <v>63</v>
      </c>
      <c r="W69" s="6" t="s">
        <v>485</v>
      </c>
      <c r="Y69" s="6" t="s">
        <v>486</v>
      </c>
      <c r="AA69" s="6" t="s">
        <v>487</v>
      </c>
      <c r="AB69" s="6" t="s">
        <v>488</v>
      </c>
      <c r="AC69" s="6">
        <v>78</v>
      </c>
      <c r="AF69" s="6" t="s">
        <v>43</v>
      </c>
      <c r="AI69" s="6" t="str">
        <f>HYPERLINK("https://doi.org/10.1515/9781400873265")</f>
        <v>https://doi.org/10.1515/9781400873265</v>
      </c>
      <c r="AK69" s="6" t="s">
        <v>51</v>
      </c>
    </row>
    <row r="70" spans="1:37" s="6" customFormat="1" x14ac:dyDescent="0.3">
      <c r="A70" s="6">
        <v>563341</v>
      </c>
      <c r="B70" s="7">
        <v>9780691191263</v>
      </c>
      <c r="C70" s="7"/>
      <c r="D70" s="7"/>
      <c r="F70" s="6" t="s">
        <v>489</v>
      </c>
      <c r="H70" s="6" t="s">
        <v>490</v>
      </c>
      <c r="J70" s="6">
        <v>1</v>
      </c>
      <c r="M70" s="6" t="s">
        <v>42</v>
      </c>
      <c r="N70" s="9">
        <v>43585</v>
      </c>
      <c r="O70" s="6">
        <v>2019</v>
      </c>
      <c r="P70" s="6">
        <v>248</v>
      </c>
      <c r="R70" s="6">
        <v>10</v>
      </c>
      <c r="T70" s="6" t="s">
        <v>44</v>
      </c>
      <c r="U70" s="6" t="s">
        <v>128</v>
      </c>
      <c r="V70" s="6" t="s">
        <v>491</v>
      </c>
      <c r="W70" s="6" t="s">
        <v>492</v>
      </c>
      <c r="Y70" s="6" t="s">
        <v>493</v>
      </c>
      <c r="AA70" s="6" t="s">
        <v>494</v>
      </c>
      <c r="AB70" s="6" t="s">
        <v>495</v>
      </c>
      <c r="AC70" s="6">
        <v>79</v>
      </c>
      <c r="AF70" s="6" t="s">
        <v>43</v>
      </c>
      <c r="AI70" s="6" t="str">
        <f>HYPERLINK("https://doi.org/10.1515/9780691191263")</f>
        <v>https://doi.org/10.1515/9780691191263</v>
      </c>
      <c r="AK70" s="6" t="s">
        <v>51</v>
      </c>
    </row>
    <row r="71" spans="1:37" s="6" customFormat="1" x14ac:dyDescent="0.3">
      <c r="A71" s="6">
        <v>614790</v>
      </c>
      <c r="B71" s="7">
        <v>9780231550734</v>
      </c>
      <c r="C71" s="7"/>
      <c r="D71" s="7"/>
      <c r="F71" s="6" t="s">
        <v>496</v>
      </c>
      <c r="G71" s="6" t="s">
        <v>497</v>
      </c>
      <c r="H71" s="6" t="s">
        <v>498</v>
      </c>
      <c r="J71" s="6">
        <v>1</v>
      </c>
      <c r="M71" s="6" t="s">
        <v>190</v>
      </c>
      <c r="N71" s="9">
        <v>44447</v>
      </c>
      <c r="O71" s="6">
        <v>2021</v>
      </c>
      <c r="R71" s="6">
        <v>10</v>
      </c>
      <c r="T71" s="6" t="s">
        <v>44</v>
      </c>
      <c r="U71" s="6" t="s">
        <v>45</v>
      </c>
      <c r="V71" s="6" t="s">
        <v>63</v>
      </c>
      <c r="W71" s="6" t="s">
        <v>499</v>
      </c>
      <c r="Y71" s="6" t="s">
        <v>500</v>
      </c>
      <c r="Z71" s="6" t="s">
        <v>501</v>
      </c>
      <c r="AA71" s="6" t="s">
        <v>502</v>
      </c>
      <c r="AB71" s="6" t="s">
        <v>503</v>
      </c>
      <c r="AC71" s="6">
        <v>52.9</v>
      </c>
      <c r="AF71" s="6" t="s">
        <v>43</v>
      </c>
      <c r="AI71" s="6" t="str">
        <f>HYPERLINK("https://doi.org/10.7312/lied19426")</f>
        <v>https://doi.org/10.7312/lied19426</v>
      </c>
      <c r="AK71" s="6" t="s">
        <v>51</v>
      </c>
    </row>
    <row r="72" spans="1:37" s="6" customFormat="1" x14ac:dyDescent="0.3">
      <c r="A72" s="6">
        <v>320970</v>
      </c>
      <c r="B72" s="7">
        <v>9780674730854</v>
      </c>
      <c r="C72" s="7">
        <v>9780674729568</v>
      </c>
      <c r="D72" s="7"/>
      <c r="F72" s="6" t="s">
        <v>504</v>
      </c>
      <c r="G72" s="6" t="s">
        <v>505</v>
      </c>
      <c r="H72" s="6" t="s">
        <v>506</v>
      </c>
      <c r="J72" s="6">
        <v>1</v>
      </c>
      <c r="K72" s="6" t="s">
        <v>507</v>
      </c>
      <c r="L72" s="8" t="s">
        <v>508</v>
      </c>
      <c r="M72" s="6" t="s">
        <v>212</v>
      </c>
      <c r="N72" s="9">
        <v>41548</v>
      </c>
      <c r="O72" s="6">
        <v>1964</v>
      </c>
      <c r="P72" s="6">
        <v>204</v>
      </c>
      <c r="Q72" s="6">
        <v>61</v>
      </c>
      <c r="R72" s="6">
        <v>283.5</v>
      </c>
      <c r="T72" s="6" t="s">
        <v>44</v>
      </c>
      <c r="U72" s="6" t="s">
        <v>45</v>
      </c>
      <c r="V72" s="6" t="s">
        <v>63</v>
      </c>
      <c r="W72" s="6" t="s">
        <v>229</v>
      </c>
      <c r="AB72" s="6" t="s">
        <v>509</v>
      </c>
      <c r="AC72" s="6">
        <v>60</v>
      </c>
      <c r="AD72" s="6">
        <v>60</v>
      </c>
      <c r="AF72" s="6" t="s">
        <v>43</v>
      </c>
      <c r="AG72" s="6" t="s">
        <v>43</v>
      </c>
      <c r="AI72" s="6" t="str">
        <f>HYPERLINK("https://doi.org/10.4159/harvard.9780674730854")</f>
        <v>https://doi.org/10.4159/harvard.9780674730854</v>
      </c>
      <c r="AK72" s="6" t="s">
        <v>51</v>
      </c>
    </row>
    <row r="73" spans="1:37" s="6" customFormat="1" x14ac:dyDescent="0.3">
      <c r="A73" s="6">
        <v>630815</v>
      </c>
      <c r="B73" s="7">
        <v>9780674275768</v>
      </c>
      <c r="C73" s="7"/>
      <c r="D73" s="7"/>
      <c r="F73" s="6" t="s">
        <v>510</v>
      </c>
      <c r="G73" s="6" t="s">
        <v>511</v>
      </c>
      <c r="H73" s="6" t="s">
        <v>512</v>
      </c>
      <c r="J73" s="6">
        <v>1</v>
      </c>
      <c r="M73" s="6" t="s">
        <v>212</v>
      </c>
      <c r="N73" s="9">
        <v>44726</v>
      </c>
      <c r="O73" s="6">
        <v>2022</v>
      </c>
      <c r="P73" s="6">
        <v>304</v>
      </c>
      <c r="R73" s="6">
        <v>10</v>
      </c>
      <c r="T73" s="6" t="s">
        <v>44</v>
      </c>
      <c r="U73" s="6" t="s">
        <v>45</v>
      </c>
      <c r="V73" s="6" t="s">
        <v>46</v>
      </c>
      <c r="W73" s="6" t="s">
        <v>513</v>
      </c>
      <c r="Y73" s="6" t="s">
        <v>514</v>
      </c>
      <c r="Z73" s="6" t="s">
        <v>515</v>
      </c>
      <c r="AA73" s="6" t="s">
        <v>516</v>
      </c>
      <c r="AC73" s="6">
        <v>74</v>
      </c>
      <c r="AF73" s="6" t="s">
        <v>43</v>
      </c>
      <c r="AI73" s="6" t="str">
        <f>HYPERLINK("https://doi.org/10.4159/9780674275768?locatt=mode:legacy")</f>
        <v>https://doi.org/10.4159/9780674275768?locatt=mode:legacy</v>
      </c>
      <c r="AK73" s="6" t="s">
        <v>51</v>
      </c>
    </row>
    <row r="74" spans="1:37" s="6" customFormat="1" x14ac:dyDescent="0.3">
      <c r="A74" s="6">
        <v>529484</v>
      </c>
      <c r="B74" s="7">
        <v>9780231542746</v>
      </c>
      <c r="C74" s="7"/>
      <c r="D74" s="7"/>
      <c r="F74" s="6" t="s">
        <v>517</v>
      </c>
      <c r="G74" s="6" t="s">
        <v>518</v>
      </c>
      <c r="H74" s="6" t="s">
        <v>519</v>
      </c>
      <c r="J74" s="6">
        <v>1</v>
      </c>
      <c r="K74" s="6" t="s">
        <v>189</v>
      </c>
      <c r="M74" s="6" t="s">
        <v>190</v>
      </c>
      <c r="N74" s="9">
        <v>42745</v>
      </c>
      <c r="O74" s="6">
        <v>2017</v>
      </c>
      <c r="P74" s="6">
        <v>296</v>
      </c>
      <c r="R74" s="6">
        <v>10</v>
      </c>
      <c r="T74" s="6" t="s">
        <v>44</v>
      </c>
      <c r="U74" s="6" t="s">
        <v>128</v>
      </c>
      <c r="V74" s="6" t="s">
        <v>397</v>
      </c>
      <c r="W74" s="6" t="s">
        <v>520</v>
      </c>
      <c r="Y74" s="6" t="s">
        <v>521</v>
      </c>
      <c r="Z74" s="6" t="s">
        <v>522</v>
      </c>
      <c r="AA74" s="6" t="s">
        <v>523</v>
      </c>
      <c r="AB74" s="6" t="s">
        <v>524</v>
      </c>
      <c r="AC74" s="6">
        <v>25.95</v>
      </c>
      <c r="AF74" s="6" t="s">
        <v>43</v>
      </c>
      <c r="AI74" s="6" t="str">
        <f>HYPERLINK("https://doi.org/10.7312/damo18048")</f>
        <v>https://doi.org/10.7312/damo18048</v>
      </c>
      <c r="AK74" s="6" t="s">
        <v>51</v>
      </c>
    </row>
    <row r="75" spans="1:37" s="6" customFormat="1" x14ac:dyDescent="0.3">
      <c r="A75" s="6">
        <v>528685</v>
      </c>
      <c r="B75" s="7">
        <v>9781400829125</v>
      </c>
      <c r="C75" s="7"/>
      <c r="D75" s="7"/>
      <c r="F75" s="6" t="s">
        <v>525</v>
      </c>
      <c r="I75" s="6" t="s">
        <v>526</v>
      </c>
      <c r="J75" s="6">
        <v>1</v>
      </c>
      <c r="K75" s="6" t="s">
        <v>242</v>
      </c>
      <c r="L75" s="8" t="s">
        <v>527</v>
      </c>
      <c r="M75" s="6" t="s">
        <v>42</v>
      </c>
      <c r="N75" s="9">
        <v>38538</v>
      </c>
      <c r="O75" s="6">
        <v>2005</v>
      </c>
      <c r="P75" s="6">
        <v>744</v>
      </c>
      <c r="R75" s="6">
        <v>10</v>
      </c>
      <c r="T75" s="6" t="s">
        <v>44</v>
      </c>
      <c r="U75" s="6" t="s">
        <v>45</v>
      </c>
      <c r="V75" s="6" t="s">
        <v>97</v>
      </c>
      <c r="W75" s="6" t="s">
        <v>221</v>
      </c>
      <c r="Y75" s="6" t="s">
        <v>528</v>
      </c>
      <c r="AA75" s="6" t="s">
        <v>529</v>
      </c>
      <c r="AB75" s="6" t="s">
        <v>530</v>
      </c>
      <c r="AC75" s="6">
        <v>380</v>
      </c>
      <c r="AF75" s="6" t="s">
        <v>43</v>
      </c>
      <c r="AI75" s="6" t="str">
        <f>HYPERLINK("https://doi.org/10.1515/9781400829125")</f>
        <v>https://doi.org/10.1515/9781400829125</v>
      </c>
      <c r="AK75" s="6" t="s">
        <v>51</v>
      </c>
    </row>
    <row r="76" spans="1:37" s="6" customFormat="1" x14ac:dyDescent="0.3">
      <c r="A76" s="6">
        <v>522596</v>
      </c>
      <c r="B76" s="7">
        <v>9781400880751</v>
      </c>
      <c r="C76" s="7"/>
      <c r="D76" s="7"/>
      <c r="F76" s="6" t="s">
        <v>531</v>
      </c>
      <c r="G76" s="6" t="s">
        <v>532</v>
      </c>
      <c r="H76" s="6" t="s">
        <v>533</v>
      </c>
      <c r="J76" s="6">
        <v>2</v>
      </c>
      <c r="M76" s="6" t="s">
        <v>42</v>
      </c>
      <c r="N76" s="9">
        <v>42465</v>
      </c>
      <c r="O76" s="6">
        <v>2016</v>
      </c>
      <c r="P76" s="6">
        <v>544</v>
      </c>
      <c r="R76" s="6">
        <v>10</v>
      </c>
      <c r="T76" s="6" t="s">
        <v>44</v>
      </c>
      <c r="U76" s="6" t="s">
        <v>128</v>
      </c>
      <c r="V76" s="6" t="s">
        <v>534</v>
      </c>
      <c r="W76" s="6" t="s">
        <v>535</v>
      </c>
      <c r="Y76" s="6" t="s">
        <v>536</v>
      </c>
      <c r="AA76" s="6" t="s">
        <v>537</v>
      </c>
      <c r="AB76" s="6" t="s">
        <v>538</v>
      </c>
      <c r="AC76" s="6">
        <v>83</v>
      </c>
      <c r="AF76" s="6" t="s">
        <v>43</v>
      </c>
      <c r="AI76" s="6" t="str">
        <f>HYPERLINK("https://doi.org/10.1515/9781400880751")</f>
        <v>https://doi.org/10.1515/9781400880751</v>
      </c>
      <c r="AK76" s="6" t="s">
        <v>51</v>
      </c>
    </row>
    <row r="77" spans="1:37" s="6" customFormat="1" x14ac:dyDescent="0.3">
      <c r="A77" s="6">
        <v>542224</v>
      </c>
      <c r="B77" s="7">
        <v>9781400888320</v>
      </c>
      <c r="C77" s="7"/>
      <c r="D77" s="7"/>
      <c r="F77" s="6" t="s">
        <v>539</v>
      </c>
      <c r="G77" s="6" t="s">
        <v>540</v>
      </c>
      <c r="H77" s="6" t="s">
        <v>541</v>
      </c>
      <c r="J77" s="6">
        <v>1</v>
      </c>
      <c r="M77" s="6" t="s">
        <v>42</v>
      </c>
      <c r="N77" s="9">
        <v>43046</v>
      </c>
      <c r="O77" s="6">
        <v>2018</v>
      </c>
      <c r="P77" s="6">
        <v>288</v>
      </c>
      <c r="R77" s="6">
        <v>10</v>
      </c>
      <c r="T77" s="6" t="s">
        <v>44</v>
      </c>
      <c r="U77" s="6" t="s">
        <v>45</v>
      </c>
      <c r="V77" s="6" t="s">
        <v>63</v>
      </c>
      <c r="W77" s="6" t="s">
        <v>542</v>
      </c>
      <c r="Y77" s="6" t="s">
        <v>543</v>
      </c>
      <c r="AA77" s="6" t="s">
        <v>544</v>
      </c>
      <c r="AB77" s="6" t="s">
        <v>545</v>
      </c>
      <c r="AC77" s="6">
        <v>78</v>
      </c>
      <c r="AF77" s="6" t="s">
        <v>43</v>
      </c>
      <c r="AI77" s="6" t="str">
        <f>HYPERLINK("https://doi.org/10.1515/9781400888320")</f>
        <v>https://doi.org/10.1515/9781400888320</v>
      </c>
      <c r="AK77" s="6" t="s">
        <v>51</v>
      </c>
    </row>
    <row r="78" spans="1:37" s="6" customFormat="1" x14ac:dyDescent="0.3">
      <c r="A78" s="6">
        <v>507023</v>
      </c>
      <c r="B78" s="7">
        <v>9781400839254</v>
      </c>
      <c r="C78" s="7"/>
      <c r="D78" s="7"/>
      <c r="F78" s="6" t="s">
        <v>546</v>
      </c>
      <c r="H78" s="6" t="s">
        <v>547</v>
      </c>
      <c r="J78" s="6">
        <v>1</v>
      </c>
      <c r="M78" s="6" t="s">
        <v>42</v>
      </c>
      <c r="N78" s="9">
        <v>40585</v>
      </c>
      <c r="O78" s="6">
        <v>2005</v>
      </c>
      <c r="P78" s="6">
        <v>544</v>
      </c>
      <c r="R78" s="6">
        <v>10</v>
      </c>
      <c r="T78" s="6" t="s">
        <v>44</v>
      </c>
      <c r="U78" s="6" t="s">
        <v>112</v>
      </c>
      <c r="V78" s="6" t="s">
        <v>112</v>
      </c>
      <c r="W78" s="6" t="s">
        <v>548</v>
      </c>
      <c r="Y78" s="6" t="s">
        <v>549</v>
      </c>
      <c r="AA78" s="6" t="s">
        <v>550</v>
      </c>
      <c r="AB78" s="6" t="s">
        <v>551</v>
      </c>
      <c r="AC78" s="6">
        <v>360</v>
      </c>
      <c r="AF78" s="6" t="s">
        <v>43</v>
      </c>
      <c r="AI78" s="6" t="str">
        <f>HYPERLINK("https://doi.org/10.1515/9781400839254")</f>
        <v>https://doi.org/10.1515/9781400839254</v>
      </c>
      <c r="AK78" s="6" t="s">
        <v>51</v>
      </c>
    </row>
    <row r="79" spans="1:37" s="6" customFormat="1" x14ac:dyDescent="0.3">
      <c r="A79" s="6">
        <v>562223</v>
      </c>
      <c r="B79" s="7">
        <v>9780691186108</v>
      </c>
      <c r="C79" s="7"/>
      <c r="D79" s="7"/>
      <c r="F79" s="6" t="s">
        <v>552</v>
      </c>
      <c r="G79" s="6" t="s">
        <v>553</v>
      </c>
      <c r="H79" s="6" t="s">
        <v>554</v>
      </c>
      <c r="J79" s="6">
        <v>1</v>
      </c>
      <c r="M79" s="6" t="s">
        <v>42</v>
      </c>
      <c r="N79" s="9">
        <v>43578</v>
      </c>
      <c r="O79" s="6">
        <v>2019</v>
      </c>
      <c r="P79" s="6">
        <v>408</v>
      </c>
      <c r="Q79" s="6">
        <v>6</v>
      </c>
      <c r="R79" s="6">
        <v>10</v>
      </c>
      <c r="T79" s="6" t="s">
        <v>44</v>
      </c>
      <c r="U79" s="6" t="s">
        <v>45</v>
      </c>
      <c r="V79" s="6" t="s">
        <v>63</v>
      </c>
      <c r="W79" s="6" t="s">
        <v>555</v>
      </c>
      <c r="Y79" s="6" t="s">
        <v>556</v>
      </c>
      <c r="AA79" s="6" t="s">
        <v>557</v>
      </c>
      <c r="AB79" s="6" t="s">
        <v>558</v>
      </c>
      <c r="AC79" s="6">
        <v>91</v>
      </c>
      <c r="AF79" s="6" t="s">
        <v>43</v>
      </c>
      <c r="AI79" s="6" t="str">
        <f>HYPERLINK("https://doi.org/10.1515/9780691186108")</f>
        <v>https://doi.org/10.1515/9780691186108</v>
      </c>
      <c r="AK79" s="6" t="s">
        <v>51</v>
      </c>
    </row>
    <row r="80" spans="1:37" s="6" customFormat="1" x14ac:dyDescent="0.3">
      <c r="A80" s="6">
        <v>543647</v>
      </c>
      <c r="B80" s="7">
        <v>9783110633702</v>
      </c>
      <c r="C80" s="7">
        <v>9783110628999</v>
      </c>
      <c r="D80" s="7">
        <v>9783110991666</v>
      </c>
      <c r="F80" s="6" t="s">
        <v>559</v>
      </c>
      <c r="I80" s="6" t="s">
        <v>560</v>
      </c>
      <c r="J80" s="6">
        <v>1</v>
      </c>
      <c r="M80" s="6" t="s">
        <v>127</v>
      </c>
      <c r="N80" s="9">
        <v>44067</v>
      </c>
      <c r="O80" s="6">
        <v>2020</v>
      </c>
      <c r="P80" s="6">
        <v>314</v>
      </c>
      <c r="Q80" s="6">
        <v>7</v>
      </c>
      <c r="S80" s="6">
        <v>2417</v>
      </c>
      <c r="T80" s="6" t="s">
        <v>44</v>
      </c>
      <c r="U80" s="6" t="s">
        <v>128</v>
      </c>
      <c r="V80" s="6" t="s">
        <v>261</v>
      </c>
      <c r="W80" s="6" t="s">
        <v>561</v>
      </c>
      <c r="Y80" s="6" t="s">
        <v>562</v>
      </c>
      <c r="AB80" s="6" t="s">
        <v>563</v>
      </c>
      <c r="AC80" s="6">
        <v>249</v>
      </c>
      <c r="AD80" s="6">
        <v>139.94999999999999</v>
      </c>
      <c r="AE80" s="6">
        <v>24.95</v>
      </c>
      <c r="AF80" s="6" t="s">
        <v>43</v>
      </c>
      <c r="AG80" s="6" t="s">
        <v>43</v>
      </c>
      <c r="AH80" s="6" t="s">
        <v>43</v>
      </c>
      <c r="AI80" s="6" t="str">
        <f>HYPERLINK("https://doi.org/10.1515/9783110633702")</f>
        <v>https://doi.org/10.1515/9783110633702</v>
      </c>
      <c r="AK80" s="6" t="s">
        <v>51</v>
      </c>
    </row>
    <row r="81" spans="1:37" s="6" customFormat="1" x14ac:dyDescent="0.3">
      <c r="A81" s="6">
        <v>516584</v>
      </c>
      <c r="B81" s="7">
        <v>9781400849925</v>
      </c>
      <c r="C81" s="7"/>
      <c r="D81" s="7"/>
      <c r="F81" s="6" t="s">
        <v>564</v>
      </c>
      <c r="G81" s="6" t="s">
        <v>565</v>
      </c>
      <c r="H81" s="6" t="s">
        <v>566</v>
      </c>
      <c r="J81" s="6">
        <v>1</v>
      </c>
      <c r="K81" s="6" t="s">
        <v>40</v>
      </c>
      <c r="L81" s="8" t="s">
        <v>567</v>
      </c>
      <c r="M81" s="6" t="s">
        <v>42</v>
      </c>
      <c r="N81" s="9">
        <v>41693</v>
      </c>
      <c r="O81" s="6">
        <v>2015</v>
      </c>
      <c r="P81" s="6">
        <v>584</v>
      </c>
      <c r="R81" s="6">
        <v>10</v>
      </c>
      <c r="T81" s="6" t="s">
        <v>44</v>
      </c>
      <c r="U81" s="6" t="s">
        <v>45</v>
      </c>
      <c r="V81" s="6" t="s">
        <v>63</v>
      </c>
      <c r="W81" s="6" t="s">
        <v>568</v>
      </c>
      <c r="Y81" s="6" t="s">
        <v>569</v>
      </c>
      <c r="AA81" s="6" t="s">
        <v>570</v>
      </c>
      <c r="AB81" s="6" t="s">
        <v>571</v>
      </c>
      <c r="AC81" s="6">
        <v>107</v>
      </c>
      <c r="AF81" s="6" t="s">
        <v>43</v>
      </c>
      <c r="AI81" s="6" t="str">
        <f>HYPERLINK("https://doi.org/10.1515/9781400849925")</f>
        <v>https://doi.org/10.1515/9781400849925</v>
      </c>
      <c r="AK81" s="6" t="s">
        <v>51</v>
      </c>
    </row>
    <row r="82" spans="1:37" s="6" customFormat="1" x14ac:dyDescent="0.3">
      <c r="A82" s="6">
        <v>568834</v>
      </c>
      <c r="B82" s="7">
        <v>9780691192017</v>
      </c>
      <c r="C82" s="7"/>
      <c r="D82" s="7"/>
      <c r="F82" s="6" t="s">
        <v>572</v>
      </c>
      <c r="I82" s="6" t="s">
        <v>573</v>
      </c>
      <c r="J82" s="6">
        <v>1</v>
      </c>
      <c r="M82" s="6" t="s">
        <v>42</v>
      </c>
      <c r="N82" s="9">
        <v>43851</v>
      </c>
      <c r="O82" s="6">
        <v>2020</v>
      </c>
      <c r="P82" s="6">
        <v>768</v>
      </c>
      <c r="R82" s="6">
        <v>10</v>
      </c>
      <c r="T82" s="6" t="s">
        <v>44</v>
      </c>
      <c r="U82" s="6" t="s">
        <v>45</v>
      </c>
      <c r="V82" s="6" t="s">
        <v>63</v>
      </c>
      <c r="W82" s="6" t="s">
        <v>574</v>
      </c>
      <c r="Y82" s="6" t="s">
        <v>575</v>
      </c>
      <c r="AA82" s="6" t="s">
        <v>576</v>
      </c>
      <c r="AB82" s="6" t="s">
        <v>577</v>
      </c>
      <c r="AC82" s="6">
        <v>228.95</v>
      </c>
      <c r="AF82" s="6" t="s">
        <v>43</v>
      </c>
      <c r="AI82" s="6" t="str">
        <f>HYPERLINK("https://doi.org/10.1515/9780691192017")</f>
        <v>https://doi.org/10.1515/9780691192017</v>
      </c>
      <c r="AK82" s="6" t="s">
        <v>51</v>
      </c>
    </row>
    <row r="83" spans="1:37" s="6" customFormat="1" x14ac:dyDescent="0.3">
      <c r="A83" s="6">
        <v>526848</v>
      </c>
      <c r="B83" s="7">
        <v>9780231543286</v>
      </c>
      <c r="C83" s="7"/>
      <c r="D83" s="7"/>
      <c r="F83" s="6" t="s">
        <v>578</v>
      </c>
      <c r="G83" s="6" t="s">
        <v>579</v>
      </c>
      <c r="H83" s="6" t="s">
        <v>580</v>
      </c>
      <c r="J83" s="6">
        <v>1</v>
      </c>
      <c r="M83" s="6" t="s">
        <v>190</v>
      </c>
      <c r="N83" s="9">
        <v>42723</v>
      </c>
      <c r="O83" s="6">
        <v>2016</v>
      </c>
      <c r="P83" s="6">
        <v>240</v>
      </c>
      <c r="R83" s="6">
        <v>10</v>
      </c>
      <c r="T83" s="6" t="s">
        <v>44</v>
      </c>
      <c r="U83" s="6" t="s">
        <v>45</v>
      </c>
      <c r="V83" s="6" t="s">
        <v>63</v>
      </c>
      <c r="W83" s="6" t="s">
        <v>581</v>
      </c>
      <c r="Y83" s="6" t="s">
        <v>582</v>
      </c>
      <c r="Z83" s="6" t="s">
        <v>583</v>
      </c>
      <c r="AA83" s="6" t="s">
        <v>584</v>
      </c>
      <c r="AB83" s="6" t="s">
        <v>585</v>
      </c>
      <c r="AC83" s="6">
        <v>32.950000000000003</v>
      </c>
      <c r="AF83" s="6" t="s">
        <v>43</v>
      </c>
      <c r="AI83" s="6" t="str">
        <f>HYPERLINK("https://doi.org/10.7312/heal18084")</f>
        <v>https://doi.org/10.7312/heal18084</v>
      </c>
      <c r="AK83" s="6" t="s">
        <v>51</v>
      </c>
    </row>
    <row r="84" spans="1:37" s="6" customFormat="1" x14ac:dyDescent="0.3">
      <c r="A84" s="6">
        <v>511895</v>
      </c>
      <c r="B84" s="7">
        <v>9781400829330</v>
      </c>
      <c r="C84" s="7"/>
      <c r="D84" s="7"/>
      <c r="F84" s="6" t="s">
        <v>586</v>
      </c>
      <c r="H84" s="6" t="s">
        <v>587</v>
      </c>
      <c r="J84" s="6">
        <v>1</v>
      </c>
      <c r="K84" s="6" t="s">
        <v>588</v>
      </c>
      <c r="L84" s="8" t="s">
        <v>589</v>
      </c>
      <c r="M84" s="6" t="s">
        <v>42</v>
      </c>
      <c r="N84" s="9">
        <v>39693</v>
      </c>
      <c r="O84" s="6">
        <v>1963</v>
      </c>
      <c r="P84" s="6">
        <v>888</v>
      </c>
      <c r="R84" s="6">
        <v>10</v>
      </c>
      <c r="T84" s="6" t="s">
        <v>44</v>
      </c>
      <c r="U84" s="6" t="s">
        <v>45</v>
      </c>
      <c r="V84" s="6" t="s">
        <v>46</v>
      </c>
      <c r="W84" s="6" t="s">
        <v>590</v>
      </c>
      <c r="Y84" s="6" t="s">
        <v>591</v>
      </c>
      <c r="AA84" s="6" t="s">
        <v>592</v>
      </c>
      <c r="AC84" s="6">
        <v>280</v>
      </c>
      <c r="AF84" s="6" t="s">
        <v>43</v>
      </c>
      <c r="AI84" s="6" t="str">
        <f>HYPERLINK("https://doi.org/10.1515/9781400829330")</f>
        <v>https://doi.org/10.1515/9781400829330</v>
      </c>
      <c r="AK84" s="6" t="s">
        <v>51</v>
      </c>
    </row>
    <row r="85" spans="1:37" s="6" customFormat="1" x14ac:dyDescent="0.3">
      <c r="A85" s="6">
        <v>533147</v>
      </c>
      <c r="B85" s="7">
        <v>9780300203813</v>
      </c>
      <c r="C85" s="7"/>
      <c r="D85" s="7"/>
      <c r="F85" s="6" t="s">
        <v>593</v>
      </c>
      <c r="G85" s="6" t="s">
        <v>594</v>
      </c>
      <c r="H85" s="6" t="s">
        <v>595</v>
      </c>
      <c r="J85" s="6">
        <v>1</v>
      </c>
      <c r="M85" s="6" t="s">
        <v>71</v>
      </c>
      <c r="N85" s="9">
        <v>41569</v>
      </c>
      <c r="O85" s="6">
        <v>2013</v>
      </c>
      <c r="P85" s="6">
        <v>392</v>
      </c>
      <c r="R85" s="6">
        <v>10</v>
      </c>
      <c r="T85" s="6" t="s">
        <v>44</v>
      </c>
      <c r="U85" s="6" t="s">
        <v>45</v>
      </c>
      <c r="V85" s="6" t="s">
        <v>63</v>
      </c>
      <c r="W85" s="6" t="s">
        <v>596</v>
      </c>
      <c r="Y85" s="6" t="s">
        <v>597</v>
      </c>
      <c r="AB85" s="6" t="s">
        <v>598</v>
      </c>
      <c r="AC85" s="6">
        <v>58.95</v>
      </c>
      <c r="AF85" s="6" t="s">
        <v>43</v>
      </c>
      <c r="AI85" s="6" t="str">
        <f>HYPERLINK("https://doi.org/10.12987/9780300203813")</f>
        <v>https://doi.org/10.12987/9780300203813</v>
      </c>
      <c r="AK85" s="6" t="s">
        <v>51</v>
      </c>
    </row>
    <row r="86" spans="1:37" s="6" customFormat="1" x14ac:dyDescent="0.3">
      <c r="A86" s="6">
        <v>563343</v>
      </c>
      <c r="B86" s="7">
        <v>9781400833993</v>
      </c>
      <c r="C86" s="7"/>
      <c r="D86" s="7"/>
      <c r="F86" s="6" t="s">
        <v>599</v>
      </c>
      <c r="H86" s="6" t="s">
        <v>600</v>
      </c>
      <c r="J86" s="6">
        <v>1</v>
      </c>
      <c r="M86" s="6" t="s">
        <v>42</v>
      </c>
      <c r="N86" s="9">
        <v>40483</v>
      </c>
      <c r="O86" s="6">
        <v>2008</v>
      </c>
      <c r="P86" s="6">
        <v>520</v>
      </c>
      <c r="R86" s="6">
        <v>10</v>
      </c>
      <c r="T86" s="6" t="s">
        <v>44</v>
      </c>
      <c r="U86" s="6" t="s">
        <v>45</v>
      </c>
      <c r="V86" s="6" t="s">
        <v>601</v>
      </c>
      <c r="W86" s="6" t="s">
        <v>602</v>
      </c>
      <c r="Y86" s="6" t="s">
        <v>603</v>
      </c>
      <c r="AA86" s="6" t="s">
        <v>604</v>
      </c>
      <c r="AB86" s="6" t="s">
        <v>605</v>
      </c>
      <c r="AC86" s="6">
        <v>210</v>
      </c>
      <c r="AF86" s="6" t="s">
        <v>43</v>
      </c>
      <c r="AI86" s="6" t="str">
        <f>HYPERLINK("https://doi.org/10.1515/9781400833993")</f>
        <v>https://doi.org/10.1515/9781400833993</v>
      </c>
      <c r="AK86" s="6" t="s">
        <v>51</v>
      </c>
    </row>
    <row r="87" spans="1:37" s="6" customFormat="1" x14ac:dyDescent="0.3">
      <c r="A87" s="6">
        <v>598461</v>
      </c>
      <c r="B87" s="7">
        <v>9780691218717</v>
      </c>
      <c r="C87" s="7"/>
      <c r="D87" s="7"/>
      <c r="F87" s="6" t="s">
        <v>606</v>
      </c>
      <c r="H87" s="6" t="s">
        <v>607</v>
      </c>
      <c r="J87" s="6">
        <v>1</v>
      </c>
      <c r="K87" s="6" t="s">
        <v>608</v>
      </c>
      <c r="L87" s="8" t="s">
        <v>609</v>
      </c>
      <c r="M87" s="6" t="s">
        <v>42</v>
      </c>
      <c r="N87" s="9">
        <v>44327</v>
      </c>
      <c r="O87" s="6">
        <v>2021</v>
      </c>
      <c r="P87" s="6">
        <v>160</v>
      </c>
      <c r="R87" s="6">
        <v>10</v>
      </c>
      <c r="T87" s="6" t="s">
        <v>44</v>
      </c>
      <c r="U87" s="6" t="s">
        <v>45</v>
      </c>
      <c r="V87" s="6" t="s">
        <v>63</v>
      </c>
      <c r="W87" s="6" t="s">
        <v>610</v>
      </c>
      <c r="Y87" s="6" t="s">
        <v>611</v>
      </c>
      <c r="AA87" s="6" t="s">
        <v>612</v>
      </c>
      <c r="AB87" s="6" t="s">
        <v>613</v>
      </c>
      <c r="AC87" s="6">
        <v>116</v>
      </c>
      <c r="AF87" s="6" t="s">
        <v>43</v>
      </c>
      <c r="AI87" s="6" t="str">
        <f>HYPERLINK("https://doi.org/10.1515/9780691218717?locatt=mode:legacy")</f>
        <v>https://doi.org/10.1515/9780691218717?locatt=mode:legacy</v>
      </c>
      <c r="AK87" s="6" t="s">
        <v>51</v>
      </c>
    </row>
    <row r="88" spans="1:37" s="6" customFormat="1" x14ac:dyDescent="0.3">
      <c r="A88" s="6">
        <v>568720</v>
      </c>
      <c r="B88" s="7">
        <v>9780674243095</v>
      </c>
      <c r="C88" s="7"/>
      <c r="D88" s="7"/>
      <c r="F88" s="6" t="s">
        <v>614</v>
      </c>
      <c r="G88" s="6" t="s">
        <v>615</v>
      </c>
      <c r="H88" s="6" t="s">
        <v>616</v>
      </c>
      <c r="J88" s="6">
        <v>1</v>
      </c>
      <c r="M88" s="6" t="s">
        <v>212</v>
      </c>
      <c r="N88" s="9">
        <v>43767</v>
      </c>
      <c r="O88" s="6">
        <v>2019</v>
      </c>
      <c r="P88" s="6">
        <v>304</v>
      </c>
      <c r="R88" s="6">
        <v>10</v>
      </c>
      <c r="T88" s="6" t="s">
        <v>44</v>
      </c>
      <c r="U88" s="6" t="s">
        <v>45</v>
      </c>
      <c r="V88" s="6" t="s">
        <v>63</v>
      </c>
      <c r="W88" s="6" t="s">
        <v>617</v>
      </c>
      <c r="Y88" s="6" t="s">
        <v>618</v>
      </c>
      <c r="Z88" s="6" t="s">
        <v>619</v>
      </c>
      <c r="AA88" s="6" t="s">
        <v>620</v>
      </c>
      <c r="AC88" s="6">
        <v>15.95</v>
      </c>
      <c r="AF88" s="6" t="s">
        <v>43</v>
      </c>
      <c r="AI88" s="6" t="str">
        <f>HYPERLINK("https://doi.org/10.4159/9780674243095")</f>
        <v>https://doi.org/10.4159/9780674243095</v>
      </c>
      <c r="AK88" s="6" t="s">
        <v>51</v>
      </c>
    </row>
    <row r="89" spans="1:37" s="6" customFormat="1" x14ac:dyDescent="0.3">
      <c r="A89" s="6">
        <v>568650</v>
      </c>
      <c r="B89" s="7">
        <v>9780520971899</v>
      </c>
      <c r="C89" s="7"/>
      <c r="D89" s="7"/>
      <c r="F89" s="6" t="s">
        <v>621</v>
      </c>
      <c r="G89" s="6" t="s">
        <v>622</v>
      </c>
      <c r="H89" s="6" t="s">
        <v>623</v>
      </c>
      <c r="J89" s="6">
        <v>1</v>
      </c>
      <c r="M89" s="6" t="s">
        <v>152</v>
      </c>
      <c r="N89" s="9">
        <v>43536</v>
      </c>
      <c r="O89" s="6">
        <v>2019</v>
      </c>
      <c r="P89" s="6">
        <v>288</v>
      </c>
      <c r="R89" s="6">
        <v>10</v>
      </c>
      <c r="T89" s="6" t="s">
        <v>44</v>
      </c>
      <c r="U89" s="6" t="s">
        <v>128</v>
      </c>
      <c r="V89" s="6" t="s">
        <v>261</v>
      </c>
      <c r="W89" s="6" t="s">
        <v>624</v>
      </c>
      <c r="Y89" s="6" t="s">
        <v>625</v>
      </c>
      <c r="Z89" s="6" t="s">
        <v>626</v>
      </c>
      <c r="AB89" s="6" t="s">
        <v>627</v>
      </c>
      <c r="AC89" s="6">
        <v>373.95</v>
      </c>
      <c r="AF89" s="6" t="s">
        <v>43</v>
      </c>
      <c r="AI89" s="6" t="str">
        <f>HYPERLINK("https://doi.org/10.1525/9780520971899")</f>
        <v>https://doi.org/10.1525/9780520971899</v>
      </c>
      <c r="AK89" s="6" t="s">
        <v>51</v>
      </c>
    </row>
    <row r="90" spans="1:37" s="6" customFormat="1" x14ac:dyDescent="0.3">
      <c r="A90" s="6">
        <v>542651</v>
      </c>
      <c r="B90" s="7">
        <v>9780691187181</v>
      </c>
      <c r="C90" s="7"/>
      <c r="D90" s="7"/>
      <c r="F90" s="6" t="s">
        <v>628</v>
      </c>
      <c r="G90" s="6" t="s">
        <v>629</v>
      </c>
      <c r="H90" s="6" t="s">
        <v>630</v>
      </c>
      <c r="J90" s="6">
        <v>1</v>
      </c>
      <c r="M90" s="6" t="s">
        <v>42</v>
      </c>
      <c r="N90" s="9">
        <v>43256</v>
      </c>
      <c r="O90" s="6">
        <v>1990</v>
      </c>
      <c r="R90" s="6">
        <v>10</v>
      </c>
      <c r="T90" s="6" t="s">
        <v>44</v>
      </c>
      <c r="U90" s="6" t="s">
        <v>45</v>
      </c>
      <c r="V90" s="6" t="s">
        <v>63</v>
      </c>
      <c r="W90" s="6" t="s">
        <v>631</v>
      </c>
      <c r="Y90" s="6" t="s">
        <v>632</v>
      </c>
      <c r="AA90" s="6" t="s">
        <v>633</v>
      </c>
      <c r="AB90" s="6" t="s">
        <v>634</v>
      </c>
      <c r="AC90" s="6">
        <v>205</v>
      </c>
      <c r="AF90" s="6" t="s">
        <v>43</v>
      </c>
      <c r="AI90" s="6" t="str">
        <f>HYPERLINK("https://doi.org/10.1515/9780691187181")</f>
        <v>https://doi.org/10.1515/9780691187181</v>
      </c>
      <c r="AK90" s="6" t="s">
        <v>51</v>
      </c>
    </row>
    <row r="91" spans="1:37" s="6" customFormat="1" x14ac:dyDescent="0.3">
      <c r="A91" s="6">
        <v>579910</v>
      </c>
      <c r="B91" s="7">
        <v>9783110704907</v>
      </c>
      <c r="C91" s="7"/>
      <c r="D91" s="7">
        <v>9783110704501</v>
      </c>
      <c r="E91" s="6" t="s">
        <v>165</v>
      </c>
      <c r="F91" s="6" t="s">
        <v>635</v>
      </c>
      <c r="G91" s="6" t="s">
        <v>636</v>
      </c>
      <c r="H91" s="6" t="s">
        <v>637</v>
      </c>
      <c r="J91" s="6">
        <v>1</v>
      </c>
      <c r="M91" s="6" t="s">
        <v>360</v>
      </c>
      <c r="N91" s="9">
        <v>44235</v>
      </c>
      <c r="O91" s="6">
        <v>2021</v>
      </c>
      <c r="P91" s="6">
        <v>295</v>
      </c>
      <c r="Q91" s="6">
        <v>106</v>
      </c>
      <c r="S91" s="6">
        <v>2417</v>
      </c>
      <c r="T91" s="6" t="s">
        <v>44</v>
      </c>
      <c r="U91" s="6" t="s">
        <v>112</v>
      </c>
      <c r="V91" s="6" t="s">
        <v>112</v>
      </c>
      <c r="W91" s="6" t="s">
        <v>638</v>
      </c>
      <c r="X91" s="6" t="s">
        <v>170</v>
      </c>
      <c r="Y91" s="6" t="s">
        <v>639</v>
      </c>
      <c r="AB91" s="6" t="s">
        <v>640</v>
      </c>
      <c r="AC91" s="6">
        <v>149</v>
      </c>
      <c r="AE91" s="6">
        <v>49.95</v>
      </c>
      <c r="AF91" s="6" t="s">
        <v>43</v>
      </c>
      <c r="AH91" s="6" t="s">
        <v>43</v>
      </c>
      <c r="AI91" s="6" t="str">
        <f>HYPERLINK("https://doi.org/10.1515/9783110704907")</f>
        <v>https://doi.org/10.1515/9783110704907</v>
      </c>
      <c r="AK91" s="6" t="s">
        <v>51</v>
      </c>
    </row>
    <row r="92" spans="1:37" s="6" customFormat="1" x14ac:dyDescent="0.3">
      <c r="A92" s="6">
        <v>563005</v>
      </c>
      <c r="B92" s="7">
        <v>9781400847969</v>
      </c>
      <c r="C92" s="7"/>
      <c r="D92" s="7"/>
      <c r="F92" s="6" t="s">
        <v>641</v>
      </c>
      <c r="G92" s="6" t="s">
        <v>642</v>
      </c>
      <c r="H92" s="6" t="s">
        <v>643</v>
      </c>
      <c r="J92" s="6">
        <v>1</v>
      </c>
      <c r="M92" s="6" t="s">
        <v>42</v>
      </c>
      <c r="N92" s="9">
        <v>41539</v>
      </c>
      <c r="O92" s="6">
        <v>2013</v>
      </c>
      <c r="P92" s="6">
        <v>376</v>
      </c>
      <c r="R92" s="6">
        <v>10</v>
      </c>
      <c r="T92" s="6" t="s">
        <v>44</v>
      </c>
      <c r="U92" s="6" t="s">
        <v>45</v>
      </c>
      <c r="V92" s="6" t="s">
        <v>46</v>
      </c>
      <c r="W92" s="6" t="s">
        <v>644</v>
      </c>
      <c r="Y92" s="6" t="s">
        <v>645</v>
      </c>
      <c r="AA92" s="6" t="s">
        <v>646</v>
      </c>
      <c r="AB92" s="6" t="s">
        <v>647</v>
      </c>
      <c r="AC92" s="6">
        <v>78</v>
      </c>
      <c r="AF92" s="6" t="s">
        <v>43</v>
      </c>
      <c r="AI92" s="6" t="str">
        <f>HYPERLINK("https://doi.org/10.1515/9781400847969")</f>
        <v>https://doi.org/10.1515/9781400847969</v>
      </c>
      <c r="AK92" s="6" t="s">
        <v>51</v>
      </c>
    </row>
    <row r="93" spans="1:37" s="6" customFormat="1" x14ac:dyDescent="0.3">
      <c r="A93" s="6">
        <v>588711</v>
      </c>
      <c r="B93" s="7">
        <v>9780231547895</v>
      </c>
      <c r="C93" s="7"/>
      <c r="D93" s="7"/>
      <c r="F93" s="6" t="s">
        <v>648</v>
      </c>
      <c r="G93" s="6" t="s">
        <v>649</v>
      </c>
      <c r="H93" s="6" t="s">
        <v>650</v>
      </c>
      <c r="J93" s="6">
        <v>1</v>
      </c>
      <c r="M93" s="6" t="s">
        <v>190</v>
      </c>
      <c r="N93" s="9">
        <v>44130</v>
      </c>
      <c r="O93" s="6">
        <v>2020</v>
      </c>
      <c r="R93" s="6">
        <v>10</v>
      </c>
      <c r="T93" s="6" t="s">
        <v>44</v>
      </c>
      <c r="U93" s="6" t="s">
        <v>45</v>
      </c>
      <c r="V93" s="6" t="s">
        <v>63</v>
      </c>
      <c r="W93" s="6" t="s">
        <v>651</v>
      </c>
      <c r="Y93" s="6" t="s">
        <v>652</v>
      </c>
      <c r="Z93" s="6" t="s">
        <v>653</v>
      </c>
      <c r="AA93" s="6" t="s">
        <v>654</v>
      </c>
      <c r="AB93" s="6" t="s">
        <v>655</v>
      </c>
      <c r="AC93" s="6">
        <v>20.95</v>
      </c>
      <c r="AF93" s="6" t="s">
        <v>43</v>
      </c>
      <c r="AI93" s="6" t="str">
        <f>HYPERLINK("https://doi.org/10.7312/free18850")</f>
        <v>https://doi.org/10.7312/free18850</v>
      </c>
      <c r="AK93" s="6" t="s">
        <v>51</v>
      </c>
    </row>
    <row r="94" spans="1:37" s="6" customFormat="1" x14ac:dyDescent="0.3">
      <c r="A94" s="6">
        <v>322317</v>
      </c>
      <c r="B94" s="7">
        <v>9780674188037</v>
      </c>
      <c r="C94" s="7">
        <v>9780674188020</v>
      </c>
      <c r="D94" s="7"/>
      <c r="F94" s="6" t="s">
        <v>656</v>
      </c>
      <c r="G94" s="6" t="s">
        <v>657</v>
      </c>
      <c r="H94" s="6" t="s">
        <v>658</v>
      </c>
      <c r="J94" s="6">
        <v>1</v>
      </c>
      <c r="K94" s="6" t="s">
        <v>659</v>
      </c>
      <c r="L94" s="8" t="s">
        <v>660</v>
      </c>
      <c r="M94" s="6" t="s">
        <v>212</v>
      </c>
      <c r="N94" s="9">
        <v>41548</v>
      </c>
      <c r="O94" s="6">
        <v>1956</v>
      </c>
      <c r="P94" s="6">
        <v>329</v>
      </c>
      <c r="R94" s="6">
        <v>10</v>
      </c>
      <c r="T94" s="6" t="s">
        <v>44</v>
      </c>
      <c r="U94" s="6" t="s">
        <v>45</v>
      </c>
      <c r="V94" s="6" t="s">
        <v>63</v>
      </c>
      <c r="W94" s="6" t="s">
        <v>661</v>
      </c>
      <c r="AC94" s="6">
        <v>60</v>
      </c>
      <c r="AD94" s="6">
        <v>60</v>
      </c>
      <c r="AF94" s="6" t="s">
        <v>43</v>
      </c>
      <c r="AG94" s="6" t="s">
        <v>43</v>
      </c>
      <c r="AI94" s="6" t="str">
        <f>HYPERLINK("https://doi.org/10.4159/harvard.9780674188037")</f>
        <v>https://doi.org/10.4159/harvard.9780674188037</v>
      </c>
      <c r="AK94" s="6" t="s">
        <v>51</v>
      </c>
    </row>
    <row r="95" spans="1:37" s="6" customFormat="1" x14ac:dyDescent="0.3">
      <c r="A95" s="6">
        <v>550169</v>
      </c>
      <c r="B95" s="7">
        <v>9781400821723</v>
      </c>
      <c r="C95" s="7"/>
      <c r="D95" s="7"/>
      <c r="F95" s="6" t="s">
        <v>662</v>
      </c>
      <c r="G95" s="6" t="s">
        <v>663</v>
      </c>
      <c r="H95" s="6" t="s">
        <v>664</v>
      </c>
      <c r="J95" s="6">
        <v>1</v>
      </c>
      <c r="M95" s="6" t="s">
        <v>42</v>
      </c>
      <c r="N95" s="9">
        <v>40920</v>
      </c>
      <c r="O95" s="6">
        <v>1995</v>
      </c>
      <c r="P95" s="6">
        <v>344</v>
      </c>
      <c r="R95" s="6">
        <v>10</v>
      </c>
      <c r="T95" s="6" t="s">
        <v>44</v>
      </c>
      <c r="U95" s="6" t="s">
        <v>45</v>
      </c>
      <c r="V95" s="6" t="s">
        <v>286</v>
      </c>
      <c r="W95" s="6" t="s">
        <v>287</v>
      </c>
      <c r="Y95" s="6" t="s">
        <v>665</v>
      </c>
      <c r="AA95" s="6" t="s">
        <v>666</v>
      </c>
      <c r="AB95" s="6" t="s">
        <v>667</v>
      </c>
      <c r="AC95" s="6">
        <v>270</v>
      </c>
      <c r="AF95" s="6" t="s">
        <v>43</v>
      </c>
      <c r="AI95" s="6" t="str">
        <f>HYPERLINK("https://doi.org/10.1515/9781400821723")</f>
        <v>https://doi.org/10.1515/9781400821723</v>
      </c>
      <c r="AK95" s="6" t="s">
        <v>51</v>
      </c>
    </row>
    <row r="96" spans="1:37" s="6" customFormat="1" x14ac:dyDescent="0.3">
      <c r="A96" s="6">
        <v>562273</v>
      </c>
      <c r="B96" s="7">
        <v>9780691196954</v>
      </c>
      <c r="C96" s="7"/>
      <c r="D96" s="7"/>
      <c r="F96" s="6" t="s">
        <v>668</v>
      </c>
      <c r="G96" s="6" t="s">
        <v>669</v>
      </c>
      <c r="H96" s="6" t="s">
        <v>670</v>
      </c>
      <c r="J96" s="6">
        <v>1</v>
      </c>
      <c r="M96" s="6" t="s">
        <v>42</v>
      </c>
      <c r="N96" s="9">
        <v>43704</v>
      </c>
      <c r="O96" s="6">
        <v>2018</v>
      </c>
      <c r="P96" s="6">
        <v>344</v>
      </c>
      <c r="R96" s="6">
        <v>10</v>
      </c>
      <c r="T96" s="6" t="s">
        <v>44</v>
      </c>
      <c r="U96" s="6" t="s">
        <v>45</v>
      </c>
      <c r="V96" s="6" t="s">
        <v>63</v>
      </c>
      <c r="W96" s="6" t="s">
        <v>671</v>
      </c>
      <c r="Y96" s="6" t="s">
        <v>672</v>
      </c>
      <c r="AA96" s="6" t="s">
        <v>673</v>
      </c>
      <c r="AB96" s="6" t="s">
        <v>674</v>
      </c>
      <c r="AC96" s="6">
        <v>107</v>
      </c>
      <c r="AF96" s="6" t="s">
        <v>43</v>
      </c>
      <c r="AI96" s="6" t="str">
        <f>HYPERLINK("https://doi.org/10.1515/9780691196954")</f>
        <v>https://doi.org/10.1515/9780691196954</v>
      </c>
      <c r="AK96" s="6" t="s">
        <v>51</v>
      </c>
    </row>
    <row r="97" spans="1:37" s="6" customFormat="1" x14ac:dyDescent="0.3">
      <c r="A97" s="6">
        <v>525132</v>
      </c>
      <c r="B97" s="7">
        <v>9781400883172</v>
      </c>
      <c r="C97" s="7"/>
      <c r="D97" s="7"/>
      <c r="F97" s="6" t="s">
        <v>675</v>
      </c>
      <c r="G97" s="6" t="s">
        <v>676</v>
      </c>
      <c r="I97" s="6" t="s">
        <v>677</v>
      </c>
      <c r="J97" s="6">
        <v>1</v>
      </c>
      <c r="M97" s="6" t="s">
        <v>42</v>
      </c>
      <c r="N97" s="9">
        <v>42633</v>
      </c>
      <c r="O97" s="6">
        <v>2017</v>
      </c>
      <c r="P97" s="6">
        <v>776</v>
      </c>
      <c r="R97" s="6">
        <v>10</v>
      </c>
      <c r="T97" s="6" t="s">
        <v>44</v>
      </c>
      <c r="U97" s="6" t="s">
        <v>45</v>
      </c>
      <c r="V97" s="6" t="s">
        <v>63</v>
      </c>
      <c r="W97" s="6" t="s">
        <v>315</v>
      </c>
      <c r="Y97" s="6" t="s">
        <v>678</v>
      </c>
      <c r="AA97" s="6" t="s">
        <v>679</v>
      </c>
      <c r="AB97" s="6" t="s">
        <v>680</v>
      </c>
      <c r="AC97" s="6">
        <v>250</v>
      </c>
      <c r="AF97" s="6" t="s">
        <v>43</v>
      </c>
      <c r="AI97" s="6" t="str">
        <f>HYPERLINK("https://doi.org/10.1515/9781400883172")</f>
        <v>https://doi.org/10.1515/9781400883172</v>
      </c>
      <c r="AK97" s="6" t="s">
        <v>51</v>
      </c>
    </row>
    <row r="98" spans="1:37" s="6" customFormat="1" x14ac:dyDescent="0.3">
      <c r="A98" s="6">
        <v>529218</v>
      </c>
      <c r="B98" s="7">
        <v>9783839439883</v>
      </c>
      <c r="C98" s="7"/>
      <c r="D98" s="7"/>
      <c r="F98" s="6" t="s">
        <v>681</v>
      </c>
      <c r="G98" s="6" t="s">
        <v>682</v>
      </c>
      <c r="H98" s="6" t="s">
        <v>683</v>
      </c>
      <c r="J98" s="6">
        <v>1</v>
      </c>
      <c r="K98" s="6" t="s">
        <v>684</v>
      </c>
      <c r="M98" s="6" t="s">
        <v>685</v>
      </c>
      <c r="N98" s="9">
        <v>43035</v>
      </c>
      <c r="O98" s="6">
        <v>2017</v>
      </c>
      <c r="P98" s="6">
        <v>380</v>
      </c>
      <c r="R98" s="6">
        <v>10</v>
      </c>
      <c r="T98" s="6" t="s">
        <v>44</v>
      </c>
      <c r="U98" s="6" t="s">
        <v>128</v>
      </c>
      <c r="V98" s="6" t="s">
        <v>491</v>
      </c>
      <c r="W98" s="6" t="s">
        <v>686</v>
      </c>
      <c r="Y98" s="6" t="s">
        <v>687</v>
      </c>
      <c r="AA98" s="6" t="s">
        <v>688</v>
      </c>
      <c r="AB98" s="6" t="s">
        <v>689</v>
      </c>
      <c r="AC98" s="6">
        <v>40.49</v>
      </c>
      <c r="AF98" s="6" t="s">
        <v>43</v>
      </c>
      <c r="AI98" s="6" t="str">
        <f>HYPERLINK("https://doi.org/10.1515/9783839439883")</f>
        <v>https://doi.org/10.1515/9783839439883</v>
      </c>
      <c r="AK98" s="6" t="s">
        <v>51</v>
      </c>
    </row>
    <row r="99" spans="1:37" s="6" customFormat="1" x14ac:dyDescent="0.3">
      <c r="A99" s="6">
        <v>497512</v>
      </c>
      <c r="B99" s="7">
        <v>9783110376289</v>
      </c>
      <c r="C99" s="7"/>
      <c r="D99" s="7">
        <v>9783110400625</v>
      </c>
      <c r="E99" s="6" t="s">
        <v>165</v>
      </c>
      <c r="F99" s="6" t="s">
        <v>690</v>
      </c>
      <c r="G99" s="6" t="s">
        <v>691</v>
      </c>
      <c r="H99" s="6" t="s">
        <v>692</v>
      </c>
      <c r="J99" s="6">
        <v>1</v>
      </c>
      <c r="K99" s="6" t="s">
        <v>693</v>
      </c>
      <c r="M99" s="6" t="s">
        <v>127</v>
      </c>
      <c r="N99" s="9">
        <v>41984</v>
      </c>
      <c r="O99" s="6">
        <v>2015</v>
      </c>
      <c r="P99" s="6">
        <v>360</v>
      </c>
      <c r="T99" s="6" t="s">
        <v>44</v>
      </c>
      <c r="U99" s="6" t="s">
        <v>128</v>
      </c>
      <c r="V99" s="6" t="s">
        <v>694</v>
      </c>
      <c r="W99" s="6" t="s">
        <v>561</v>
      </c>
      <c r="X99" s="6" t="s">
        <v>170</v>
      </c>
      <c r="Y99" s="6" t="s">
        <v>695</v>
      </c>
      <c r="AB99" s="6" t="s">
        <v>696</v>
      </c>
      <c r="AC99" s="6">
        <v>299</v>
      </c>
      <c r="AE99" s="6">
        <v>39.950000000000003</v>
      </c>
      <c r="AF99" s="6" t="s">
        <v>43</v>
      </c>
      <c r="AH99" s="6" t="s">
        <v>43</v>
      </c>
      <c r="AI99" s="6" t="str">
        <f>HYPERLINK("https://doi.org/10.1515/9783110376289")</f>
        <v>https://doi.org/10.1515/9783110376289</v>
      </c>
      <c r="AK99" s="6" t="s">
        <v>51</v>
      </c>
    </row>
    <row r="100" spans="1:37" s="6" customFormat="1" x14ac:dyDescent="0.3">
      <c r="A100" s="6">
        <v>595867</v>
      </c>
      <c r="B100" s="7">
        <v>9780691215396</v>
      </c>
      <c r="C100" s="7"/>
      <c r="D100" s="7"/>
      <c r="F100" s="6" t="s">
        <v>697</v>
      </c>
      <c r="G100" s="6" t="s">
        <v>698</v>
      </c>
      <c r="H100" s="6" t="s">
        <v>595</v>
      </c>
      <c r="J100" s="6">
        <v>1</v>
      </c>
      <c r="M100" s="6" t="s">
        <v>42</v>
      </c>
      <c r="N100" s="9">
        <v>44334</v>
      </c>
      <c r="O100" s="6">
        <v>2021</v>
      </c>
      <c r="P100" s="6">
        <v>368</v>
      </c>
      <c r="R100" s="6">
        <v>10</v>
      </c>
      <c r="T100" s="6" t="s">
        <v>44</v>
      </c>
      <c r="U100" s="6" t="s">
        <v>128</v>
      </c>
      <c r="V100" s="6" t="s">
        <v>699</v>
      </c>
      <c r="W100" s="6" t="s">
        <v>700</v>
      </c>
      <c r="Y100" s="6" t="s">
        <v>701</v>
      </c>
      <c r="AA100" s="6" t="s">
        <v>702</v>
      </c>
      <c r="AB100" s="6" t="s">
        <v>703</v>
      </c>
      <c r="AC100" s="6">
        <v>95</v>
      </c>
      <c r="AF100" s="6" t="s">
        <v>43</v>
      </c>
      <c r="AI100" s="6" t="str">
        <f>HYPERLINK("https://doi.org/10.1515/9780691215396?locatt=mode:legacy")</f>
        <v>https://doi.org/10.1515/9780691215396?locatt=mode:legacy</v>
      </c>
      <c r="AK100" s="6" t="s">
        <v>51</v>
      </c>
    </row>
    <row r="101" spans="1:37" s="6" customFormat="1" x14ac:dyDescent="0.3">
      <c r="A101" s="6">
        <v>562272</v>
      </c>
      <c r="B101" s="7">
        <v>9780691196978</v>
      </c>
      <c r="C101" s="7"/>
      <c r="D101" s="7"/>
      <c r="F101" s="6" t="s">
        <v>704</v>
      </c>
      <c r="G101" s="6" t="s">
        <v>705</v>
      </c>
      <c r="H101" s="6" t="s">
        <v>706</v>
      </c>
      <c r="J101" s="6">
        <v>1</v>
      </c>
      <c r="M101" s="6" t="s">
        <v>42</v>
      </c>
      <c r="N101" s="9">
        <v>43746</v>
      </c>
      <c r="O101" s="6">
        <v>2018</v>
      </c>
      <c r="P101" s="6">
        <v>384</v>
      </c>
      <c r="R101" s="6">
        <v>10</v>
      </c>
      <c r="T101" s="6" t="s">
        <v>44</v>
      </c>
      <c r="U101" s="6" t="s">
        <v>45</v>
      </c>
      <c r="V101" s="6" t="s">
        <v>97</v>
      </c>
      <c r="W101" s="6" t="s">
        <v>707</v>
      </c>
      <c r="Y101" s="6" t="s">
        <v>708</v>
      </c>
      <c r="AA101" s="6" t="s">
        <v>709</v>
      </c>
      <c r="AB101" s="6" t="s">
        <v>710</v>
      </c>
      <c r="AC101" s="6">
        <v>78</v>
      </c>
      <c r="AF101" s="6" t="s">
        <v>43</v>
      </c>
      <c r="AI101" s="6" t="str">
        <f>HYPERLINK("https://doi.org/10.1515/9780691196978")</f>
        <v>https://doi.org/10.1515/9780691196978</v>
      </c>
      <c r="AK101" s="6" t="s">
        <v>51</v>
      </c>
    </row>
    <row r="102" spans="1:37" s="6" customFormat="1" x14ac:dyDescent="0.3">
      <c r="A102" s="6">
        <v>573316</v>
      </c>
      <c r="B102" s="7">
        <v>9780691203362</v>
      </c>
      <c r="C102" s="7"/>
      <c r="D102" s="7"/>
      <c r="F102" s="6" t="s">
        <v>711</v>
      </c>
      <c r="G102" s="6" t="s">
        <v>712</v>
      </c>
      <c r="H102" s="6" t="s">
        <v>713</v>
      </c>
      <c r="J102" s="6">
        <v>1</v>
      </c>
      <c r="M102" s="6" t="s">
        <v>42</v>
      </c>
      <c r="N102" s="9">
        <v>43935</v>
      </c>
      <c r="O102" s="6">
        <v>2020</v>
      </c>
      <c r="P102" s="6">
        <v>352</v>
      </c>
      <c r="R102" s="6">
        <v>10</v>
      </c>
      <c r="T102" s="6" t="s">
        <v>44</v>
      </c>
      <c r="U102" s="6" t="s">
        <v>45</v>
      </c>
      <c r="V102" s="6" t="s">
        <v>63</v>
      </c>
      <c r="W102" s="6" t="s">
        <v>714</v>
      </c>
      <c r="Y102" s="6" t="s">
        <v>715</v>
      </c>
      <c r="AA102" s="6" t="s">
        <v>716</v>
      </c>
      <c r="AB102" s="6" t="s">
        <v>717</v>
      </c>
      <c r="AC102" s="6">
        <v>134</v>
      </c>
      <c r="AF102" s="6" t="s">
        <v>43</v>
      </c>
      <c r="AI102" s="6" t="str">
        <f>HYPERLINK("https://doi.org/10.1515/9780691203362?locatt=mode:legacy")</f>
        <v>https://doi.org/10.1515/9780691203362?locatt=mode:legacy</v>
      </c>
      <c r="AK102" s="6" t="s">
        <v>51</v>
      </c>
    </row>
    <row r="103" spans="1:37" s="6" customFormat="1" x14ac:dyDescent="0.3">
      <c r="A103" s="6">
        <v>534843</v>
      </c>
      <c r="B103" s="7">
        <v>9780231545853</v>
      </c>
      <c r="C103" s="7"/>
      <c r="D103" s="7"/>
      <c r="F103" s="6" t="s">
        <v>718</v>
      </c>
      <c r="G103" s="6" t="s">
        <v>719</v>
      </c>
      <c r="H103" s="6" t="s">
        <v>720</v>
      </c>
      <c r="J103" s="6">
        <v>1</v>
      </c>
      <c r="K103" s="6" t="s">
        <v>189</v>
      </c>
      <c r="M103" s="6" t="s">
        <v>190</v>
      </c>
      <c r="N103" s="9">
        <v>43367</v>
      </c>
      <c r="O103" s="6">
        <v>2017</v>
      </c>
      <c r="R103" s="6">
        <v>10</v>
      </c>
      <c r="T103" s="6" t="s">
        <v>44</v>
      </c>
      <c r="U103" s="6" t="s">
        <v>45</v>
      </c>
      <c r="V103" s="6" t="s">
        <v>63</v>
      </c>
      <c r="W103" s="6" t="s">
        <v>721</v>
      </c>
      <c r="Y103" s="6" t="s">
        <v>722</v>
      </c>
      <c r="Z103" s="6" t="s">
        <v>723</v>
      </c>
      <c r="AA103" s="6" t="s">
        <v>724</v>
      </c>
      <c r="AB103" s="6" t="s">
        <v>725</v>
      </c>
      <c r="AC103" s="6">
        <v>25.95</v>
      </c>
      <c r="AF103" s="6" t="s">
        <v>43</v>
      </c>
      <c r="AI103" s="6" t="str">
        <f>HYPERLINK("https://doi.org/10.7312/lied17952")</f>
        <v>https://doi.org/10.7312/lied17952</v>
      </c>
      <c r="AK103" s="6" t="s">
        <v>51</v>
      </c>
    </row>
    <row r="104" spans="1:37" s="6" customFormat="1" x14ac:dyDescent="0.3">
      <c r="A104" s="6">
        <v>524895</v>
      </c>
      <c r="B104" s="7">
        <v>9781400846177</v>
      </c>
      <c r="C104" s="7"/>
      <c r="D104" s="7"/>
      <c r="F104" s="6" t="s">
        <v>726</v>
      </c>
      <c r="H104" s="6" t="s">
        <v>104</v>
      </c>
      <c r="J104" s="6">
        <v>1</v>
      </c>
      <c r="M104" s="6" t="s">
        <v>42</v>
      </c>
      <c r="N104" s="9">
        <v>41385</v>
      </c>
      <c r="O104" s="6">
        <v>2013</v>
      </c>
      <c r="P104" s="6">
        <v>312</v>
      </c>
      <c r="R104" s="6">
        <v>10</v>
      </c>
      <c r="T104" s="6" t="s">
        <v>44</v>
      </c>
      <c r="U104" s="6" t="s">
        <v>112</v>
      </c>
      <c r="V104" s="6" t="s">
        <v>112</v>
      </c>
      <c r="W104" s="6" t="s">
        <v>727</v>
      </c>
      <c r="Y104" s="6" t="s">
        <v>728</v>
      </c>
      <c r="AA104" s="6" t="s">
        <v>729</v>
      </c>
      <c r="AB104" s="6" t="s">
        <v>730</v>
      </c>
      <c r="AC104" s="6">
        <v>95</v>
      </c>
      <c r="AF104" s="6" t="s">
        <v>43</v>
      </c>
      <c r="AI104" s="6" t="str">
        <f>HYPERLINK("https://doi.org/10.1515/9781400846177")</f>
        <v>https://doi.org/10.1515/9781400846177</v>
      </c>
      <c r="AK104" s="6" t="s">
        <v>51</v>
      </c>
    </row>
    <row r="105" spans="1:37" s="6" customFormat="1" x14ac:dyDescent="0.3">
      <c r="A105" s="6">
        <v>563155</v>
      </c>
      <c r="B105" s="7">
        <v>9781400873487</v>
      </c>
      <c r="C105" s="7"/>
      <c r="D105" s="7"/>
      <c r="F105" s="6" t="s">
        <v>731</v>
      </c>
      <c r="G105" s="6" t="s">
        <v>732</v>
      </c>
      <c r="I105" s="6" t="s">
        <v>733</v>
      </c>
      <c r="J105" s="6">
        <v>1</v>
      </c>
      <c r="M105" s="6" t="s">
        <v>42</v>
      </c>
      <c r="N105" s="9">
        <v>42381</v>
      </c>
      <c r="O105" s="6">
        <v>2016</v>
      </c>
      <c r="P105" s="6">
        <v>600</v>
      </c>
      <c r="R105" s="6">
        <v>10</v>
      </c>
      <c r="T105" s="6" t="s">
        <v>44</v>
      </c>
      <c r="U105" s="6" t="s">
        <v>45</v>
      </c>
      <c r="V105" s="6" t="s">
        <v>46</v>
      </c>
      <c r="W105" s="6" t="s">
        <v>734</v>
      </c>
      <c r="Y105" s="6" t="s">
        <v>735</v>
      </c>
      <c r="AA105" s="6" t="s">
        <v>736</v>
      </c>
      <c r="AB105" s="6" t="s">
        <v>737</v>
      </c>
      <c r="AC105" s="6">
        <v>105</v>
      </c>
      <c r="AF105" s="6" t="s">
        <v>43</v>
      </c>
      <c r="AI105" s="6" t="str">
        <f>HYPERLINK("https://doi.org/10.1515/9781400873487")</f>
        <v>https://doi.org/10.1515/9781400873487</v>
      </c>
      <c r="AK105" s="6" t="s">
        <v>51</v>
      </c>
    </row>
    <row r="106" spans="1:37" s="6" customFormat="1" x14ac:dyDescent="0.3">
      <c r="A106" s="6">
        <v>562572</v>
      </c>
      <c r="B106" s="7">
        <v>9780691185668</v>
      </c>
      <c r="C106" s="7"/>
      <c r="D106" s="7"/>
      <c r="F106" s="6" t="s">
        <v>738</v>
      </c>
      <c r="G106" s="6" t="s">
        <v>739</v>
      </c>
      <c r="H106" s="6" t="s">
        <v>740</v>
      </c>
      <c r="J106" s="6">
        <v>1</v>
      </c>
      <c r="M106" s="6" t="s">
        <v>42</v>
      </c>
      <c r="N106" s="9">
        <v>43641</v>
      </c>
      <c r="O106" s="6">
        <v>2019</v>
      </c>
      <c r="P106" s="6">
        <v>272</v>
      </c>
      <c r="R106" s="6">
        <v>10</v>
      </c>
      <c r="T106" s="6" t="s">
        <v>44</v>
      </c>
      <c r="U106" s="6" t="s">
        <v>45</v>
      </c>
      <c r="V106" s="6" t="s">
        <v>63</v>
      </c>
      <c r="W106" s="6" t="s">
        <v>741</v>
      </c>
      <c r="Y106" s="6" t="s">
        <v>742</v>
      </c>
      <c r="AA106" s="6" t="s">
        <v>743</v>
      </c>
      <c r="AB106" s="6" t="s">
        <v>744</v>
      </c>
      <c r="AC106" s="6">
        <v>78</v>
      </c>
      <c r="AF106" s="6" t="s">
        <v>43</v>
      </c>
      <c r="AI106" s="6" t="str">
        <f>HYPERLINK("https://doi.org/10.1515/9780691185668")</f>
        <v>https://doi.org/10.1515/9780691185668</v>
      </c>
      <c r="AK106" s="6" t="s">
        <v>51</v>
      </c>
    </row>
    <row r="107" spans="1:37" s="6" customFormat="1" x14ac:dyDescent="0.3">
      <c r="A107" s="6">
        <v>566325</v>
      </c>
      <c r="B107" s="7">
        <v>9783110664065</v>
      </c>
      <c r="C107" s="7"/>
      <c r="D107" s="7">
        <v>9783110662917</v>
      </c>
      <c r="F107" s="6" t="s">
        <v>745</v>
      </c>
      <c r="G107" s="6" t="s">
        <v>746</v>
      </c>
      <c r="H107" s="6" t="s">
        <v>747</v>
      </c>
      <c r="J107" s="6">
        <v>1</v>
      </c>
      <c r="M107" s="6" t="s">
        <v>360</v>
      </c>
      <c r="N107" s="9">
        <v>44144</v>
      </c>
      <c r="O107" s="6">
        <v>2021</v>
      </c>
      <c r="P107" s="6">
        <v>156</v>
      </c>
      <c r="Q107" s="6">
        <v>26</v>
      </c>
      <c r="S107" s="6">
        <v>2417</v>
      </c>
      <c r="T107" s="6" t="s">
        <v>44</v>
      </c>
      <c r="U107" s="6" t="s">
        <v>128</v>
      </c>
      <c r="V107" s="6" t="s">
        <v>748</v>
      </c>
      <c r="W107" s="6" t="s">
        <v>749</v>
      </c>
      <c r="Y107" s="6" t="s">
        <v>750</v>
      </c>
      <c r="Z107" s="6" t="s">
        <v>751</v>
      </c>
      <c r="AB107" s="6" t="s">
        <v>752</v>
      </c>
      <c r="AC107" s="6">
        <v>149</v>
      </c>
      <c r="AE107" s="6">
        <v>69.95</v>
      </c>
      <c r="AF107" s="6" t="s">
        <v>43</v>
      </c>
      <c r="AH107" s="6" t="s">
        <v>43</v>
      </c>
      <c r="AI107" s="6" t="str">
        <f>HYPERLINK("https://doi.org/10.1515/9783110664065")</f>
        <v>https://doi.org/10.1515/9783110664065</v>
      </c>
      <c r="AK107" s="6" t="s">
        <v>51</v>
      </c>
    </row>
    <row r="108" spans="1:37" s="6" customFormat="1" x14ac:dyDescent="0.3">
      <c r="A108" s="6">
        <v>629897</v>
      </c>
      <c r="B108" s="7">
        <v>9780674275805</v>
      </c>
      <c r="C108" s="7"/>
      <c r="D108" s="7"/>
      <c r="F108" s="6" t="s">
        <v>753</v>
      </c>
      <c r="G108" s="6" t="s">
        <v>754</v>
      </c>
      <c r="H108" s="6" t="s">
        <v>755</v>
      </c>
      <c r="J108" s="6">
        <v>1</v>
      </c>
      <c r="M108" s="6" t="s">
        <v>212</v>
      </c>
      <c r="N108" s="9">
        <v>44782</v>
      </c>
      <c r="O108" s="6">
        <v>2022</v>
      </c>
      <c r="P108" s="6">
        <v>400</v>
      </c>
      <c r="R108" s="6">
        <v>10</v>
      </c>
      <c r="T108" s="6" t="s">
        <v>44</v>
      </c>
      <c r="U108" s="6" t="s">
        <v>45</v>
      </c>
      <c r="V108" s="6" t="s">
        <v>46</v>
      </c>
      <c r="W108" s="6" t="s">
        <v>756</v>
      </c>
      <c r="Y108" s="6" t="s">
        <v>757</v>
      </c>
      <c r="Z108" s="6" t="s">
        <v>758</v>
      </c>
      <c r="AA108" s="6" t="s">
        <v>759</v>
      </c>
      <c r="AC108" s="6">
        <v>82</v>
      </c>
      <c r="AF108" s="6" t="s">
        <v>43</v>
      </c>
      <c r="AI108" s="6" t="str">
        <f>HYPERLINK("https://doi.org/10.4159/9780674275805?locatt=mode:legacy")</f>
        <v>https://doi.org/10.4159/9780674275805?locatt=mode:legacy</v>
      </c>
      <c r="AK108" s="6" t="s">
        <v>51</v>
      </c>
    </row>
    <row r="109" spans="1:37" s="6" customFormat="1" x14ac:dyDescent="0.3">
      <c r="A109" s="6">
        <v>542735</v>
      </c>
      <c r="B109" s="7">
        <v>9780691185408</v>
      </c>
      <c r="C109" s="7"/>
      <c r="D109" s="7"/>
      <c r="F109" s="6" t="s">
        <v>760</v>
      </c>
      <c r="G109" s="6" t="s">
        <v>761</v>
      </c>
      <c r="H109" s="6" t="s">
        <v>762</v>
      </c>
      <c r="J109" s="6">
        <v>1</v>
      </c>
      <c r="M109" s="6" t="s">
        <v>42</v>
      </c>
      <c r="N109" s="9">
        <v>43480</v>
      </c>
      <c r="O109" s="6">
        <v>2019</v>
      </c>
      <c r="P109" s="6">
        <v>328</v>
      </c>
      <c r="R109" s="6">
        <v>10</v>
      </c>
      <c r="T109" s="6" t="s">
        <v>44</v>
      </c>
      <c r="U109" s="6" t="s">
        <v>45</v>
      </c>
      <c r="V109" s="6" t="s">
        <v>63</v>
      </c>
      <c r="W109" s="6" t="s">
        <v>763</v>
      </c>
      <c r="Y109" s="6" t="s">
        <v>764</v>
      </c>
      <c r="AA109" s="6" t="s">
        <v>765</v>
      </c>
      <c r="AB109" s="6" t="s">
        <v>766</v>
      </c>
      <c r="AC109" s="6">
        <v>105</v>
      </c>
      <c r="AF109" s="6" t="s">
        <v>43</v>
      </c>
      <c r="AI109" s="6" t="str">
        <f>HYPERLINK("https://doi.org/10.1515/9780691185408")</f>
        <v>https://doi.org/10.1515/9780691185408</v>
      </c>
      <c r="AK109" s="6" t="s">
        <v>51</v>
      </c>
    </row>
    <row r="110" spans="1:37" s="6" customFormat="1" x14ac:dyDescent="0.3">
      <c r="A110" s="6">
        <v>568701</v>
      </c>
      <c r="B110" s="7">
        <v>9780674242852</v>
      </c>
      <c r="C110" s="7"/>
      <c r="D110" s="7"/>
      <c r="F110" s="6" t="s">
        <v>767</v>
      </c>
      <c r="G110" s="6" t="s">
        <v>768</v>
      </c>
      <c r="H110" s="6" t="s">
        <v>769</v>
      </c>
      <c r="J110" s="6">
        <v>1</v>
      </c>
      <c r="M110" s="6" t="s">
        <v>212</v>
      </c>
      <c r="N110" s="9">
        <v>43732</v>
      </c>
      <c r="O110" s="6">
        <v>2019</v>
      </c>
      <c r="P110" s="6">
        <v>272</v>
      </c>
      <c r="R110" s="6">
        <v>10</v>
      </c>
      <c r="T110" s="6" t="s">
        <v>44</v>
      </c>
      <c r="U110" s="6" t="s">
        <v>128</v>
      </c>
      <c r="V110" s="6" t="s">
        <v>160</v>
      </c>
      <c r="W110" s="6" t="s">
        <v>770</v>
      </c>
      <c r="Y110" s="6" t="s">
        <v>771</v>
      </c>
      <c r="Z110" s="6" t="s">
        <v>772</v>
      </c>
      <c r="AA110" s="6" t="s">
        <v>773</v>
      </c>
      <c r="AC110" s="6">
        <v>17.95</v>
      </c>
      <c r="AF110" s="6" t="s">
        <v>43</v>
      </c>
      <c r="AI110" s="6" t="str">
        <f>HYPERLINK("https://doi.org/10.4159/9780674242852")</f>
        <v>https://doi.org/10.4159/9780674242852</v>
      </c>
      <c r="AK110" s="6" t="s">
        <v>51</v>
      </c>
    </row>
    <row r="111" spans="1:37" s="6" customFormat="1" x14ac:dyDescent="0.3">
      <c r="A111" s="6">
        <v>511937</v>
      </c>
      <c r="B111" s="7">
        <v>9781400829484</v>
      </c>
      <c r="C111" s="7"/>
      <c r="D111" s="7"/>
      <c r="F111" s="6" t="s">
        <v>774</v>
      </c>
      <c r="H111" s="6" t="s">
        <v>775</v>
      </c>
      <c r="J111" s="6">
        <v>1</v>
      </c>
      <c r="K111" s="6" t="s">
        <v>40</v>
      </c>
      <c r="L111" s="8" t="s">
        <v>776</v>
      </c>
      <c r="M111" s="6" t="s">
        <v>42</v>
      </c>
      <c r="N111" s="9">
        <v>40287</v>
      </c>
      <c r="O111" s="6">
        <v>2005</v>
      </c>
      <c r="P111" s="6">
        <v>200</v>
      </c>
      <c r="R111" s="6">
        <v>10</v>
      </c>
      <c r="T111" s="6" t="s">
        <v>44</v>
      </c>
      <c r="U111" s="6" t="s">
        <v>45</v>
      </c>
      <c r="V111" s="6" t="s">
        <v>97</v>
      </c>
      <c r="W111" s="6" t="s">
        <v>221</v>
      </c>
      <c r="Y111" s="6" t="s">
        <v>777</v>
      </c>
      <c r="AA111" s="6" t="s">
        <v>778</v>
      </c>
      <c r="AB111" s="6" t="s">
        <v>779</v>
      </c>
      <c r="AC111" s="6">
        <v>126</v>
      </c>
      <c r="AF111" s="6" t="s">
        <v>43</v>
      </c>
      <c r="AI111" s="6" t="str">
        <f>HYPERLINK("https://doi.org/10.1515/9781400829484")</f>
        <v>https://doi.org/10.1515/9781400829484</v>
      </c>
      <c r="AK111" s="6" t="s">
        <v>51</v>
      </c>
    </row>
    <row r="112" spans="1:37" s="6" customFormat="1" x14ac:dyDescent="0.3">
      <c r="A112" s="6">
        <v>550212</v>
      </c>
      <c r="B112" s="7">
        <v>9781400830282</v>
      </c>
      <c r="C112" s="7"/>
      <c r="D112" s="7"/>
      <c r="F112" s="6" t="s">
        <v>780</v>
      </c>
      <c r="G112" s="6" t="s">
        <v>781</v>
      </c>
      <c r="H112" s="6" t="s">
        <v>782</v>
      </c>
      <c r="J112" s="6">
        <v>1</v>
      </c>
      <c r="M112" s="6" t="s">
        <v>42</v>
      </c>
      <c r="N112" s="9">
        <v>39671</v>
      </c>
      <c r="O112" s="6">
        <v>2008</v>
      </c>
      <c r="P112" s="6">
        <v>456</v>
      </c>
      <c r="R112" s="6">
        <v>10</v>
      </c>
      <c r="T112" s="6" t="s">
        <v>44</v>
      </c>
      <c r="U112" s="6" t="s">
        <v>128</v>
      </c>
      <c r="V112" s="6" t="s">
        <v>261</v>
      </c>
      <c r="W112" s="6" t="s">
        <v>783</v>
      </c>
      <c r="Y112" s="6" t="s">
        <v>784</v>
      </c>
      <c r="AA112" s="6" t="s">
        <v>785</v>
      </c>
      <c r="AB112" s="6" t="s">
        <v>786</v>
      </c>
      <c r="AC112" s="6">
        <v>119</v>
      </c>
      <c r="AF112" s="6" t="s">
        <v>43</v>
      </c>
      <c r="AI112" s="6" t="str">
        <f>HYPERLINK("https://doi.org/10.1515/9781400830282")</f>
        <v>https://doi.org/10.1515/9781400830282</v>
      </c>
      <c r="AK112" s="6" t="s">
        <v>51</v>
      </c>
    </row>
    <row r="113" spans="1:37" s="6" customFormat="1" x14ac:dyDescent="0.3">
      <c r="A113" s="6">
        <v>554418</v>
      </c>
      <c r="B113" s="7">
        <v>9783110653113</v>
      </c>
      <c r="C113" s="7"/>
      <c r="D113" s="7">
        <v>9783110650679</v>
      </c>
      <c r="E113" s="6" t="s">
        <v>165</v>
      </c>
      <c r="F113" s="6" t="s">
        <v>787</v>
      </c>
      <c r="G113" s="6" t="s">
        <v>788</v>
      </c>
      <c r="H113" s="6" t="s">
        <v>789</v>
      </c>
      <c r="J113" s="6">
        <v>3</v>
      </c>
      <c r="M113" s="6" t="s">
        <v>127</v>
      </c>
      <c r="N113" s="9">
        <v>44095</v>
      </c>
      <c r="O113" s="6">
        <v>2020</v>
      </c>
      <c r="P113" s="6">
        <v>171</v>
      </c>
      <c r="S113" s="6">
        <v>28</v>
      </c>
      <c r="T113" s="6" t="s">
        <v>44</v>
      </c>
      <c r="U113" s="6" t="s">
        <v>128</v>
      </c>
      <c r="V113" s="6" t="s">
        <v>491</v>
      </c>
      <c r="W113" s="6" t="s">
        <v>790</v>
      </c>
      <c r="X113" s="6" t="s">
        <v>170</v>
      </c>
      <c r="Y113" s="6" t="s">
        <v>791</v>
      </c>
      <c r="AB113" s="6" t="s">
        <v>792</v>
      </c>
      <c r="AC113" s="6">
        <v>299</v>
      </c>
      <c r="AE113" s="6">
        <v>44.95</v>
      </c>
      <c r="AF113" s="6" t="s">
        <v>43</v>
      </c>
      <c r="AH113" s="6" t="s">
        <v>43</v>
      </c>
      <c r="AI113" s="6" t="str">
        <f>HYPERLINK("https://doi.org/10.1515/9783110653113")</f>
        <v>https://doi.org/10.1515/9783110653113</v>
      </c>
      <c r="AK113" s="6" t="s">
        <v>51</v>
      </c>
    </row>
    <row r="114" spans="1:37" s="6" customFormat="1" x14ac:dyDescent="0.3">
      <c r="A114" s="6">
        <v>568517</v>
      </c>
      <c r="B114" s="7">
        <v>9783110671124</v>
      </c>
      <c r="C114" s="7"/>
      <c r="D114" s="7">
        <v>9783110671100</v>
      </c>
      <c r="E114" s="6" t="s">
        <v>165</v>
      </c>
      <c r="F114" s="6" t="s">
        <v>793</v>
      </c>
      <c r="H114" s="6" t="s">
        <v>794</v>
      </c>
      <c r="J114" s="6">
        <v>1</v>
      </c>
      <c r="M114" s="6" t="s">
        <v>360</v>
      </c>
      <c r="N114" s="9">
        <v>44277</v>
      </c>
      <c r="O114" s="6">
        <v>2021</v>
      </c>
      <c r="P114" s="6">
        <v>282</v>
      </c>
      <c r="Q114" s="6">
        <v>105</v>
      </c>
      <c r="S114" s="6">
        <v>2417</v>
      </c>
      <c r="T114" s="6" t="s">
        <v>44</v>
      </c>
      <c r="U114" s="6" t="s">
        <v>128</v>
      </c>
      <c r="V114" s="6" t="s">
        <v>748</v>
      </c>
      <c r="W114" s="6" t="s">
        <v>795</v>
      </c>
      <c r="X114" s="6" t="s">
        <v>170</v>
      </c>
      <c r="Y114" s="6" t="s">
        <v>796</v>
      </c>
      <c r="Z114" s="6" t="s">
        <v>797</v>
      </c>
      <c r="AA114" s="6" t="s">
        <v>798</v>
      </c>
      <c r="AB114" s="6" t="s">
        <v>799</v>
      </c>
      <c r="AC114" s="6">
        <v>149</v>
      </c>
      <c r="AE114" s="6">
        <v>49.95</v>
      </c>
      <c r="AF114" s="6" t="s">
        <v>43</v>
      </c>
      <c r="AH114" s="6" t="s">
        <v>43</v>
      </c>
      <c r="AI114" s="6" t="str">
        <f>HYPERLINK("https://doi.org/10.1515/9783110671124")</f>
        <v>https://doi.org/10.1515/9783110671124</v>
      </c>
      <c r="AK114" s="6" t="s">
        <v>51</v>
      </c>
    </row>
    <row r="115" spans="1:37" s="6" customFormat="1" x14ac:dyDescent="0.3">
      <c r="A115" s="6">
        <v>302190</v>
      </c>
      <c r="B115" s="7">
        <v>9780674726130</v>
      </c>
      <c r="C115" s="7"/>
      <c r="D115" s="7"/>
      <c r="F115" s="6" t="s">
        <v>800</v>
      </c>
      <c r="G115" s="6" t="s">
        <v>801</v>
      </c>
      <c r="H115" s="6" t="s">
        <v>802</v>
      </c>
      <c r="J115" s="6">
        <v>1</v>
      </c>
      <c r="K115" s="6" t="s">
        <v>803</v>
      </c>
      <c r="L115" s="8" t="s">
        <v>804</v>
      </c>
      <c r="M115" s="6" t="s">
        <v>212</v>
      </c>
      <c r="N115" s="9">
        <v>41568</v>
      </c>
      <c r="O115" s="6">
        <v>2013</v>
      </c>
      <c r="P115" s="6">
        <v>221</v>
      </c>
      <c r="R115" s="6">
        <v>10</v>
      </c>
      <c r="T115" s="6" t="s">
        <v>44</v>
      </c>
      <c r="U115" s="6" t="s">
        <v>45</v>
      </c>
      <c r="V115" s="6" t="s">
        <v>63</v>
      </c>
      <c r="W115" s="6" t="s">
        <v>805</v>
      </c>
      <c r="Y115" s="6" t="s">
        <v>806</v>
      </c>
      <c r="Z115" s="6" t="s">
        <v>807</v>
      </c>
      <c r="AB115" s="6" t="s">
        <v>808</v>
      </c>
      <c r="AC115" s="6">
        <v>75.5</v>
      </c>
      <c r="AF115" s="6" t="s">
        <v>43</v>
      </c>
      <c r="AI115" s="6" t="str">
        <f>HYPERLINK("https://doi.org/10.4159/harvard.9780674726130")</f>
        <v>https://doi.org/10.4159/harvard.9780674726130</v>
      </c>
      <c r="AK115" s="6" t="s">
        <v>51</v>
      </c>
    </row>
    <row r="116" spans="1:37" s="6" customFormat="1" x14ac:dyDescent="0.3">
      <c r="A116" s="6">
        <v>510622</v>
      </c>
      <c r="B116" s="7">
        <v>9780812291261</v>
      </c>
      <c r="C116" s="7"/>
      <c r="D116" s="7"/>
      <c r="F116" s="6" t="s">
        <v>809</v>
      </c>
      <c r="G116" s="6" t="s">
        <v>810</v>
      </c>
      <c r="H116" s="6" t="s">
        <v>811</v>
      </c>
      <c r="J116" s="6">
        <v>1</v>
      </c>
      <c r="K116" s="6" t="s">
        <v>812</v>
      </c>
      <c r="M116" s="6" t="s">
        <v>813</v>
      </c>
      <c r="N116" s="9">
        <v>42101</v>
      </c>
      <c r="O116" s="6">
        <v>2015</v>
      </c>
      <c r="P116" s="6">
        <v>336</v>
      </c>
      <c r="R116" s="6">
        <v>10</v>
      </c>
      <c r="T116" s="6" t="s">
        <v>44</v>
      </c>
      <c r="U116" s="6" t="s">
        <v>45</v>
      </c>
      <c r="V116" s="6" t="s">
        <v>63</v>
      </c>
      <c r="W116" s="6" t="s">
        <v>814</v>
      </c>
      <c r="Y116" s="6" t="s">
        <v>815</v>
      </c>
      <c r="Z116" s="6" t="s">
        <v>816</v>
      </c>
      <c r="AA116" s="6" t="s">
        <v>817</v>
      </c>
      <c r="AB116" s="6" t="s">
        <v>818</v>
      </c>
      <c r="AC116" s="6">
        <v>50.95</v>
      </c>
      <c r="AF116" s="6" t="s">
        <v>43</v>
      </c>
      <c r="AI116" s="6" t="str">
        <f>HYPERLINK("https://doi.org/10.9783/9780812291261")</f>
        <v>https://doi.org/10.9783/9780812291261</v>
      </c>
      <c r="AK116" s="6" t="s">
        <v>51</v>
      </c>
    </row>
    <row r="117" spans="1:37" s="6" customFormat="1" x14ac:dyDescent="0.3">
      <c r="A117" s="6">
        <v>577362</v>
      </c>
      <c r="B117" s="7">
        <v>9781479838554</v>
      </c>
      <c r="C117" s="7"/>
      <c r="D117" s="7"/>
      <c r="F117" s="6" t="s">
        <v>819</v>
      </c>
      <c r="G117" s="6" t="s">
        <v>820</v>
      </c>
      <c r="H117" s="6" t="s">
        <v>821</v>
      </c>
      <c r="J117" s="6">
        <v>1</v>
      </c>
      <c r="K117" s="6" t="s">
        <v>446</v>
      </c>
      <c r="L117" s="8" t="s">
        <v>464</v>
      </c>
      <c r="M117" s="6" t="s">
        <v>145</v>
      </c>
      <c r="N117" s="9">
        <v>43522</v>
      </c>
      <c r="O117" s="6">
        <v>2019</v>
      </c>
      <c r="R117" s="6">
        <v>10</v>
      </c>
      <c r="T117" s="6" t="s">
        <v>44</v>
      </c>
      <c r="U117" s="6" t="s">
        <v>45</v>
      </c>
      <c r="V117" s="6" t="s">
        <v>63</v>
      </c>
      <c r="W117" s="6" t="s">
        <v>449</v>
      </c>
      <c r="Y117" s="6" t="s">
        <v>822</v>
      </c>
      <c r="AA117" s="6" t="s">
        <v>823</v>
      </c>
      <c r="AB117" s="6" t="s">
        <v>824</v>
      </c>
      <c r="AC117" s="6">
        <v>174.95</v>
      </c>
      <c r="AF117" s="6" t="s">
        <v>43</v>
      </c>
      <c r="AI117" s="6" t="str">
        <f>HYPERLINK("https://doi.org/10.18574/nyu/9781479838554.001.0001")</f>
        <v>https://doi.org/10.18574/nyu/9781479838554.001.0001</v>
      </c>
      <c r="AK117" s="6" t="s">
        <v>51</v>
      </c>
    </row>
    <row r="118" spans="1:37" s="6" customFormat="1" x14ac:dyDescent="0.3">
      <c r="A118" s="6">
        <v>528209</v>
      </c>
      <c r="B118" s="7">
        <v>9780231541688</v>
      </c>
      <c r="C118" s="7"/>
      <c r="D118" s="7"/>
      <c r="F118" s="6" t="s">
        <v>825</v>
      </c>
      <c r="G118" s="6" t="s">
        <v>826</v>
      </c>
      <c r="H118" s="6" t="s">
        <v>827</v>
      </c>
      <c r="J118" s="6">
        <v>1</v>
      </c>
      <c r="K118" s="6" t="s">
        <v>189</v>
      </c>
      <c r="M118" s="6" t="s">
        <v>190</v>
      </c>
      <c r="N118" s="9">
        <v>42591</v>
      </c>
      <c r="O118" s="6">
        <v>2016</v>
      </c>
      <c r="P118" s="6">
        <v>312</v>
      </c>
      <c r="R118" s="6">
        <v>10</v>
      </c>
      <c r="T118" s="6" t="s">
        <v>44</v>
      </c>
      <c r="U118" s="6" t="s">
        <v>45</v>
      </c>
      <c r="V118" s="6" t="s">
        <v>63</v>
      </c>
      <c r="W118" s="6" t="s">
        <v>828</v>
      </c>
      <c r="Y118" s="6" t="s">
        <v>829</v>
      </c>
      <c r="Z118" s="6" t="s">
        <v>830</v>
      </c>
      <c r="AA118" s="6" t="s">
        <v>831</v>
      </c>
      <c r="AB118" s="6" t="s">
        <v>832</v>
      </c>
      <c r="AC118" s="6">
        <v>21.95</v>
      </c>
      <c r="AF118" s="6" t="s">
        <v>43</v>
      </c>
      <c r="AI118" s="6" t="str">
        <f>HYPERLINK("https://doi.org/10.7312/lu--16462")</f>
        <v>https://doi.org/10.7312/lu--16462</v>
      </c>
      <c r="AK118" s="6" t="s">
        <v>51</v>
      </c>
    </row>
    <row r="119" spans="1:37" s="6" customFormat="1" x14ac:dyDescent="0.3">
      <c r="A119" s="6">
        <v>584140</v>
      </c>
      <c r="B119" s="7">
        <v>9780691213255</v>
      </c>
      <c r="C119" s="7"/>
      <c r="D119" s="7"/>
      <c r="F119" s="6" t="s">
        <v>676</v>
      </c>
      <c r="I119" s="6" t="s">
        <v>677</v>
      </c>
      <c r="J119" s="6">
        <v>1</v>
      </c>
      <c r="M119" s="6" t="s">
        <v>42</v>
      </c>
      <c r="N119" s="9">
        <v>43956</v>
      </c>
      <c r="O119" s="6">
        <v>1995</v>
      </c>
      <c r="P119" s="6">
        <v>744</v>
      </c>
      <c r="R119" s="6">
        <v>10</v>
      </c>
      <c r="T119" s="6" t="s">
        <v>44</v>
      </c>
      <c r="U119" s="6" t="s">
        <v>45</v>
      </c>
      <c r="V119" s="6" t="s">
        <v>63</v>
      </c>
      <c r="W119" s="6" t="s">
        <v>229</v>
      </c>
      <c r="Y119" s="6" t="s">
        <v>833</v>
      </c>
      <c r="AA119" s="6" t="s">
        <v>834</v>
      </c>
      <c r="AB119" s="6" t="s">
        <v>835</v>
      </c>
      <c r="AC119" s="6">
        <v>450</v>
      </c>
      <c r="AF119" s="6" t="s">
        <v>43</v>
      </c>
      <c r="AI119" s="6" t="str">
        <f>HYPERLINK("https://doi.org/10.1515/9780691213255")</f>
        <v>https://doi.org/10.1515/9780691213255</v>
      </c>
      <c r="AK119" s="6" t="s">
        <v>51</v>
      </c>
    </row>
    <row r="120" spans="1:37" s="6" customFormat="1" x14ac:dyDescent="0.3">
      <c r="A120" s="6">
        <v>554181</v>
      </c>
      <c r="B120" s="7">
        <v>9780231543934</v>
      </c>
      <c r="C120" s="7"/>
      <c r="D120" s="7"/>
      <c r="F120" s="6" t="s">
        <v>836</v>
      </c>
      <c r="G120" s="6" t="s">
        <v>837</v>
      </c>
      <c r="H120" s="6" t="s">
        <v>838</v>
      </c>
      <c r="J120" s="6">
        <v>1</v>
      </c>
      <c r="M120" s="6" t="s">
        <v>190</v>
      </c>
      <c r="N120" s="9">
        <v>43479</v>
      </c>
      <c r="O120" s="6">
        <v>2018</v>
      </c>
      <c r="Q120" s="6">
        <v>5</v>
      </c>
      <c r="R120" s="6">
        <v>283.5</v>
      </c>
      <c r="T120" s="6" t="s">
        <v>44</v>
      </c>
      <c r="U120" s="6" t="s">
        <v>45</v>
      </c>
      <c r="V120" s="6" t="s">
        <v>63</v>
      </c>
      <c r="W120" s="6" t="s">
        <v>839</v>
      </c>
      <c r="Y120" s="6" t="s">
        <v>840</v>
      </c>
      <c r="Z120" s="6" t="s">
        <v>841</v>
      </c>
      <c r="AA120" s="6" t="s">
        <v>842</v>
      </c>
      <c r="AB120" s="6" t="s">
        <v>843</v>
      </c>
      <c r="AC120" s="6">
        <v>65.95</v>
      </c>
      <c r="AF120" s="6" t="s">
        <v>43</v>
      </c>
      <c r="AI120" s="6" t="str">
        <f>HYPERLINK("https://doi.org/10.7312/fox-18196")</f>
        <v>https://doi.org/10.7312/fox-18196</v>
      </c>
      <c r="AK120" s="6" t="s">
        <v>51</v>
      </c>
    </row>
    <row r="121" spans="1:37" s="6" customFormat="1" x14ac:dyDescent="0.3">
      <c r="A121" s="6">
        <v>516797</v>
      </c>
      <c r="B121" s="7">
        <v>9781400873630</v>
      </c>
      <c r="C121" s="7"/>
      <c r="D121" s="7"/>
      <c r="F121" s="6" t="s">
        <v>844</v>
      </c>
      <c r="G121" s="6" t="s">
        <v>845</v>
      </c>
      <c r="H121" s="6" t="s">
        <v>846</v>
      </c>
      <c r="J121" s="6">
        <v>1</v>
      </c>
      <c r="M121" s="6" t="s">
        <v>42</v>
      </c>
      <c r="N121" s="9">
        <v>42269</v>
      </c>
      <c r="O121" s="6">
        <v>2016</v>
      </c>
      <c r="P121" s="6">
        <v>184</v>
      </c>
      <c r="R121" s="6">
        <v>10</v>
      </c>
      <c r="T121" s="6" t="s">
        <v>44</v>
      </c>
      <c r="U121" s="6" t="s">
        <v>45</v>
      </c>
      <c r="V121" s="6" t="s">
        <v>46</v>
      </c>
      <c r="W121" s="6" t="s">
        <v>847</v>
      </c>
      <c r="Y121" s="6" t="s">
        <v>848</v>
      </c>
      <c r="AA121" s="6" t="s">
        <v>849</v>
      </c>
      <c r="AB121" s="6" t="s">
        <v>850</v>
      </c>
      <c r="AC121" s="6">
        <v>67.95</v>
      </c>
      <c r="AF121" s="6" t="s">
        <v>43</v>
      </c>
      <c r="AI121" s="6" t="str">
        <f>HYPERLINK("https://doi.org/10.1515/9781400873630")</f>
        <v>https://doi.org/10.1515/9781400873630</v>
      </c>
      <c r="AK121" s="6" t="s">
        <v>51</v>
      </c>
    </row>
    <row r="122" spans="1:37" s="6" customFormat="1" x14ac:dyDescent="0.3">
      <c r="A122" s="6">
        <v>605768</v>
      </c>
      <c r="B122" s="7">
        <v>9781503614260</v>
      </c>
      <c r="C122" s="7"/>
      <c r="D122" s="7"/>
      <c r="F122" s="6" t="s">
        <v>851</v>
      </c>
      <c r="G122" s="6" t="s">
        <v>852</v>
      </c>
      <c r="H122" s="6" t="s">
        <v>853</v>
      </c>
      <c r="J122" s="6">
        <v>2</v>
      </c>
      <c r="M122" s="6" t="s">
        <v>220</v>
      </c>
      <c r="N122" s="9">
        <v>44334</v>
      </c>
      <c r="O122" s="6">
        <v>2021</v>
      </c>
      <c r="P122" s="6">
        <v>472</v>
      </c>
      <c r="Q122" s="6">
        <v>88</v>
      </c>
      <c r="R122" s="6">
        <v>10</v>
      </c>
      <c r="T122" s="6" t="s">
        <v>44</v>
      </c>
      <c r="U122" s="6" t="s">
        <v>45</v>
      </c>
      <c r="V122" s="6" t="s">
        <v>63</v>
      </c>
      <c r="W122" s="6" t="s">
        <v>854</v>
      </c>
      <c r="Y122" s="6" t="s">
        <v>855</v>
      </c>
      <c r="Z122" s="6" t="s">
        <v>856</v>
      </c>
      <c r="AA122" s="6" t="s">
        <v>857</v>
      </c>
      <c r="AB122" s="6" t="s">
        <v>858</v>
      </c>
      <c r="AC122" s="6">
        <v>92.95</v>
      </c>
      <c r="AF122" s="6" t="s">
        <v>43</v>
      </c>
      <c r="AI122" s="6" t="str">
        <f>HYPERLINK("https://doi.org/10.1515/9781503614260")</f>
        <v>https://doi.org/10.1515/9781503614260</v>
      </c>
      <c r="AK122" s="6" t="s">
        <v>51</v>
      </c>
    </row>
    <row r="123" spans="1:37" s="6" customFormat="1" x14ac:dyDescent="0.3">
      <c r="A123" s="6">
        <v>537931</v>
      </c>
      <c r="B123" s="7">
        <v>9781400832231</v>
      </c>
      <c r="C123" s="7"/>
      <c r="D123" s="7"/>
      <c r="F123" s="6" t="s">
        <v>859</v>
      </c>
      <c r="H123" s="6" t="s">
        <v>860</v>
      </c>
      <c r="J123" s="6">
        <v>1</v>
      </c>
      <c r="M123" s="6" t="s">
        <v>42</v>
      </c>
      <c r="N123" s="9">
        <v>40182</v>
      </c>
      <c r="O123" s="6">
        <v>2010</v>
      </c>
      <c r="P123" s="6">
        <v>384</v>
      </c>
      <c r="R123" s="6">
        <v>10</v>
      </c>
      <c r="T123" s="6" t="s">
        <v>44</v>
      </c>
      <c r="U123" s="6" t="s">
        <v>45</v>
      </c>
      <c r="V123" s="6" t="s">
        <v>97</v>
      </c>
      <c r="W123" s="6" t="s">
        <v>861</v>
      </c>
      <c r="Y123" s="6" t="s">
        <v>862</v>
      </c>
      <c r="AA123" s="6" t="s">
        <v>863</v>
      </c>
      <c r="AB123" s="6" t="s">
        <v>864</v>
      </c>
      <c r="AC123" s="6">
        <v>285</v>
      </c>
      <c r="AF123" s="6" t="s">
        <v>43</v>
      </c>
      <c r="AI123" s="6" t="str">
        <f>HYPERLINK("https://doi.org/10.1515/9781400832231")</f>
        <v>https://doi.org/10.1515/9781400832231</v>
      </c>
      <c r="AK123" s="6" t="s">
        <v>51</v>
      </c>
    </row>
    <row r="124" spans="1:37" s="6" customFormat="1" x14ac:dyDescent="0.3">
      <c r="A124" s="6">
        <v>552224</v>
      </c>
      <c r="B124" s="7">
        <v>9781501722387</v>
      </c>
      <c r="C124" s="7"/>
      <c r="D124" s="7"/>
      <c r="F124" s="6" t="s">
        <v>865</v>
      </c>
      <c r="G124" s="6" t="s">
        <v>866</v>
      </c>
      <c r="H124" s="6" t="s">
        <v>867</v>
      </c>
      <c r="J124" s="6">
        <v>1</v>
      </c>
      <c r="M124" s="6" t="s">
        <v>868</v>
      </c>
      <c r="N124" s="9">
        <v>43286</v>
      </c>
      <c r="O124" s="6">
        <v>2006</v>
      </c>
      <c r="P124" s="6">
        <v>288</v>
      </c>
      <c r="R124" s="6">
        <v>283.5</v>
      </c>
      <c r="T124" s="6" t="s">
        <v>44</v>
      </c>
      <c r="U124" s="6" t="s">
        <v>128</v>
      </c>
      <c r="V124" s="6" t="s">
        <v>261</v>
      </c>
      <c r="W124" s="6" t="s">
        <v>869</v>
      </c>
      <c r="Y124" s="6" t="s">
        <v>870</v>
      </c>
      <c r="AA124" s="6" t="s">
        <v>871</v>
      </c>
      <c r="AB124" s="6" t="s">
        <v>872</v>
      </c>
      <c r="AC124" s="6">
        <v>130.94999999999999</v>
      </c>
      <c r="AF124" s="6" t="s">
        <v>43</v>
      </c>
      <c r="AI124" s="6" t="str">
        <f>HYPERLINK("https://doi.org/10.7591/9781501722387")</f>
        <v>https://doi.org/10.7591/9781501722387</v>
      </c>
      <c r="AK124" s="6" t="s">
        <v>51</v>
      </c>
    </row>
    <row r="125" spans="1:37" s="6" customFormat="1" x14ac:dyDescent="0.3">
      <c r="A125" s="6">
        <v>535512</v>
      </c>
      <c r="B125" s="7">
        <v>9781547400423</v>
      </c>
      <c r="C125" s="7"/>
      <c r="D125" s="7">
        <v>9781547416608</v>
      </c>
      <c r="F125" s="6" t="s">
        <v>873</v>
      </c>
      <c r="G125" s="6" t="s">
        <v>874</v>
      </c>
      <c r="H125" s="6" t="s">
        <v>875</v>
      </c>
      <c r="J125" s="6">
        <v>1</v>
      </c>
      <c r="K125" s="6" t="s">
        <v>876</v>
      </c>
      <c r="L125" s="8" t="s">
        <v>41</v>
      </c>
      <c r="M125" s="6" t="s">
        <v>360</v>
      </c>
      <c r="N125" s="9">
        <v>43409</v>
      </c>
      <c r="O125" s="6">
        <v>2019</v>
      </c>
      <c r="P125" s="6">
        <v>305</v>
      </c>
      <c r="Q125" s="6">
        <v>12</v>
      </c>
      <c r="S125" s="6">
        <v>2417</v>
      </c>
      <c r="T125" s="6" t="s">
        <v>44</v>
      </c>
      <c r="U125" s="6" t="s">
        <v>128</v>
      </c>
      <c r="V125" s="6" t="s">
        <v>352</v>
      </c>
      <c r="W125" s="6" t="s">
        <v>877</v>
      </c>
      <c r="Y125" s="6" t="s">
        <v>878</v>
      </c>
      <c r="Z125" s="6" t="s">
        <v>879</v>
      </c>
      <c r="AA125" s="6" t="s">
        <v>880</v>
      </c>
      <c r="AB125" s="6" t="s">
        <v>881</v>
      </c>
      <c r="AC125" s="6">
        <v>149</v>
      </c>
      <c r="AE125" s="6">
        <v>64.95</v>
      </c>
      <c r="AF125" s="6" t="s">
        <v>43</v>
      </c>
      <c r="AH125" s="6" t="s">
        <v>43</v>
      </c>
      <c r="AI125" s="6" t="str">
        <f>HYPERLINK("https://doi.org/10.1515/9781547400423")</f>
        <v>https://doi.org/10.1515/9781547400423</v>
      </c>
      <c r="AK125" s="6" t="s">
        <v>51</v>
      </c>
    </row>
    <row r="126" spans="1:37" s="6" customFormat="1" x14ac:dyDescent="0.3">
      <c r="A126" s="6">
        <v>519233</v>
      </c>
      <c r="B126" s="7">
        <v>9781442673496</v>
      </c>
      <c r="C126" s="7"/>
      <c r="D126" s="7"/>
      <c r="F126" s="6" t="s">
        <v>882</v>
      </c>
      <c r="G126" s="6" t="s">
        <v>883</v>
      </c>
      <c r="I126" s="6" t="s">
        <v>884</v>
      </c>
      <c r="J126" s="6">
        <v>1</v>
      </c>
      <c r="K126" s="6" t="s">
        <v>885</v>
      </c>
      <c r="M126" s="6" t="s">
        <v>886</v>
      </c>
      <c r="N126" s="9">
        <v>35808</v>
      </c>
      <c r="O126" s="6">
        <v>1998</v>
      </c>
      <c r="P126" s="6">
        <v>296</v>
      </c>
      <c r="R126" s="6">
        <v>10</v>
      </c>
      <c r="T126" s="6" t="s">
        <v>44</v>
      </c>
      <c r="U126" s="6" t="s">
        <v>128</v>
      </c>
      <c r="V126" s="6" t="s">
        <v>352</v>
      </c>
      <c r="W126" s="6" t="s">
        <v>887</v>
      </c>
      <c r="Y126" s="6" t="s">
        <v>888</v>
      </c>
      <c r="AB126" s="6" t="s">
        <v>889</v>
      </c>
      <c r="AC126" s="6">
        <v>208.95</v>
      </c>
      <c r="AF126" s="6" t="s">
        <v>43</v>
      </c>
      <c r="AI126" s="6" t="str">
        <f>HYPERLINK("https://doi.org/10.3138/9781442673496")</f>
        <v>https://doi.org/10.3138/9781442673496</v>
      </c>
      <c r="AK126" s="6" t="s">
        <v>51</v>
      </c>
    </row>
    <row r="127" spans="1:37" s="6" customFormat="1" x14ac:dyDescent="0.3">
      <c r="A127" s="6">
        <v>521639</v>
      </c>
      <c r="B127" s="7">
        <v>9781400834181</v>
      </c>
      <c r="C127" s="7"/>
      <c r="D127" s="7"/>
      <c r="F127" s="6" t="s">
        <v>890</v>
      </c>
      <c r="G127" s="6" t="s">
        <v>891</v>
      </c>
      <c r="H127" s="6" t="s">
        <v>892</v>
      </c>
      <c r="J127" s="6">
        <v>1</v>
      </c>
      <c r="M127" s="6" t="s">
        <v>42</v>
      </c>
      <c r="N127" s="9">
        <v>40199</v>
      </c>
      <c r="O127" s="6">
        <v>2010</v>
      </c>
      <c r="P127" s="6">
        <v>200</v>
      </c>
      <c r="R127" s="6">
        <v>10</v>
      </c>
      <c r="T127" s="6" t="s">
        <v>44</v>
      </c>
      <c r="U127" s="6" t="s">
        <v>45</v>
      </c>
      <c r="V127" s="6" t="s">
        <v>601</v>
      </c>
      <c r="W127" s="6" t="s">
        <v>893</v>
      </c>
      <c r="Y127" s="6" t="s">
        <v>894</v>
      </c>
      <c r="AA127" s="6" t="s">
        <v>895</v>
      </c>
      <c r="AB127" s="6" t="s">
        <v>896</v>
      </c>
      <c r="AC127" s="6">
        <v>83</v>
      </c>
      <c r="AF127" s="6" t="s">
        <v>43</v>
      </c>
      <c r="AI127" s="6" t="str">
        <f>HYPERLINK("https://doi.org/10.1515/9781400834181")</f>
        <v>https://doi.org/10.1515/9781400834181</v>
      </c>
      <c r="AK127" s="6" t="s">
        <v>51</v>
      </c>
    </row>
    <row r="128" spans="1:37" s="6" customFormat="1" x14ac:dyDescent="0.3">
      <c r="A128" s="6">
        <v>573679</v>
      </c>
      <c r="B128" s="7">
        <v>9781845417239</v>
      </c>
      <c r="C128" s="7"/>
      <c r="D128" s="7"/>
      <c r="F128" s="6" t="s">
        <v>897</v>
      </c>
      <c r="G128" s="6" t="s">
        <v>898</v>
      </c>
      <c r="I128" s="6" t="s">
        <v>899</v>
      </c>
      <c r="J128" s="6">
        <v>1</v>
      </c>
      <c r="K128" s="6" t="s">
        <v>328</v>
      </c>
      <c r="L128" s="8" t="s">
        <v>419</v>
      </c>
      <c r="M128" s="6" t="s">
        <v>87</v>
      </c>
      <c r="N128" s="9">
        <v>43844</v>
      </c>
      <c r="O128" s="6">
        <v>2020</v>
      </c>
      <c r="P128" s="6">
        <v>264</v>
      </c>
      <c r="R128" s="6">
        <v>10</v>
      </c>
      <c r="T128" s="6" t="s">
        <v>44</v>
      </c>
      <c r="U128" s="6" t="s">
        <v>45</v>
      </c>
      <c r="V128" s="6" t="s">
        <v>63</v>
      </c>
      <c r="W128" s="6" t="s">
        <v>900</v>
      </c>
      <c r="Y128" s="6" t="s">
        <v>901</v>
      </c>
      <c r="Z128" s="6" t="s">
        <v>902</v>
      </c>
      <c r="AA128" s="6" t="s">
        <v>903</v>
      </c>
      <c r="AB128" s="6" t="s">
        <v>904</v>
      </c>
      <c r="AC128" s="6">
        <v>289.89999999999998</v>
      </c>
      <c r="AF128" s="6" t="s">
        <v>43</v>
      </c>
      <c r="AI128" s="6" t="str">
        <f>HYPERLINK("https://doi.org/10.21832/9781845417239")</f>
        <v>https://doi.org/10.21832/9781845417239</v>
      </c>
      <c r="AK128" s="6" t="s">
        <v>51</v>
      </c>
    </row>
    <row r="129" spans="1:37" s="6" customFormat="1" x14ac:dyDescent="0.3">
      <c r="A129" s="6">
        <v>563357</v>
      </c>
      <c r="B129" s="7">
        <v>9781400873180</v>
      </c>
      <c r="C129" s="7"/>
      <c r="D129" s="7"/>
      <c r="F129" s="6" t="s">
        <v>905</v>
      </c>
      <c r="H129" s="6" t="s">
        <v>906</v>
      </c>
      <c r="J129" s="6">
        <v>1</v>
      </c>
      <c r="K129" s="6" t="s">
        <v>907</v>
      </c>
      <c r="L129" s="8" t="s">
        <v>589</v>
      </c>
      <c r="M129" s="6" t="s">
        <v>42</v>
      </c>
      <c r="N129" s="9">
        <v>42123</v>
      </c>
      <c r="O129" s="6">
        <v>2007</v>
      </c>
      <c r="P129" s="6">
        <v>576</v>
      </c>
      <c r="R129" s="6">
        <v>10</v>
      </c>
      <c r="T129" s="6" t="s">
        <v>44</v>
      </c>
      <c r="U129" s="6" t="s">
        <v>45</v>
      </c>
      <c r="V129" s="6" t="s">
        <v>63</v>
      </c>
      <c r="W129" s="6" t="s">
        <v>908</v>
      </c>
      <c r="Y129" s="6" t="s">
        <v>909</v>
      </c>
      <c r="AA129" s="6" t="s">
        <v>910</v>
      </c>
      <c r="AB129" s="6" t="s">
        <v>911</v>
      </c>
      <c r="AC129" s="6">
        <v>200</v>
      </c>
      <c r="AF129" s="6" t="s">
        <v>43</v>
      </c>
      <c r="AI129" s="6" t="str">
        <f>HYPERLINK("https://doi.org/10.1515/9781400873180")</f>
        <v>https://doi.org/10.1515/9781400873180</v>
      </c>
      <c r="AK129" s="6" t="s">
        <v>51</v>
      </c>
    </row>
    <row r="130" spans="1:37" s="6" customFormat="1" x14ac:dyDescent="0.3">
      <c r="A130" s="6">
        <v>588720</v>
      </c>
      <c r="B130" s="7">
        <v>9780231552110</v>
      </c>
      <c r="C130" s="7"/>
      <c r="D130" s="7"/>
      <c r="F130" s="6" t="s">
        <v>912</v>
      </c>
      <c r="G130" s="6" t="s">
        <v>913</v>
      </c>
      <c r="H130" s="6" t="s">
        <v>914</v>
      </c>
      <c r="J130" s="6">
        <v>1</v>
      </c>
      <c r="K130" s="6" t="s">
        <v>915</v>
      </c>
      <c r="M130" s="6" t="s">
        <v>190</v>
      </c>
      <c r="N130" s="9">
        <v>44097</v>
      </c>
      <c r="O130" s="6">
        <v>2020</v>
      </c>
      <c r="R130" s="6">
        <v>10</v>
      </c>
      <c r="T130" s="6" t="s">
        <v>44</v>
      </c>
      <c r="U130" s="6" t="s">
        <v>45</v>
      </c>
      <c r="V130" s="6" t="s">
        <v>63</v>
      </c>
      <c r="W130" s="6" t="s">
        <v>916</v>
      </c>
      <c r="Y130" s="6" t="s">
        <v>917</v>
      </c>
      <c r="Z130" s="6" t="s">
        <v>918</v>
      </c>
      <c r="AA130" s="6" t="s">
        <v>919</v>
      </c>
      <c r="AB130" s="6" t="s">
        <v>920</v>
      </c>
      <c r="AC130" s="6">
        <v>23.95</v>
      </c>
      <c r="AF130" s="6" t="s">
        <v>43</v>
      </c>
      <c r="AI130" s="6" t="str">
        <f>HYPERLINK("https://doi.org/10.7312/baid19732")</f>
        <v>https://doi.org/10.7312/baid19732</v>
      </c>
      <c r="AK130" s="6" t="s">
        <v>51</v>
      </c>
    </row>
    <row r="131" spans="1:37" s="6" customFormat="1" x14ac:dyDescent="0.3">
      <c r="A131" s="6">
        <v>506462</v>
      </c>
      <c r="B131" s="7">
        <v>9781400822799</v>
      </c>
      <c r="C131" s="7"/>
      <c r="D131" s="7"/>
      <c r="F131" s="6" t="s">
        <v>921</v>
      </c>
      <c r="G131" s="6" t="s">
        <v>922</v>
      </c>
      <c r="H131" s="6" t="s">
        <v>923</v>
      </c>
      <c r="I131" s="6" t="s">
        <v>924</v>
      </c>
      <c r="J131" s="6">
        <v>1</v>
      </c>
      <c r="M131" s="6" t="s">
        <v>42</v>
      </c>
      <c r="N131" s="9">
        <v>36815</v>
      </c>
      <c r="O131" s="6">
        <v>1998</v>
      </c>
      <c r="P131" s="6">
        <v>408</v>
      </c>
      <c r="R131" s="6">
        <v>10</v>
      </c>
      <c r="T131" s="6" t="s">
        <v>44</v>
      </c>
      <c r="U131" s="6" t="s">
        <v>45</v>
      </c>
      <c r="V131" s="6" t="s">
        <v>46</v>
      </c>
      <c r="W131" s="6" t="s">
        <v>590</v>
      </c>
      <c r="Y131" s="6" t="s">
        <v>925</v>
      </c>
      <c r="AA131" s="6" t="s">
        <v>926</v>
      </c>
      <c r="AB131" s="6" t="s">
        <v>927</v>
      </c>
      <c r="AC131" s="6">
        <v>210</v>
      </c>
      <c r="AF131" s="6" t="s">
        <v>43</v>
      </c>
      <c r="AI131" s="6" t="str">
        <f>HYPERLINK("https://doi.org/10.1515/9781400822799")</f>
        <v>https://doi.org/10.1515/9781400822799</v>
      </c>
      <c r="AK131" s="6" t="s">
        <v>51</v>
      </c>
    </row>
    <row r="132" spans="1:37" s="6" customFormat="1" x14ac:dyDescent="0.3">
      <c r="A132" s="6">
        <v>550243</v>
      </c>
      <c r="B132" s="7">
        <v>9781400829866</v>
      </c>
      <c r="C132" s="7"/>
      <c r="D132" s="7"/>
      <c r="F132" s="6" t="s">
        <v>928</v>
      </c>
      <c r="G132" s="6" t="s">
        <v>929</v>
      </c>
      <c r="H132" s="6" t="s">
        <v>930</v>
      </c>
      <c r="J132" s="6">
        <v>1</v>
      </c>
      <c r="M132" s="6" t="s">
        <v>42</v>
      </c>
      <c r="N132" s="9">
        <v>39903</v>
      </c>
      <c r="O132" s="6">
        <v>2009</v>
      </c>
      <c r="P132" s="6">
        <v>288</v>
      </c>
      <c r="R132" s="6">
        <v>10</v>
      </c>
      <c r="T132" s="6" t="s">
        <v>44</v>
      </c>
      <c r="U132" s="6" t="s">
        <v>45</v>
      </c>
      <c r="V132" s="6" t="s">
        <v>46</v>
      </c>
      <c r="W132" s="6" t="s">
        <v>931</v>
      </c>
      <c r="Y132" s="6" t="s">
        <v>932</v>
      </c>
      <c r="AA132" s="6" t="s">
        <v>933</v>
      </c>
      <c r="AB132" s="6" t="s">
        <v>934</v>
      </c>
      <c r="AC132" s="6">
        <v>78</v>
      </c>
      <c r="AF132" s="6" t="s">
        <v>43</v>
      </c>
      <c r="AI132" s="6" t="str">
        <f>HYPERLINK("https://doi.org/10.1515/9781400829866")</f>
        <v>https://doi.org/10.1515/9781400829866</v>
      </c>
      <c r="AK132" s="6" t="s">
        <v>51</v>
      </c>
    </row>
    <row r="133" spans="1:37" s="6" customFormat="1" x14ac:dyDescent="0.3">
      <c r="A133" s="6">
        <v>620987</v>
      </c>
      <c r="B133" s="7">
        <v>9780300263336</v>
      </c>
      <c r="C133" s="7"/>
      <c r="D133" s="7"/>
      <c r="F133" s="6" t="s">
        <v>935</v>
      </c>
      <c r="G133" s="6" t="s">
        <v>936</v>
      </c>
      <c r="H133" s="6" t="s">
        <v>211</v>
      </c>
      <c r="J133" s="6">
        <v>1</v>
      </c>
      <c r="M133" s="6" t="s">
        <v>71</v>
      </c>
      <c r="N133" s="9">
        <v>44551</v>
      </c>
      <c r="O133" s="6">
        <v>2021</v>
      </c>
      <c r="P133" s="6">
        <v>361</v>
      </c>
      <c r="R133" s="6">
        <v>10</v>
      </c>
      <c r="T133" s="6" t="s">
        <v>44</v>
      </c>
      <c r="U133" s="6" t="s">
        <v>45</v>
      </c>
      <c r="V133" s="6" t="s">
        <v>63</v>
      </c>
      <c r="W133" s="6" t="s">
        <v>937</v>
      </c>
      <c r="Y133" s="6" t="s">
        <v>938</v>
      </c>
      <c r="AB133" s="6" t="s">
        <v>939</v>
      </c>
      <c r="AC133" s="6">
        <v>48.95</v>
      </c>
      <c r="AF133" s="6" t="s">
        <v>43</v>
      </c>
      <c r="AI133" s="6" t="str">
        <f>HYPERLINK("https://doi.org/10.12987/9780300263336?locatt=mode:legacy")</f>
        <v>https://doi.org/10.12987/9780300263336?locatt=mode:legacy</v>
      </c>
      <c r="AK133" s="6" t="s">
        <v>51</v>
      </c>
    </row>
    <row r="134" spans="1:37" s="6" customFormat="1" x14ac:dyDescent="0.3">
      <c r="A134" s="6">
        <v>512358</v>
      </c>
      <c r="B134" s="7">
        <v>9781400848881</v>
      </c>
      <c r="C134" s="7"/>
      <c r="D134" s="7"/>
      <c r="F134" s="6" t="s">
        <v>940</v>
      </c>
      <c r="G134" s="6" t="s">
        <v>941</v>
      </c>
      <c r="H134" s="6" t="s">
        <v>942</v>
      </c>
      <c r="J134" s="6">
        <v>1</v>
      </c>
      <c r="K134" s="6" t="s">
        <v>40</v>
      </c>
      <c r="L134" s="8" t="s">
        <v>943</v>
      </c>
      <c r="M134" s="6" t="s">
        <v>42</v>
      </c>
      <c r="N134" s="9">
        <v>41644</v>
      </c>
      <c r="O134" s="6">
        <v>2014</v>
      </c>
      <c r="P134" s="6">
        <v>472</v>
      </c>
      <c r="R134" s="6">
        <v>10</v>
      </c>
      <c r="T134" s="6" t="s">
        <v>44</v>
      </c>
      <c r="U134" s="6" t="s">
        <v>45</v>
      </c>
      <c r="V134" s="6" t="s">
        <v>46</v>
      </c>
      <c r="W134" s="6" t="s">
        <v>944</v>
      </c>
      <c r="Y134" s="6" t="s">
        <v>945</v>
      </c>
      <c r="AA134" s="6" t="s">
        <v>946</v>
      </c>
      <c r="AB134" s="6" t="s">
        <v>947</v>
      </c>
      <c r="AC134" s="6">
        <v>146</v>
      </c>
      <c r="AF134" s="6" t="s">
        <v>43</v>
      </c>
      <c r="AI134" s="6" t="str">
        <f>HYPERLINK("https://doi.org/10.1515/9781400848881")</f>
        <v>https://doi.org/10.1515/9781400848881</v>
      </c>
      <c r="AK134" s="6" t="s">
        <v>51</v>
      </c>
    </row>
    <row r="135" spans="1:37" s="6" customFormat="1" x14ac:dyDescent="0.3">
      <c r="A135" s="6">
        <v>575034</v>
      </c>
      <c r="B135" s="7">
        <v>9781845417338</v>
      </c>
      <c r="C135" s="7"/>
      <c r="D135" s="7"/>
      <c r="F135" s="6" t="s">
        <v>948</v>
      </c>
      <c r="H135" s="6" t="s">
        <v>949</v>
      </c>
      <c r="J135" s="6">
        <v>2</v>
      </c>
      <c r="K135" s="6" t="s">
        <v>328</v>
      </c>
      <c r="L135" s="8" t="s">
        <v>950</v>
      </c>
      <c r="M135" s="6" t="s">
        <v>87</v>
      </c>
      <c r="N135" s="9">
        <v>43844</v>
      </c>
      <c r="O135" s="6">
        <v>2020</v>
      </c>
      <c r="R135" s="6">
        <v>10</v>
      </c>
      <c r="T135" s="6" t="s">
        <v>44</v>
      </c>
      <c r="U135" s="6" t="s">
        <v>45</v>
      </c>
      <c r="V135" s="6" t="s">
        <v>63</v>
      </c>
      <c r="W135" s="6" t="s">
        <v>951</v>
      </c>
      <c r="Y135" s="6" t="s">
        <v>952</v>
      </c>
      <c r="Z135" s="6" t="s">
        <v>953</v>
      </c>
      <c r="AA135" s="6" t="s">
        <v>954</v>
      </c>
      <c r="AB135" s="6" t="s">
        <v>955</v>
      </c>
      <c r="AC135" s="6">
        <v>309.89999999999998</v>
      </c>
      <c r="AF135" s="6" t="s">
        <v>43</v>
      </c>
      <c r="AI135" s="6" t="str">
        <f>HYPERLINK("https://doi.org/10.21832/9781845417338")</f>
        <v>https://doi.org/10.21832/9781845417338</v>
      </c>
      <c r="AK135" s="6" t="s">
        <v>51</v>
      </c>
    </row>
    <row r="136" spans="1:37" s="6" customFormat="1" x14ac:dyDescent="0.3">
      <c r="A136" s="6">
        <v>542177</v>
      </c>
      <c r="B136" s="7">
        <v>9781400888269</v>
      </c>
      <c r="C136" s="7"/>
      <c r="D136" s="7"/>
      <c r="F136" s="6" t="s">
        <v>956</v>
      </c>
      <c r="G136" s="6" t="s">
        <v>957</v>
      </c>
      <c r="H136" s="6" t="s">
        <v>782</v>
      </c>
      <c r="I136" s="6" t="s">
        <v>958</v>
      </c>
      <c r="J136" s="6">
        <v>1</v>
      </c>
      <c r="K136" s="6" t="s">
        <v>959</v>
      </c>
      <c r="L136" s="8" t="s">
        <v>527</v>
      </c>
      <c r="M136" s="6" t="s">
        <v>42</v>
      </c>
      <c r="N136" s="9">
        <v>42986</v>
      </c>
      <c r="O136" s="6">
        <v>2018</v>
      </c>
      <c r="P136" s="6">
        <v>328</v>
      </c>
      <c r="R136" s="6">
        <v>10</v>
      </c>
      <c r="T136" s="6" t="s">
        <v>44</v>
      </c>
      <c r="U136" s="6" t="s">
        <v>45</v>
      </c>
      <c r="V136" s="6" t="s">
        <v>63</v>
      </c>
      <c r="W136" s="6" t="s">
        <v>960</v>
      </c>
      <c r="Y136" s="6" t="s">
        <v>961</v>
      </c>
      <c r="AA136" s="6" t="s">
        <v>962</v>
      </c>
      <c r="AB136" s="6" t="s">
        <v>963</v>
      </c>
      <c r="AC136" s="6">
        <v>24.95</v>
      </c>
      <c r="AF136" s="6" t="s">
        <v>43</v>
      </c>
      <c r="AI136" s="6" t="str">
        <f>HYPERLINK("https://doi.org/10.1515/9781400888269")</f>
        <v>https://doi.org/10.1515/9781400888269</v>
      </c>
      <c r="AK136" s="6" t="s">
        <v>51</v>
      </c>
    </row>
    <row r="137" spans="1:37" s="6" customFormat="1" x14ac:dyDescent="0.3">
      <c r="A137" s="6">
        <v>535207</v>
      </c>
      <c r="B137" s="7">
        <v>9781400889075</v>
      </c>
      <c r="C137" s="7"/>
      <c r="D137" s="7"/>
      <c r="F137" s="6" t="s">
        <v>964</v>
      </c>
      <c r="G137" s="6" t="s">
        <v>965</v>
      </c>
      <c r="H137" s="6" t="s">
        <v>906</v>
      </c>
      <c r="J137" s="6">
        <v>1</v>
      </c>
      <c r="M137" s="6" t="s">
        <v>42</v>
      </c>
      <c r="N137" s="9">
        <v>42976</v>
      </c>
      <c r="O137" s="6">
        <v>2017</v>
      </c>
      <c r="P137" s="6">
        <v>384</v>
      </c>
      <c r="R137" s="6">
        <v>10</v>
      </c>
      <c r="T137" s="6" t="s">
        <v>44</v>
      </c>
      <c r="U137" s="6" t="s">
        <v>45</v>
      </c>
      <c r="V137" s="6" t="s">
        <v>46</v>
      </c>
      <c r="W137" s="6" t="s">
        <v>280</v>
      </c>
      <c r="Y137" s="6" t="s">
        <v>966</v>
      </c>
      <c r="AA137" s="6" t="s">
        <v>967</v>
      </c>
      <c r="AB137" s="6" t="s">
        <v>968</v>
      </c>
      <c r="AC137" s="6">
        <v>107</v>
      </c>
      <c r="AF137" s="6" t="s">
        <v>43</v>
      </c>
      <c r="AI137" s="6" t="str">
        <f>HYPERLINK("https://doi.org/10.1515/9781400889075")</f>
        <v>https://doi.org/10.1515/9781400889075</v>
      </c>
      <c r="AK137" s="6" t="s">
        <v>51</v>
      </c>
    </row>
    <row r="138" spans="1:37" s="6" customFormat="1" x14ac:dyDescent="0.3">
      <c r="A138" s="6">
        <v>506266</v>
      </c>
      <c r="B138" s="7">
        <v>9783110439878</v>
      </c>
      <c r="C138" s="7"/>
      <c r="D138" s="7"/>
      <c r="E138" s="6" t="s">
        <v>165</v>
      </c>
      <c r="F138" s="6" t="s">
        <v>787</v>
      </c>
      <c r="G138" s="6" t="s">
        <v>969</v>
      </c>
      <c r="H138" s="6" t="s">
        <v>789</v>
      </c>
      <c r="J138" s="6">
        <v>2</v>
      </c>
      <c r="K138" s="6" t="s">
        <v>693</v>
      </c>
      <c r="M138" s="6" t="s">
        <v>127</v>
      </c>
      <c r="N138" s="9">
        <v>42436</v>
      </c>
      <c r="O138" s="6">
        <v>2016</v>
      </c>
      <c r="P138" s="6">
        <v>241</v>
      </c>
      <c r="S138" s="6">
        <v>2417</v>
      </c>
      <c r="T138" s="6" t="s">
        <v>44</v>
      </c>
      <c r="U138" s="6" t="s">
        <v>128</v>
      </c>
      <c r="V138" s="6" t="s">
        <v>970</v>
      </c>
      <c r="W138" s="6" t="s">
        <v>686</v>
      </c>
      <c r="X138" s="6" t="s">
        <v>170</v>
      </c>
      <c r="Y138" s="6" t="s">
        <v>971</v>
      </c>
      <c r="AB138" s="6" t="s">
        <v>972</v>
      </c>
      <c r="AC138" s="6">
        <v>299</v>
      </c>
      <c r="AF138" s="6" t="s">
        <v>43</v>
      </c>
      <c r="AI138" s="6" t="str">
        <f>HYPERLINK("https://doi.org/10.1515/9783110439878")</f>
        <v>https://doi.org/10.1515/9783110439878</v>
      </c>
      <c r="AK138" s="6" t="s">
        <v>51</v>
      </c>
    </row>
    <row r="139" spans="1:37" s="6" customFormat="1" x14ac:dyDescent="0.3">
      <c r="A139" s="6">
        <v>550131</v>
      </c>
      <c r="B139" s="7">
        <v>9781547401437</v>
      </c>
      <c r="C139" s="7"/>
      <c r="D139" s="7">
        <v>9781547417605</v>
      </c>
      <c r="F139" s="6" t="s">
        <v>973</v>
      </c>
      <c r="H139" s="6" t="s">
        <v>974</v>
      </c>
      <c r="J139" s="6">
        <v>1</v>
      </c>
      <c r="M139" s="6" t="s">
        <v>360</v>
      </c>
      <c r="N139" s="9">
        <v>43871</v>
      </c>
      <c r="O139" s="6">
        <v>2020</v>
      </c>
      <c r="P139" s="6">
        <v>812</v>
      </c>
      <c r="Q139" s="6">
        <v>80</v>
      </c>
      <c r="S139" s="6">
        <v>2320</v>
      </c>
      <c r="T139" s="6" t="s">
        <v>44</v>
      </c>
      <c r="U139" s="6" t="s">
        <v>45</v>
      </c>
      <c r="V139" s="6" t="s">
        <v>975</v>
      </c>
      <c r="W139" s="6" t="s">
        <v>976</v>
      </c>
      <c r="Y139" s="6" t="s">
        <v>977</v>
      </c>
      <c r="Z139" s="6" t="s">
        <v>978</v>
      </c>
      <c r="AB139" s="6" t="s">
        <v>979</v>
      </c>
      <c r="AC139" s="6">
        <v>149</v>
      </c>
      <c r="AE139" s="6">
        <v>69.95</v>
      </c>
      <c r="AF139" s="6" t="s">
        <v>43</v>
      </c>
      <c r="AH139" s="6" t="s">
        <v>43</v>
      </c>
      <c r="AI139" s="6" t="str">
        <f>HYPERLINK("https://doi.org/10.1515/9781547401437")</f>
        <v>https://doi.org/10.1515/9781547401437</v>
      </c>
      <c r="AK139" s="6" t="s">
        <v>51</v>
      </c>
    </row>
    <row r="140" spans="1:37" s="6" customFormat="1" x14ac:dyDescent="0.3">
      <c r="A140" s="6">
        <v>550172</v>
      </c>
      <c r="B140" s="7">
        <v>9781400839445</v>
      </c>
      <c r="C140" s="7"/>
      <c r="D140" s="7"/>
      <c r="F140" s="6" t="s">
        <v>980</v>
      </c>
      <c r="G140" s="6" t="s">
        <v>981</v>
      </c>
      <c r="H140" s="6" t="s">
        <v>982</v>
      </c>
      <c r="J140" s="6">
        <v>1</v>
      </c>
      <c r="M140" s="6" t="s">
        <v>42</v>
      </c>
      <c r="N140" s="9">
        <v>40757</v>
      </c>
      <c r="O140" s="6">
        <v>2011</v>
      </c>
      <c r="P140" s="6">
        <v>232</v>
      </c>
      <c r="R140" s="6">
        <v>10</v>
      </c>
      <c r="T140" s="6" t="s">
        <v>44</v>
      </c>
      <c r="U140" s="6" t="s">
        <v>45</v>
      </c>
      <c r="V140" s="6" t="s">
        <v>97</v>
      </c>
      <c r="W140" s="6" t="s">
        <v>983</v>
      </c>
      <c r="Y140" s="6" t="s">
        <v>984</v>
      </c>
      <c r="AA140" s="6" t="s">
        <v>985</v>
      </c>
      <c r="AB140" s="6" t="s">
        <v>986</v>
      </c>
      <c r="AC140" s="6">
        <v>79</v>
      </c>
      <c r="AF140" s="6" t="s">
        <v>43</v>
      </c>
      <c r="AI140" s="6" t="str">
        <f>HYPERLINK("https://doi.org/10.1515/9781400839445")</f>
        <v>https://doi.org/10.1515/9781400839445</v>
      </c>
      <c r="AK140" s="6" t="s">
        <v>51</v>
      </c>
    </row>
    <row r="141" spans="1:37" s="6" customFormat="1" x14ac:dyDescent="0.3">
      <c r="A141" s="6">
        <v>592056</v>
      </c>
      <c r="B141" s="7">
        <v>9780691206608</v>
      </c>
      <c r="C141" s="7"/>
      <c r="D141" s="7"/>
      <c r="F141" s="6" t="s">
        <v>987</v>
      </c>
      <c r="G141" s="6" t="s">
        <v>988</v>
      </c>
      <c r="H141" s="6" t="s">
        <v>989</v>
      </c>
      <c r="J141" s="6">
        <v>1</v>
      </c>
      <c r="M141" s="6" t="s">
        <v>42</v>
      </c>
      <c r="N141" s="9">
        <v>44201</v>
      </c>
      <c r="O141" s="6">
        <v>2021</v>
      </c>
      <c r="P141" s="6">
        <v>232</v>
      </c>
      <c r="R141" s="6">
        <v>10</v>
      </c>
      <c r="T141" s="6" t="s">
        <v>44</v>
      </c>
      <c r="U141" s="6" t="s">
        <v>45</v>
      </c>
      <c r="V141" s="6" t="s">
        <v>63</v>
      </c>
      <c r="W141" s="6" t="s">
        <v>990</v>
      </c>
      <c r="Y141" s="6" t="s">
        <v>991</v>
      </c>
      <c r="AA141" s="6" t="s">
        <v>992</v>
      </c>
      <c r="AB141" s="6" t="s">
        <v>993</v>
      </c>
      <c r="AC141" s="6">
        <v>78</v>
      </c>
      <c r="AF141" s="6" t="s">
        <v>43</v>
      </c>
      <c r="AI141" s="6" t="str">
        <f>HYPERLINK("https://doi.org/10.1515/9780691206608?locatt=mode:legacy")</f>
        <v>https://doi.org/10.1515/9780691206608?locatt=mode:legacy</v>
      </c>
      <c r="AK141" s="6" t="s">
        <v>51</v>
      </c>
    </row>
    <row r="142" spans="1:37" s="6" customFormat="1" x14ac:dyDescent="0.3">
      <c r="A142" s="6">
        <v>525164</v>
      </c>
      <c r="B142" s="7">
        <v>9781400880874</v>
      </c>
      <c r="C142" s="7"/>
      <c r="D142" s="7"/>
      <c r="F142" s="6" t="s">
        <v>994</v>
      </c>
      <c r="G142" s="6" t="s">
        <v>995</v>
      </c>
      <c r="H142" s="6" t="s">
        <v>996</v>
      </c>
      <c r="J142" s="6">
        <v>1</v>
      </c>
      <c r="M142" s="6" t="s">
        <v>42</v>
      </c>
      <c r="N142" s="9">
        <v>42360</v>
      </c>
      <c r="O142" s="6">
        <v>2016</v>
      </c>
      <c r="P142" s="6">
        <v>456</v>
      </c>
      <c r="Q142" s="6">
        <v>2</v>
      </c>
      <c r="R142" s="6">
        <v>10</v>
      </c>
      <c r="T142" s="6" t="s">
        <v>44</v>
      </c>
      <c r="U142" s="6" t="s">
        <v>45</v>
      </c>
      <c r="V142" s="6" t="s">
        <v>63</v>
      </c>
      <c r="W142" s="6" t="s">
        <v>997</v>
      </c>
      <c r="Y142" s="6" t="s">
        <v>998</v>
      </c>
      <c r="AA142" s="6" t="s">
        <v>999</v>
      </c>
      <c r="AB142" s="6" t="s">
        <v>1000</v>
      </c>
      <c r="AC142" s="6">
        <v>119</v>
      </c>
      <c r="AF142" s="6" t="s">
        <v>43</v>
      </c>
      <c r="AI142" s="6" t="str">
        <f>HYPERLINK("https://doi.org/10.1515/9781400880874")</f>
        <v>https://doi.org/10.1515/9781400880874</v>
      </c>
      <c r="AK142" s="6" t="s">
        <v>51</v>
      </c>
    </row>
    <row r="143" spans="1:37" s="6" customFormat="1" x14ac:dyDescent="0.3">
      <c r="A143" s="6">
        <v>322601</v>
      </c>
      <c r="B143" s="7">
        <v>9780674497900</v>
      </c>
      <c r="C143" s="7">
        <v>9780674497894</v>
      </c>
      <c r="D143" s="7"/>
      <c r="F143" s="6" t="s">
        <v>1001</v>
      </c>
      <c r="H143" s="6" t="s">
        <v>1002</v>
      </c>
      <c r="J143" s="6">
        <v>1</v>
      </c>
      <c r="K143" s="6" t="s">
        <v>1003</v>
      </c>
      <c r="L143" s="8" t="s">
        <v>126</v>
      </c>
      <c r="M143" s="6" t="s">
        <v>212</v>
      </c>
      <c r="N143" s="9">
        <v>41548</v>
      </c>
      <c r="O143" s="6">
        <v>1976</v>
      </c>
      <c r="P143" s="6">
        <v>208</v>
      </c>
      <c r="R143" s="6">
        <v>10</v>
      </c>
      <c r="T143" s="6" t="s">
        <v>44</v>
      </c>
      <c r="U143" s="6" t="s">
        <v>45</v>
      </c>
      <c r="V143" s="6" t="s">
        <v>63</v>
      </c>
      <c r="W143" s="6" t="s">
        <v>229</v>
      </c>
      <c r="AC143" s="6">
        <v>60</v>
      </c>
      <c r="AD143" s="6">
        <v>60</v>
      </c>
      <c r="AF143" s="6" t="s">
        <v>43</v>
      </c>
      <c r="AG143" s="6" t="s">
        <v>43</v>
      </c>
      <c r="AI143" s="6" t="str">
        <f>HYPERLINK("https://doi.org/10.4159/harvard.9780674497900")</f>
        <v>https://doi.org/10.4159/harvard.9780674497900</v>
      </c>
      <c r="AK143" s="6" t="s">
        <v>51</v>
      </c>
    </row>
    <row r="144" spans="1:37" s="6" customFormat="1" x14ac:dyDescent="0.3">
      <c r="A144" s="6">
        <v>592361</v>
      </c>
      <c r="B144" s="7">
        <v>9780226725574</v>
      </c>
      <c r="C144" s="7"/>
      <c r="D144" s="7"/>
      <c r="F144" s="6" t="s">
        <v>1004</v>
      </c>
      <c r="G144" s="6" t="s">
        <v>1005</v>
      </c>
      <c r="H144" s="6" t="s">
        <v>1006</v>
      </c>
      <c r="J144" s="6">
        <v>1</v>
      </c>
      <c r="K144" s="6" t="s">
        <v>1007</v>
      </c>
      <c r="M144" s="6" t="s">
        <v>270</v>
      </c>
      <c r="N144" s="9">
        <v>44130</v>
      </c>
      <c r="O144" s="6">
        <v>2020</v>
      </c>
      <c r="P144" s="6">
        <v>312</v>
      </c>
      <c r="R144" s="6">
        <v>10</v>
      </c>
      <c r="T144" s="6" t="s">
        <v>44</v>
      </c>
      <c r="U144" s="6" t="s">
        <v>45</v>
      </c>
      <c r="V144" s="6" t="s">
        <v>63</v>
      </c>
      <c r="W144" s="6" t="s">
        <v>1008</v>
      </c>
      <c r="Y144" s="6" t="s">
        <v>1009</v>
      </c>
      <c r="Z144" s="6" t="s">
        <v>1010</v>
      </c>
      <c r="AA144" s="6" t="s">
        <v>1011</v>
      </c>
      <c r="AB144" s="6" t="s">
        <v>1012</v>
      </c>
      <c r="AC144" s="6">
        <v>173.95</v>
      </c>
      <c r="AF144" s="6" t="s">
        <v>43</v>
      </c>
      <c r="AI144" s="6" t="str">
        <f>HYPERLINK("https://www.degruyter.com/isbn/9780226725574")</f>
        <v>https://www.degruyter.com/isbn/9780226725574</v>
      </c>
      <c r="AK144" s="6" t="s">
        <v>51</v>
      </c>
    </row>
    <row r="145" spans="1:37" s="6" customFormat="1" x14ac:dyDescent="0.3">
      <c r="A145" s="6">
        <v>592076</v>
      </c>
      <c r="B145" s="7">
        <v>9780691218168</v>
      </c>
      <c r="C145" s="7"/>
      <c r="D145" s="7"/>
      <c r="F145" s="6" t="s">
        <v>1013</v>
      </c>
      <c r="H145" s="6" t="s">
        <v>1014</v>
      </c>
      <c r="I145" s="6" t="s">
        <v>1015</v>
      </c>
      <c r="J145" s="6">
        <v>1</v>
      </c>
      <c r="M145" s="6" t="s">
        <v>42</v>
      </c>
      <c r="N145" s="9">
        <v>44075</v>
      </c>
      <c r="O145" s="6">
        <v>2000</v>
      </c>
      <c r="P145" s="6">
        <v>310</v>
      </c>
      <c r="R145" s="6">
        <v>10</v>
      </c>
      <c r="T145" s="6" t="s">
        <v>44</v>
      </c>
      <c r="U145" s="6" t="s">
        <v>45</v>
      </c>
      <c r="V145" s="6" t="s">
        <v>46</v>
      </c>
      <c r="W145" s="6" t="s">
        <v>590</v>
      </c>
      <c r="Y145" s="6" t="s">
        <v>1016</v>
      </c>
      <c r="AA145" s="6" t="s">
        <v>1017</v>
      </c>
      <c r="AB145" s="6" t="s">
        <v>1018</v>
      </c>
      <c r="AC145" s="6">
        <v>230</v>
      </c>
      <c r="AF145" s="6" t="s">
        <v>43</v>
      </c>
      <c r="AI145" s="6" t="str">
        <f>HYPERLINK("https://doi.org/10.1515/9780691218168")</f>
        <v>https://doi.org/10.1515/9780691218168</v>
      </c>
      <c r="AK145" s="6" t="s">
        <v>51</v>
      </c>
    </row>
    <row r="146" spans="1:37" s="6" customFormat="1" x14ac:dyDescent="0.3">
      <c r="A146" s="6">
        <v>542568</v>
      </c>
      <c r="B146" s="7">
        <v>9780691186269</v>
      </c>
      <c r="C146" s="7"/>
      <c r="D146" s="7"/>
      <c r="F146" s="6" t="s">
        <v>1019</v>
      </c>
      <c r="G146" s="6" t="s">
        <v>1020</v>
      </c>
      <c r="H146" s="6" t="s">
        <v>1021</v>
      </c>
      <c r="J146" s="6">
        <v>1</v>
      </c>
      <c r="M146" s="6" t="s">
        <v>42</v>
      </c>
      <c r="N146" s="9">
        <v>43256</v>
      </c>
      <c r="O146" s="6">
        <v>2001</v>
      </c>
      <c r="R146" s="6">
        <v>10</v>
      </c>
      <c r="T146" s="6" t="s">
        <v>44</v>
      </c>
      <c r="U146" s="6" t="s">
        <v>45</v>
      </c>
      <c r="V146" s="6" t="s">
        <v>63</v>
      </c>
      <c r="W146" s="6" t="s">
        <v>229</v>
      </c>
      <c r="Y146" s="6" t="s">
        <v>1022</v>
      </c>
      <c r="AA146" s="6" t="s">
        <v>1023</v>
      </c>
      <c r="AB146" s="6" t="s">
        <v>1024</v>
      </c>
      <c r="AC146" s="6">
        <v>180</v>
      </c>
      <c r="AF146" s="6" t="s">
        <v>43</v>
      </c>
      <c r="AI146" s="6" t="str">
        <f>HYPERLINK("https://doi.org/10.1515/9780691186269")</f>
        <v>https://doi.org/10.1515/9780691186269</v>
      </c>
      <c r="AK146" s="6" t="s">
        <v>51</v>
      </c>
    </row>
    <row r="147" spans="1:37" s="6" customFormat="1" x14ac:dyDescent="0.3">
      <c r="A147" s="6">
        <v>516030</v>
      </c>
      <c r="B147" s="7">
        <v>9780231527095</v>
      </c>
      <c r="C147" s="7"/>
      <c r="D147" s="7"/>
      <c r="F147" s="6" t="s">
        <v>1025</v>
      </c>
      <c r="G147" s="6" t="s">
        <v>1026</v>
      </c>
      <c r="H147" s="6" t="s">
        <v>1027</v>
      </c>
      <c r="J147" s="6">
        <v>1</v>
      </c>
      <c r="K147" s="6" t="s">
        <v>189</v>
      </c>
      <c r="M147" s="6" t="s">
        <v>190</v>
      </c>
      <c r="N147" s="9">
        <v>40664</v>
      </c>
      <c r="O147" s="6">
        <v>2011</v>
      </c>
      <c r="P147" s="6">
        <v>200</v>
      </c>
      <c r="R147" s="6">
        <v>10</v>
      </c>
      <c r="T147" s="6" t="s">
        <v>44</v>
      </c>
      <c r="U147" s="6" t="s">
        <v>45</v>
      </c>
      <c r="V147" s="6" t="s">
        <v>63</v>
      </c>
      <c r="W147" s="6" t="s">
        <v>1028</v>
      </c>
      <c r="Y147" s="6" t="s">
        <v>1029</v>
      </c>
      <c r="Z147" s="6" t="s">
        <v>1030</v>
      </c>
      <c r="AA147" s="6" t="s">
        <v>1031</v>
      </c>
      <c r="AB147" s="6" t="s">
        <v>1032</v>
      </c>
      <c r="AC147" s="6">
        <v>25.95</v>
      </c>
      <c r="AF147" s="6" t="s">
        <v>43</v>
      </c>
      <c r="AI147" s="6" t="str">
        <f>HYPERLINK("https://doi.org/10.7312/mark15368")</f>
        <v>https://doi.org/10.7312/mark15368</v>
      </c>
      <c r="AK147" s="6" t="s">
        <v>51</v>
      </c>
    </row>
    <row r="148" spans="1:37" s="6" customFormat="1" x14ac:dyDescent="0.3">
      <c r="A148" s="6">
        <v>515862</v>
      </c>
      <c r="B148" s="7">
        <v>9780231512930</v>
      </c>
      <c r="C148" s="7"/>
      <c r="D148" s="7"/>
      <c r="F148" s="6" t="s">
        <v>1033</v>
      </c>
      <c r="G148" s="6" t="s">
        <v>1034</v>
      </c>
      <c r="H148" s="6" t="s">
        <v>580</v>
      </c>
      <c r="J148" s="6">
        <v>1</v>
      </c>
      <c r="K148" s="6" t="s">
        <v>189</v>
      </c>
      <c r="M148" s="6" t="s">
        <v>190</v>
      </c>
      <c r="N148" s="9">
        <v>39540</v>
      </c>
      <c r="O148" s="6">
        <v>2008</v>
      </c>
      <c r="P148" s="6">
        <v>288</v>
      </c>
      <c r="R148" s="6">
        <v>10</v>
      </c>
      <c r="T148" s="6" t="s">
        <v>44</v>
      </c>
      <c r="U148" s="6" t="s">
        <v>128</v>
      </c>
      <c r="V148" s="6" t="s">
        <v>491</v>
      </c>
      <c r="W148" s="6" t="s">
        <v>1035</v>
      </c>
      <c r="Y148" s="6" t="s">
        <v>1036</v>
      </c>
      <c r="Z148" s="6" t="s">
        <v>1037</v>
      </c>
      <c r="AA148" s="6" t="s">
        <v>1038</v>
      </c>
      <c r="AB148" s="6" t="s">
        <v>1039</v>
      </c>
      <c r="AC148" s="6">
        <v>25.95</v>
      </c>
      <c r="AF148" s="6" t="s">
        <v>43</v>
      </c>
      <c r="AI148" s="6" t="str">
        <f>HYPERLINK("https://doi.org/10.7312/heal14400")</f>
        <v>https://doi.org/10.7312/heal14400</v>
      </c>
      <c r="AK148" s="6" t="s">
        <v>51</v>
      </c>
    </row>
    <row r="149" spans="1:37" s="6" customFormat="1" x14ac:dyDescent="0.3">
      <c r="A149" s="6">
        <v>558342</v>
      </c>
      <c r="B149" s="7">
        <v>9781547401598</v>
      </c>
      <c r="C149" s="7"/>
      <c r="D149" s="7">
        <v>9781547418336</v>
      </c>
      <c r="F149" s="6" t="s">
        <v>1040</v>
      </c>
      <c r="G149" s="6" t="s">
        <v>1041</v>
      </c>
      <c r="H149" s="6" t="s">
        <v>1042</v>
      </c>
      <c r="J149" s="6">
        <v>1</v>
      </c>
      <c r="M149" s="6" t="s">
        <v>360</v>
      </c>
      <c r="N149" s="9">
        <v>43801</v>
      </c>
      <c r="O149" s="6">
        <v>2020</v>
      </c>
      <c r="P149" s="6">
        <v>122</v>
      </c>
      <c r="Q149" s="6">
        <v>20</v>
      </c>
      <c r="S149" s="6">
        <v>2417</v>
      </c>
      <c r="T149" s="6" t="s">
        <v>44</v>
      </c>
      <c r="U149" s="6" t="s">
        <v>112</v>
      </c>
      <c r="V149" s="6" t="s">
        <v>112</v>
      </c>
      <c r="W149" s="6" t="s">
        <v>1043</v>
      </c>
      <c r="Y149" s="6" t="s">
        <v>1044</v>
      </c>
      <c r="Z149" s="6" t="s">
        <v>1045</v>
      </c>
      <c r="AA149" s="6" t="s">
        <v>1046</v>
      </c>
      <c r="AB149" s="6" t="s">
        <v>1047</v>
      </c>
      <c r="AC149" s="6">
        <v>149</v>
      </c>
      <c r="AE149" s="6">
        <v>54.95</v>
      </c>
      <c r="AF149" s="6" t="s">
        <v>43</v>
      </c>
      <c r="AH149" s="6" t="s">
        <v>43</v>
      </c>
      <c r="AI149" s="6" t="str">
        <f>HYPERLINK("https://doi.org/10.1515/9781547401598")</f>
        <v>https://doi.org/10.1515/9781547401598</v>
      </c>
      <c r="AK149" s="6" t="s">
        <v>51</v>
      </c>
    </row>
    <row r="150" spans="1:37" s="6" customFormat="1" x14ac:dyDescent="0.3">
      <c r="A150" s="6">
        <v>568855</v>
      </c>
      <c r="B150" s="7">
        <v>9780691185804</v>
      </c>
      <c r="C150" s="7"/>
      <c r="D150" s="7"/>
      <c r="F150" s="6" t="s">
        <v>1048</v>
      </c>
      <c r="G150" s="6" t="s">
        <v>1049</v>
      </c>
      <c r="H150" s="6" t="s">
        <v>1050</v>
      </c>
      <c r="J150" s="6">
        <v>1</v>
      </c>
      <c r="K150" s="6" t="s">
        <v>40</v>
      </c>
      <c r="L150" s="8" t="s">
        <v>419</v>
      </c>
      <c r="M150" s="6" t="s">
        <v>42</v>
      </c>
      <c r="N150" s="9">
        <v>43872</v>
      </c>
      <c r="O150" s="6">
        <v>2020</v>
      </c>
      <c r="P150" s="6">
        <v>488</v>
      </c>
      <c r="R150" s="6">
        <v>10</v>
      </c>
      <c r="T150" s="6" t="s">
        <v>44</v>
      </c>
      <c r="U150" s="6" t="s">
        <v>45</v>
      </c>
      <c r="V150" s="6" t="s">
        <v>46</v>
      </c>
      <c r="W150" s="6" t="s">
        <v>1051</v>
      </c>
      <c r="Y150" s="6" t="s">
        <v>1052</v>
      </c>
      <c r="AA150" s="6" t="s">
        <v>1053</v>
      </c>
      <c r="AB150" s="6" t="s">
        <v>1054</v>
      </c>
      <c r="AC150" s="6">
        <v>105</v>
      </c>
      <c r="AF150" s="6" t="s">
        <v>43</v>
      </c>
      <c r="AI150" s="6" t="str">
        <f>HYPERLINK("https://doi.org/10.1515/9780691185804")</f>
        <v>https://doi.org/10.1515/9780691185804</v>
      </c>
      <c r="AK150" s="6" t="s">
        <v>51</v>
      </c>
    </row>
    <row r="151" spans="1:37" s="6" customFormat="1" x14ac:dyDescent="0.3">
      <c r="A151" s="6">
        <v>563105</v>
      </c>
      <c r="B151" s="7">
        <v>9781400842087</v>
      </c>
      <c r="C151" s="7"/>
      <c r="D151" s="7"/>
      <c r="F151" s="6" t="s">
        <v>1055</v>
      </c>
      <c r="G151" s="6" t="s">
        <v>1056</v>
      </c>
      <c r="H151" s="6" t="s">
        <v>554</v>
      </c>
      <c r="J151" s="6">
        <v>1</v>
      </c>
      <c r="M151" s="6" t="s">
        <v>42</v>
      </c>
      <c r="N151" s="9">
        <v>41050</v>
      </c>
      <c r="O151" s="6">
        <v>2012</v>
      </c>
      <c r="P151" s="6">
        <v>288</v>
      </c>
      <c r="R151" s="6">
        <v>10</v>
      </c>
      <c r="T151" s="6" t="s">
        <v>44</v>
      </c>
      <c r="U151" s="6" t="s">
        <v>45</v>
      </c>
      <c r="V151" s="6" t="s">
        <v>97</v>
      </c>
      <c r="W151" s="6" t="s">
        <v>1057</v>
      </c>
      <c r="Y151" s="6" t="s">
        <v>1058</v>
      </c>
      <c r="AA151" s="6" t="s">
        <v>1059</v>
      </c>
      <c r="AB151" s="6" t="s">
        <v>1060</v>
      </c>
      <c r="AC151" s="6">
        <v>78</v>
      </c>
      <c r="AF151" s="6" t="s">
        <v>43</v>
      </c>
      <c r="AI151" s="6" t="str">
        <f>HYPERLINK("https://doi.org/10.1515/9781400842087")</f>
        <v>https://doi.org/10.1515/9781400842087</v>
      </c>
      <c r="AK151" s="6" t="s">
        <v>51</v>
      </c>
    </row>
    <row r="152" spans="1:37" s="6" customFormat="1" x14ac:dyDescent="0.3">
      <c r="A152" s="6">
        <v>576276</v>
      </c>
      <c r="B152" s="7">
        <v>9780674246102</v>
      </c>
      <c r="C152" s="7"/>
      <c r="D152" s="7"/>
      <c r="F152" s="6" t="s">
        <v>1061</v>
      </c>
      <c r="G152" s="6" t="s">
        <v>1062</v>
      </c>
      <c r="H152" s="6" t="s">
        <v>1063</v>
      </c>
      <c r="J152" s="6">
        <v>1</v>
      </c>
      <c r="M152" s="6" t="s">
        <v>212</v>
      </c>
      <c r="N152" s="9">
        <v>43942</v>
      </c>
      <c r="O152" s="6">
        <v>2020</v>
      </c>
      <c r="P152" s="6">
        <v>272</v>
      </c>
      <c r="R152" s="6">
        <v>10</v>
      </c>
      <c r="T152" s="6" t="s">
        <v>44</v>
      </c>
      <c r="U152" s="6" t="s">
        <v>45</v>
      </c>
      <c r="V152" s="6" t="s">
        <v>63</v>
      </c>
      <c r="W152" s="6" t="s">
        <v>1064</v>
      </c>
      <c r="Y152" s="6" t="s">
        <v>1065</v>
      </c>
      <c r="Z152" s="6" t="s">
        <v>1066</v>
      </c>
      <c r="AA152" s="6" t="s">
        <v>1067</v>
      </c>
      <c r="AC152" s="6">
        <v>63</v>
      </c>
      <c r="AF152" s="6" t="s">
        <v>43</v>
      </c>
      <c r="AI152" s="6" t="str">
        <f>HYPERLINK("https://doi.org/10.4159/9780674246102")</f>
        <v>https://doi.org/10.4159/9780674246102</v>
      </c>
      <c r="AK152" s="6" t="s">
        <v>51</v>
      </c>
    </row>
    <row r="153" spans="1:37" s="6" customFormat="1" x14ac:dyDescent="0.3">
      <c r="A153" s="6">
        <v>516031</v>
      </c>
      <c r="B153" s="7">
        <v>9780231530798</v>
      </c>
      <c r="C153" s="7"/>
      <c r="D153" s="7"/>
      <c r="F153" s="6" t="s">
        <v>1068</v>
      </c>
      <c r="G153" s="6" t="s">
        <v>1026</v>
      </c>
      <c r="H153" s="6" t="s">
        <v>1027</v>
      </c>
      <c r="J153" s="6">
        <v>1</v>
      </c>
      <c r="K153" s="6" t="s">
        <v>189</v>
      </c>
      <c r="M153" s="6" t="s">
        <v>190</v>
      </c>
      <c r="N153" s="9">
        <v>41289</v>
      </c>
      <c r="O153" s="6">
        <v>2013</v>
      </c>
      <c r="P153" s="6">
        <v>248</v>
      </c>
      <c r="R153" s="6">
        <v>10</v>
      </c>
      <c r="T153" s="6" t="s">
        <v>44</v>
      </c>
      <c r="U153" s="6" t="s">
        <v>128</v>
      </c>
      <c r="V153" s="6" t="s">
        <v>261</v>
      </c>
      <c r="W153" s="6" t="s">
        <v>1069</v>
      </c>
      <c r="Y153" s="6" t="s">
        <v>1070</v>
      </c>
      <c r="Z153" s="6" t="s">
        <v>1030</v>
      </c>
      <c r="AA153" s="6" t="s">
        <v>1071</v>
      </c>
      <c r="AB153" s="6" t="s">
        <v>1072</v>
      </c>
      <c r="AC153" s="6">
        <v>25.95</v>
      </c>
      <c r="AF153" s="6" t="s">
        <v>43</v>
      </c>
      <c r="AI153" s="6" t="str">
        <f>HYPERLINK("https://doi.org/10.7312/mark16284")</f>
        <v>https://doi.org/10.7312/mark16284</v>
      </c>
      <c r="AK153" s="6" t="s">
        <v>51</v>
      </c>
    </row>
    <row r="154" spans="1:37" s="6" customFormat="1" x14ac:dyDescent="0.3">
      <c r="A154" s="6">
        <v>521969</v>
      </c>
      <c r="B154" s="7">
        <v>9781400880348</v>
      </c>
      <c r="C154" s="7"/>
      <c r="D154" s="7"/>
      <c r="F154" s="6" t="s">
        <v>1073</v>
      </c>
      <c r="G154" s="6" t="s">
        <v>1074</v>
      </c>
      <c r="H154" s="6" t="s">
        <v>1075</v>
      </c>
      <c r="J154" s="6">
        <v>1</v>
      </c>
      <c r="K154" s="6" t="s">
        <v>40</v>
      </c>
      <c r="L154" s="8" t="s">
        <v>1076</v>
      </c>
      <c r="M154" s="6" t="s">
        <v>42</v>
      </c>
      <c r="N154" s="9">
        <v>42479</v>
      </c>
      <c r="O154" s="6">
        <v>2018</v>
      </c>
      <c r="P154" s="6">
        <v>424</v>
      </c>
      <c r="R154" s="6">
        <v>10</v>
      </c>
      <c r="T154" s="6" t="s">
        <v>44</v>
      </c>
      <c r="U154" s="6" t="s">
        <v>45</v>
      </c>
      <c r="V154" s="6" t="s">
        <v>46</v>
      </c>
      <c r="W154" s="6" t="s">
        <v>1077</v>
      </c>
      <c r="Y154" s="6" t="s">
        <v>1078</v>
      </c>
      <c r="AA154" s="6" t="s">
        <v>1079</v>
      </c>
      <c r="AB154" s="6" t="s">
        <v>1080</v>
      </c>
      <c r="AC154" s="6">
        <v>99</v>
      </c>
      <c r="AF154" s="6" t="s">
        <v>43</v>
      </c>
      <c r="AI154" s="6" t="str">
        <f>HYPERLINK("https://doi.org/10.1515/9781400880348?locatt=mode:legacy")</f>
        <v>https://doi.org/10.1515/9781400880348?locatt=mode:legacy</v>
      </c>
      <c r="AK154" s="6" t="s">
        <v>51</v>
      </c>
    </row>
    <row r="155" spans="1:37" s="6" customFormat="1" x14ac:dyDescent="0.3">
      <c r="A155" s="6">
        <v>507952</v>
      </c>
      <c r="B155" s="7">
        <v>9781400842872</v>
      </c>
      <c r="C155" s="7"/>
      <c r="D155" s="7"/>
      <c r="F155" s="6" t="s">
        <v>1081</v>
      </c>
      <c r="G155" s="6" t="s">
        <v>1082</v>
      </c>
      <c r="H155" s="6" t="s">
        <v>1083</v>
      </c>
      <c r="J155" s="6">
        <v>1</v>
      </c>
      <c r="K155" s="6" t="s">
        <v>1084</v>
      </c>
      <c r="L155" s="8" t="s">
        <v>1085</v>
      </c>
      <c r="M155" s="6" t="s">
        <v>42</v>
      </c>
      <c r="N155" s="9">
        <v>40910</v>
      </c>
      <c r="O155" s="6">
        <v>2007</v>
      </c>
      <c r="P155" s="6">
        <v>384</v>
      </c>
      <c r="R155" s="6">
        <v>10</v>
      </c>
      <c r="T155" s="6" t="s">
        <v>44</v>
      </c>
      <c r="U155" s="6" t="s">
        <v>45</v>
      </c>
      <c r="V155" s="6" t="s">
        <v>97</v>
      </c>
      <c r="W155" s="6" t="s">
        <v>1086</v>
      </c>
      <c r="Y155" s="6" t="s">
        <v>1087</v>
      </c>
      <c r="AA155" s="6" t="s">
        <v>1088</v>
      </c>
      <c r="AB155" s="6" t="s">
        <v>1089</v>
      </c>
      <c r="AC155" s="6">
        <v>143</v>
      </c>
      <c r="AF155" s="6" t="s">
        <v>43</v>
      </c>
      <c r="AI155" s="6" t="str">
        <f>HYPERLINK("https://doi.org/10.1515/9781400842872")</f>
        <v>https://doi.org/10.1515/9781400842872</v>
      </c>
      <c r="AK155" s="6" t="s">
        <v>51</v>
      </c>
    </row>
    <row r="156" spans="1:37" s="6" customFormat="1" x14ac:dyDescent="0.3">
      <c r="A156" s="6">
        <v>591351</v>
      </c>
      <c r="B156" s="7">
        <v>9780231552219</v>
      </c>
      <c r="C156" s="7"/>
      <c r="D156" s="7"/>
      <c r="F156" s="6" t="s">
        <v>1090</v>
      </c>
      <c r="G156" s="6" t="s">
        <v>1091</v>
      </c>
      <c r="H156" s="6" t="s">
        <v>1092</v>
      </c>
      <c r="J156" s="6">
        <v>1</v>
      </c>
      <c r="M156" s="6" t="s">
        <v>190</v>
      </c>
      <c r="N156" s="9">
        <v>44186</v>
      </c>
      <c r="O156" s="6">
        <v>2020</v>
      </c>
      <c r="R156" s="6">
        <v>10</v>
      </c>
      <c r="T156" s="6" t="s">
        <v>44</v>
      </c>
      <c r="U156" s="6" t="s">
        <v>45</v>
      </c>
      <c r="V156" s="6" t="s">
        <v>63</v>
      </c>
      <c r="W156" s="6" t="s">
        <v>1093</v>
      </c>
      <c r="Y156" s="6" t="s">
        <v>1094</v>
      </c>
      <c r="Z156" s="6" t="s">
        <v>1095</v>
      </c>
      <c r="AA156" s="6" t="s">
        <v>1096</v>
      </c>
      <c r="AB156" s="6" t="s">
        <v>1097</v>
      </c>
      <c r="AC156" s="6">
        <v>25.95</v>
      </c>
      <c r="AF156" s="6" t="s">
        <v>43</v>
      </c>
      <c r="AI156" s="6" t="str">
        <f>HYPERLINK("https://doi.org/10.7312/dreu19752")</f>
        <v>https://doi.org/10.7312/dreu19752</v>
      </c>
      <c r="AK156" s="6" t="s">
        <v>51</v>
      </c>
    </row>
    <row r="157" spans="1:37" s="6" customFormat="1" x14ac:dyDescent="0.3">
      <c r="A157" s="6">
        <v>540925</v>
      </c>
      <c r="B157" s="7">
        <v>9781547400904</v>
      </c>
      <c r="C157" s="7"/>
      <c r="D157" s="7">
        <v>9781547417087</v>
      </c>
      <c r="F157" s="6" t="s">
        <v>1098</v>
      </c>
      <c r="G157" s="6" t="s">
        <v>1099</v>
      </c>
      <c r="H157" s="6" t="s">
        <v>1100</v>
      </c>
      <c r="J157" s="6">
        <v>1</v>
      </c>
      <c r="M157" s="6" t="s">
        <v>360</v>
      </c>
      <c r="N157" s="9">
        <v>43437</v>
      </c>
      <c r="O157" s="6">
        <v>2019</v>
      </c>
      <c r="P157" s="6">
        <v>514</v>
      </c>
      <c r="Q157" s="6">
        <v>70</v>
      </c>
      <c r="S157" s="6">
        <v>2417</v>
      </c>
      <c r="T157" s="6" t="s">
        <v>44</v>
      </c>
      <c r="U157" s="6" t="s">
        <v>112</v>
      </c>
      <c r="V157" s="6" t="s">
        <v>112</v>
      </c>
      <c r="W157" s="6" t="s">
        <v>1101</v>
      </c>
      <c r="Y157" s="6" t="s">
        <v>1102</v>
      </c>
      <c r="Z157" s="6" t="s">
        <v>1103</v>
      </c>
      <c r="AA157" s="6" t="s">
        <v>1104</v>
      </c>
      <c r="AB157" s="6" t="s">
        <v>1105</v>
      </c>
      <c r="AC157" s="6">
        <v>149</v>
      </c>
      <c r="AE157" s="6">
        <v>54.95</v>
      </c>
      <c r="AF157" s="6" t="s">
        <v>43</v>
      </c>
      <c r="AH157" s="6" t="s">
        <v>43</v>
      </c>
      <c r="AI157" s="6" t="str">
        <f>HYPERLINK("https://doi.org/10.1515/9781547400904")</f>
        <v>https://doi.org/10.1515/9781547400904</v>
      </c>
      <c r="AK157" s="6" t="s">
        <v>51</v>
      </c>
    </row>
    <row r="158" spans="1:37" s="6" customFormat="1" x14ac:dyDescent="0.3">
      <c r="A158" s="6">
        <v>604578</v>
      </c>
      <c r="B158" s="7">
        <v>9780674259027</v>
      </c>
      <c r="C158" s="7"/>
      <c r="D158" s="7"/>
      <c r="F158" s="6" t="s">
        <v>1106</v>
      </c>
      <c r="G158" s="6" t="s">
        <v>1107</v>
      </c>
      <c r="H158" s="6" t="s">
        <v>1021</v>
      </c>
      <c r="J158" s="6">
        <v>1</v>
      </c>
      <c r="M158" s="6" t="s">
        <v>212</v>
      </c>
      <c r="N158" s="9">
        <v>44355</v>
      </c>
      <c r="O158" s="6">
        <v>2021</v>
      </c>
      <c r="P158" s="6">
        <v>336</v>
      </c>
      <c r="R158" s="6">
        <v>10</v>
      </c>
      <c r="T158" s="6" t="s">
        <v>44</v>
      </c>
      <c r="U158" s="6" t="s">
        <v>45</v>
      </c>
      <c r="V158" s="6" t="s">
        <v>46</v>
      </c>
      <c r="W158" s="6" t="s">
        <v>1108</v>
      </c>
      <c r="Y158" s="6" t="s">
        <v>1109</v>
      </c>
      <c r="Z158" s="6" t="s">
        <v>1110</v>
      </c>
      <c r="AA158" s="6" t="s">
        <v>1111</v>
      </c>
      <c r="AC158" s="6">
        <v>76</v>
      </c>
      <c r="AF158" s="6" t="s">
        <v>43</v>
      </c>
      <c r="AI158" s="6" t="str">
        <f>HYPERLINK("https://doi.org/10.4159/9780674259027?locatt=mode:legacy")</f>
        <v>https://doi.org/10.4159/9780674259027?locatt=mode:legacy</v>
      </c>
      <c r="AK158" s="6" t="s">
        <v>51</v>
      </c>
    </row>
    <row r="159" spans="1:37" s="6" customFormat="1" x14ac:dyDescent="0.3">
      <c r="A159" s="6">
        <v>562241</v>
      </c>
      <c r="B159" s="7">
        <v>9780691196985</v>
      </c>
      <c r="C159" s="7"/>
      <c r="D159" s="7"/>
      <c r="F159" s="6" t="s">
        <v>1112</v>
      </c>
      <c r="G159" s="6" t="s">
        <v>1113</v>
      </c>
      <c r="H159" s="6" t="s">
        <v>1114</v>
      </c>
      <c r="J159" s="6">
        <v>1</v>
      </c>
      <c r="M159" s="6" t="s">
        <v>42</v>
      </c>
      <c r="N159" s="9">
        <v>43718</v>
      </c>
      <c r="O159" s="6">
        <v>2018</v>
      </c>
      <c r="P159" s="6">
        <v>664</v>
      </c>
      <c r="R159" s="6">
        <v>10</v>
      </c>
      <c r="T159" s="6" t="s">
        <v>44</v>
      </c>
      <c r="U159" s="6" t="s">
        <v>45</v>
      </c>
      <c r="V159" s="6" t="s">
        <v>477</v>
      </c>
      <c r="W159" s="6" t="s">
        <v>1115</v>
      </c>
      <c r="Y159" s="6" t="s">
        <v>1116</v>
      </c>
      <c r="AA159" s="6" t="s">
        <v>1117</v>
      </c>
      <c r="AB159" s="6" t="s">
        <v>1118</v>
      </c>
      <c r="AC159" s="6">
        <v>99</v>
      </c>
      <c r="AF159" s="6" t="s">
        <v>43</v>
      </c>
      <c r="AI159" s="6" t="str">
        <f>HYPERLINK("https://doi.org/10.1515/9780691196985?locatt=mode:legacy")</f>
        <v>https://doi.org/10.1515/9780691196985?locatt=mode:legacy</v>
      </c>
      <c r="AK159" s="6" t="s">
        <v>51</v>
      </c>
    </row>
    <row r="160" spans="1:37" s="6" customFormat="1" x14ac:dyDescent="0.3">
      <c r="A160" s="6">
        <v>521191</v>
      </c>
      <c r="B160" s="7">
        <v>9780674545991</v>
      </c>
      <c r="C160" s="7"/>
      <c r="D160" s="7"/>
      <c r="F160" s="6" t="s">
        <v>1119</v>
      </c>
      <c r="G160" s="6" t="s">
        <v>1120</v>
      </c>
      <c r="H160" s="6" t="s">
        <v>1121</v>
      </c>
      <c r="J160" s="6">
        <v>1</v>
      </c>
      <c r="M160" s="6" t="s">
        <v>212</v>
      </c>
      <c r="N160" s="9">
        <v>42437</v>
      </c>
      <c r="O160" s="6">
        <v>2016</v>
      </c>
      <c r="P160" s="6">
        <v>400</v>
      </c>
      <c r="R160" s="6">
        <v>10</v>
      </c>
      <c r="T160" s="6" t="s">
        <v>44</v>
      </c>
      <c r="U160" s="6" t="s">
        <v>45</v>
      </c>
      <c r="V160" s="6" t="s">
        <v>63</v>
      </c>
      <c r="W160" s="6" t="s">
        <v>1122</v>
      </c>
      <c r="Y160" s="6" t="s">
        <v>1123</v>
      </c>
      <c r="Z160" s="6" t="s">
        <v>1124</v>
      </c>
      <c r="AA160" s="6" t="s">
        <v>1125</v>
      </c>
      <c r="AB160" s="6" t="s">
        <v>1126</v>
      </c>
      <c r="AC160" s="6">
        <v>38</v>
      </c>
      <c r="AF160" s="6" t="s">
        <v>43</v>
      </c>
      <c r="AI160" s="6" t="str">
        <f>HYPERLINK("https://doi.org/10.4159/9780674545991?locatt=mode:legacy")</f>
        <v>https://doi.org/10.4159/9780674545991?locatt=mode:legacy</v>
      </c>
      <c r="AK160" s="6" t="s">
        <v>51</v>
      </c>
    </row>
    <row r="161" spans="1:37" s="6" customFormat="1" x14ac:dyDescent="0.3">
      <c r="A161" s="6">
        <v>563165</v>
      </c>
      <c r="B161" s="7">
        <v>9781400842469</v>
      </c>
      <c r="C161" s="7"/>
      <c r="D161" s="7"/>
      <c r="F161" s="6" t="s">
        <v>1127</v>
      </c>
      <c r="G161" s="6" t="s">
        <v>1128</v>
      </c>
      <c r="H161" s="6" t="s">
        <v>1129</v>
      </c>
      <c r="J161" s="6">
        <v>2</v>
      </c>
      <c r="M161" s="6" t="s">
        <v>42</v>
      </c>
      <c r="N161" s="9">
        <v>40972</v>
      </c>
      <c r="O161" s="6">
        <v>2012</v>
      </c>
      <c r="P161" s="6">
        <v>168</v>
      </c>
      <c r="R161" s="6">
        <v>10</v>
      </c>
      <c r="T161" s="6" t="s">
        <v>44</v>
      </c>
      <c r="U161" s="6" t="s">
        <v>45</v>
      </c>
      <c r="V161" s="6" t="s">
        <v>601</v>
      </c>
      <c r="W161" s="6" t="s">
        <v>1130</v>
      </c>
      <c r="Y161" s="6" t="s">
        <v>1131</v>
      </c>
      <c r="AA161" s="6" t="s">
        <v>1132</v>
      </c>
      <c r="AB161" s="6" t="s">
        <v>1133</v>
      </c>
      <c r="AC161" s="6">
        <v>180</v>
      </c>
      <c r="AF161" s="6" t="s">
        <v>43</v>
      </c>
      <c r="AI161" s="6" t="str">
        <f>HYPERLINK("https://doi.org/10.1515/9781400842469")</f>
        <v>https://doi.org/10.1515/9781400842469</v>
      </c>
      <c r="AK161" s="6" t="s">
        <v>51</v>
      </c>
    </row>
    <row r="162" spans="1:37" s="6" customFormat="1" x14ac:dyDescent="0.3">
      <c r="A162" s="6">
        <v>322148</v>
      </c>
      <c r="B162" s="7">
        <v>9780674864030</v>
      </c>
      <c r="C162" s="7">
        <v>9780674864023</v>
      </c>
      <c r="D162" s="7"/>
      <c r="F162" s="6" t="s">
        <v>1134</v>
      </c>
      <c r="H162" s="6" t="s">
        <v>1135</v>
      </c>
      <c r="J162" s="6">
        <v>1</v>
      </c>
      <c r="M162" s="6" t="s">
        <v>212</v>
      </c>
      <c r="N162" s="9">
        <v>41548</v>
      </c>
      <c r="O162" s="6">
        <v>1987</v>
      </c>
      <c r="P162" s="6">
        <v>329</v>
      </c>
      <c r="R162" s="6">
        <v>10</v>
      </c>
      <c r="T162" s="6" t="s">
        <v>44</v>
      </c>
      <c r="U162" s="6" t="s">
        <v>45</v>
      </c>
      <c r="V162" s="6" t="s">
        <v>63</v>
      </c>
      <c r="W162" s="6" t="s">
        <v>1136</v>
      </c>
      <c r="Y162" s="6" t="s">
        <v>1137</v>
      </c>
      <c r="AA162" s="6" t="s">
        <v>1138</v>
      </c>
      <c r="AB162" s="6" t="s">
        <v>1139</v>
      </c>
      <c r="AC162" s="6">
        <v>60</v>
      </c>
      <c r="AD162" s="6">
        <v>60</v>
      </c>
      <c r="AF162" s="6" t="s">
        <v>43</v>
      </c>
      <c r="AG162" s="6" t="s">
        <v>43</v>
      </c>
      <c r="AI162" s="6" t="str">
        <f>HYPERLINK("https://doi.org/10.4159/harvard.9780674864030")</f>
        <v>https://doi.org/10.4159/harvard.9780674864030</v>
      </c>
      <c r="AK162" s="6" t="s">
        <v>51</v>
      </c>
    </row>
    <row r="163" spans="1:37" s="6" customFormat="1" x14ac:dyDescent="0.3">
      <c r="A163" s="6">
        <v>514780</v>
      </c>
      <c r="B163" s="7">
        <v>9780674037403</v>
      </c>
      <c r="C163" s="7"/>
      <c r="D163" s="7"/>
      <c r="F163" s="6" t="s">
        <v>1140</v>
      </c>
      <c r="G163" s="6" t="s">
        <v>1141</v>
      </c>
      <c r="H163" s="6" t="s">
        <v>1142</v>
      </c>
      <c r="J163" s="6">
        <v>1</v>
      </c>
      <c r="M163" s="6" t="s">
        <v>212</v>
      </c>
      <c r="N163" s="9">
        <v>38601</v>
      </c>
      <c r="O163" s="6">
        <v>2005</v>
      </c>
      <c r="P163" s="6">
        <v>224</v>
      </c>
      <c r="R163" s="6">
        <v>10</v>
      </c>
      <c r="T163" s="6" t="s">
        <v>44</v>
      </c>
      <c r="U163" s="6" t="s">
        <v>128</v>
      </c>
      <c r="V163" s="6" t="s">
        <v>1143</v>
      </c>
      <c r="W163" s="6" t="s">
        <v>1144</v>
      </c>
      <c r="Y163" s="6" t="s">
        <v>1145</v>
      </c>
      <c r="Z163" s="6" t="s">
        <v>1146</v>
      </c>
      <c r="AA163" s="6" t="s">
        <v>1147</v>
      </c>
      <c r="AC163" s="6">
        <v>62</v>
      </c>
      <c r="AF163" s="6" t="s">
        <v>43</v>
      </c>
      <c r="AI163" s="6" t="str">
        <f>HYPERLINK("https://doi.org/10.4159/9780674037403")</f>
        <v>https://doi.org/10.4159/9780674037403</v>
      </c>
      <c r="AK163" s="6" t="s">
        <v>51</v>
      </c>
    </row>
    <row r="164" spans="1:37" s="6" customFormat="1" x14ac:dyDescent="0.3">
      <c r="A164" s="6">
        <v>584807</v>
      </c>
      <c r="B164" s="7">
        <v>9780300252750</v>
      </c>
      <c r="C164" s="7"/>
      <c r="D164" s="7"/>
      <c r="F164" s="6" t="s">
        <v>1148</v>
      </c>
      <c r="G164" s="6" t="s">
        <v>1149</v>
      </c>
      <c r="H164" s="6" t="s">
        <v>1150</v>
      </c>
      <c r="J164" s="6">
        <v>1</v>
      </c>
      <c r="M164" s="6" t="s">
        <v>71</v>
      </c>
      <c r="N164" s="9">
        <v>43969</v>
      </c>
      <c r="O164" s="6">
        <v>2020</v>
      </c>
      <c r="P164" s="6">
        <v>224</v>
      </c>
      <c r="R164" s="6">
        <v>10</v>
      </c>
      <c r="T164" s="6" t="s">
        <v>44</v>
      </c>
      <c r="U164" s="6" t="s">
        <v>45</v>
      </c>
      <c r="V164" s="6" t="s">
        <v>46</v>
      </c>
      <c r="W164" s="6" t="s">
        <v>1151</v>
      </c>
      <c r="Y164" s="6" t="s">
        <v>1152</v>
      </c>
      <c r="AB164" s="6" t="s">
        <v>1153</v>
      </c>
      <c r="AC164" s="6">
        <v>54.95</v>
      </c>
      <c r="AF164" s="6" t="s">
        <v>43</v>
      </c>
      <c r="AI164" s="6" t="str">
        <f>HYPERLINK("https://doi.org/10.12987/9780300252750?locatt=mode:legacy")</f>
        <v>https://doi.org/10.12987/9780300252750?locatt=mode:legacy</v>
      </c>
      <c r="AK164" s="6" t="s">
        <v>51</v>
      </c>
    </row>
    <row r="165" spans="1:37" s="6" customFormat="1" x14ac:dyDescent="0.3">
      <c r="A165" s="6">
        <v>565374</v>
      </c>
      <c r="B165" s="7">
        <v>9783110641332</v>
      </c>
      <c r="C165" s="7"/>
      <c r="D165" s="7">
        <v>9783110641110</v>
      </c>
      <c r="F165" s="6" t="s">
        <v>1154</v>
      </c>
      <c r="G165" s="6" t="s">
        <v>1155</v>
      </c>
      <c r="H165" s="6" t="s">
        <v>1156</v>
      </c>
      <c r="J165" s="6">
        <v>1</v>
      </c>
      <c r="K165" s="6" t="s">
        <v>1157</v>
      </c>
      <c r="L165" s="8" t="s">
        <v>508</v>
      </c>
      <c r="M165" s="6" t="s">
        <v>360</v>
      </c>
      <c r="N165" s="9">
        <v>44104</v>
      </c>
      <c r="O165" s="6">
        <v>2020</v>
      </c>
      <c r="P165" s="6">
        <v>156</v>
      </c>
      <c r="S165" s="6">
        <v>2417</v>
      </c>
      <c r="T165" s="6" t="s">
        <v>44</v>
      </c>
      <c r="U165" s="6" t="s">
        <v>128</v>
      </c>
      <c r="V165" s="6" t="s">
        <v>970</v>
      </c>
      <c r="W165" s="6" t="s">
        <v>1158</v>
      </c>
      <c r="Y165" s="6" t="s">
        <v>1159</v>
      </c>
      <c r="AA165" s="6" t="s">
        <v>1160</v>
      </c>
      <c r="AB165" s="6" t="s">
        <v>1161</v>
      </c>
      <c r="AC165" s="6">
        <v>149</v>
      </c>
      <c r="AE165" s="6">
        <v>29.95</v>
      </c>
      <c r="AF165" s="6" t="s">
        <v>43</v>
      </c>
      <c r="AH165" s="6" t="s">
        <v>43</v>
      </c>
      <c r="AI165" s="6" t="str">
        <f>HYPERLINK("https://doi.org/10.1515/9783110641332")</f>
        <v>https://doi.org/10.1515/9783110641332</v>
      </c>
      <c r="AK165" s="6" t="s">
        <v>51</v>
      </c>
    </row>
    <row r="166" spans="1:37" s="6" customFormat="1" x14ac:dyDescent="0.3">
      <c r="A166" s="6">
        <v>542904</v>
      </c>
      <c r="B166" s="7">
        <v>9780691190334</v>
      </c>
      <c r="C166" s="7"/>
      <c r="D166" s="7"/>
      <c r="F166" s="6" t="s">
        <v>1162</v>
      </c>
      <c r="I166" s="6" t="s">
        <v>1163</v>
      </c>
      <c r="J166" s="6">
        <v>1</v>
      </c>
      <c r="M166" s="6" t="s">
        <v>42</v>
      </c>
      <c r="N166" s="9">
        <v>43277</v>
      </c>
      <c r="O166" s="6">
        <v>2000</v>
      </c>
      <c r="R166" s="6">
        <v>10</v>
      </c>
      <c r="T166" s="6" t="s">
        <v>44</v>
      </c>
      <c r="U166" s="6" t="s">
        <v>45</v>
      </c>
      <c r="V166" s="6" t="s">
        <v>63</v>
      </c>
      <c r="W166" s="6" t="s">
        <v>1164</v>
      </c>
      <c r="Y166" s="6" t="s">
        <v>1165</v>
      </c>
      <c r="AA166" s="6" t="s">
        <v>1166</v>
      </c>
      <c r="AB166" s="6" t="s">
        <v>1167</v>
      </c>
      <c r="AC166" s="6">
        <v>287.95</v>
      </c>
      <c r="AF166" s="6" t="s">
        <v>43</v>
      </c>
      <c r="AI166" s="6" t="str">
        <f>HYPERLINK("https://doi.org/10.1515/9780691190334")</f>
        <v>https://doi.org/10.1515/9780691190334</v>
      </c>
      <c r="AK166" s="6" t="s">
        <v>51</v>
      </c>
    </row>
    <row r="167" spans="1:37" s="6" customFormat="1" x14ac:dyDescent="0.3">
      <c r="A167" s="6">
        <v>563191</v>
      </c>
      <c r="B167" s="7">
        <v>9781400829354</v>
      </c>
      <c r="C167" s="7"/>
      <c r="D167" s="7"/>
      <c r="F167" s="6" t="s">
        <v>1168</v>
      </c>
      <c r="G167" s="6" t="s">
        <v>1169</v>
      </c>
      <c r="H167" s="6" t="s">
        <v>1170</v>
      </c>
      <c r="J167" s="6">
        <v>1</v>
      </c>
      <c r="M167" s="6" t="s">
        <v>42</v>
      </c>
      <c r="N167" s="9">
        <v>39811</v>
      </c>
      <c r="O167" s="6">
        <v>2007</v>
      </c>
      <c r="P167" s="6">
        <v>280</v>
      </c>
      <c r="R167" s="6">
        <v>10</v>
      </c>
      <c r="T167" s="6" t="s">
        <v>44</v>
      </c>
      <c r="U167" s="6" t="s">
        <v>45</v>
      </c>
      <c r="V167" s="6" t="s">
        <v>63</v>
      </c>
      <c r="W167" s="6" t="s">
        <v>1171</v>
      </c>
      <c r="Y167" s="6" t="s">
        <v>1172</v>
      </c>
      <c r="AA167" s="6" t="s">
        <v>1173</v>
      </c>
      <c r="AB167" s="6" t="s">
        <v>1174</v>
      </c>
      <c r="AC167" s="6">
        <v>119</v>
      </c>
      <c r="AF167" s="6" t="s">
        <v>43</v>
      </c>
      <c r="AI167" s="6" t="str">
        <f>HYPERLINK("https://doi.org/10.1515/9781400829354")</f>
        <v>https://doi.org/10.1515/9781400829354</v>
      </c>
      <c r="AK167" s="6" t="s">
        <v>51</v>
      </c>
    </row>
    <row r="168" spans="1:37" s="6" customFormat="1" x14ac:dyDescent="0.3">
      <c r="A168" s="6">
        <v>528162</v>
      </c>
      <c r="B168" s="7">
        <v>9780674972667</v>
      </c>
      <c r="C168" s="7"/>
      <c r="D168" s="7"/>
      <c r="F168" s="6" t="s">
        <v>1175</v>
      </c>
      <c r="G168" s="6" t="s">
        <v>1176</v>
      </c>
      <c r="H168" s="6" t="s">
        <v>1177</v>
      </c>
      <c r="J168" s="6">
        <v>1</v>
      </c>
      <c r="M168" s="6" t="s">
        <v>212</v>
      </c>
      <c r="N168" s="9">
        <v>43367</v>
      </c>
      <c r="O168" s="6">
        <v>2016</v>
      </c>
      <c r="P168" s="6">
        <v>330</v>
      </c>
      <c r="R168" s="6">
        <v>10</v>
      </c>
      <c r="T168" s="6" t="s">
        <v>44</v>
      </c>
      <c r="U168" s="6" t="s">
        <v>45</v>
      </c>
      <c r="V168" s="6" t="s">
        <v>46</v>
      </c>
      <c r="W168" s="6" t="s">
        <v>1178</v>
      </c>
      <c r="Y168" s="6" t="s">
        <v>1179</v>
      </c>
      <c r="Z168" s="6" t="s">
        <v>1180</v>
      </c>
      <c r="AA168" s="6" t="s">
        <v>1181</v>
      </c>
      <c r="AB168" s="6" t="s">
        <v>1182</v>
      </c>
      <c r="AC168" s="6">
        <v>14.95</v>
      </c>
      <c r="AF168" s="6" t="s">
        <v>43</v>
      </c>
      <c r="AI168" s="6" t="str">
        <f>HYPERLINK("https://doi.org/10.4159/9780674972667")</f>
        <v>https://doi.org/10.4159/9780674972667</v>
      </c>
      <c r="AK168" s="6" t="s">
        <v>51</v>
      </c>
    </row>
    <row r="169" spans="1:37" s="6" customFormat="1" x14ac:dyDescent="0.3">
      <c r="A169" s="6">
        <v>542259</v>
      </c>
      <c r="B169" s="7">
        <v>9781400888900</v>
      </c>
      <c r="C169" s="7"/>
      <c r="D169" s="7"/>
      <c r="F169" s="6" t="s">
        <v>1183</v>
      </c>
      <c r="G169" s="6" t="s">
        <v>1184</v>
      </c>
      <c r="H169" s="6" t="s">
        <v>1170</v>
      </c>
      <c r="J169" s="6">
        <v>1</v>
      </c>
      <c r="M169" s="6" t="s">
        <v>42</v>
      </c>
      <c r="N169" s="9">
        <v>43017</v>
      </c>
      <c r="O169" s="6">
        <v>2018</v>
      </c>
      <c r="P169" s="6">
        <v>336</v>
      </c>
      <c r="R169" s="6">
        <v>10</v>
      </c>
      <c r="T169" s="6" t="s">
        <v>44</v>
      </c>
      <c r="U169" s="6" t="s">
        <v>45</v>
      </c>
      <c r="V169" s="6" t="s">
        <v>63</v>
      </c>
      <c r="W169" s="6" t="s">
        <v>1185</v>
      </c>
      <c r="Y169" s="6" t="s">
        <v>1186</v>
      </c>
      <c r="AA169" s="6" t="s">
        <v>1187</v>
      </c>
      <c r="AB169" s="6" t="s">
        <v>1188</v>
      </c>
      <c r="AC169" s="6">
        <v>78</v>
      </c>
      <c r="AF169" s="6" t="s">
        <v>43</v>
      </c>
      <c r="AI169" s="6" t="str">
        <f>HYPERLINK("https://doi.org/10.1515/9781400888900")</f>
        <v>https://doi.org/10.1515/9781400888900</v>
      </c>
      <c r="AK169" s="6" t="s">
        <v>51</v>
      </c>
    </row>
    <row r="170" spans="1:37" s="6" customFormat="1" x14ac:dyDescent="0.3">
      <c r="A170" s="6">
        <v>524747</v>
      </c>
      <c r="B170" s="7">
        <v>9783110521078</v>
      </c>
      <c r="C170" s="7"/>
      <c r="D170" s="7"/>
      <c r="E170" s="6" t="s">
        <v>165</v>
      </c>
      <c r="F170" s="6" t="s">
        <v>1189</v>
      </c>
      <c r="G170" s="6" t="s">
        <v>1190</v>
      </c>
      <c r="H170" s="6" t="s">
        <v>1191</v>
      </c>
      <c r="J170" s="6">
        <v>1</v>
      </c>
      <c r="K170" s="6" t="s">
        <v>395</v>
      </c>
      <c r="L170" s="8" t="s">
        <v>1192</v>
      </c>
      <c r="M170" s="6" t="s">
        <v>127</v>
      </c>
      <c r="N170" s="9">
        <v>43003</v>
      </c>
      <c r="O170" s="6">
        <v>2017</v>
      </c>
      <c r="P170" s="6">
        <v>281</v>
      </c>
      <c r="Q170" s="6">
        <v>20</v>
      </c>
      <c r="S170" s="6">
        <v>2417</v>
      </c>
      <c r="T170" s="6" t="s">
        <v>44</v>
      </c>
      <c r="U170" s="6" t="s">
        <v>128</v>
      </c>
      <c r="V170" s="6" t="s">
        <v>397</v>
      </c>
      <c r="W170" s="6" t="s">
        <v>1193</v>
      </c>
      <c r="X170" s="6" t="s">
        <v>170</v>
      </c>
      <c r="Y170" s="6" t="s">
        <v>1194</v>
      </c>
      <c r="AB170" s="6" t="s">
        <v>1195</v>
      </c>
      <c r="AC170" s="6">
        <v>299</v>
      </c>
      <c r="AF170" s="6" t="s">
        <v>43</v>
      </c>
      <c r="AI170" s="6" t="str">
        <f>HYPERLINK("https://doi.org/10.1515/9783110521078")</f>
        <v>https://doi.org/10.1515/9783110521078</v>
      </c>
      <c r="AK170" s="6" t="s">
        <v>51</v>
      </c>
    </row>
    <row r="171" spans="1:37" s="6" customFormat="1" x14ac:dyDescent="0.3">
      <c r="A171" s="6">
        <v>534422</v>
      </c>
      <c r="B171" s="7">
        <v>9781547400034</v>
      </c>
      <c r="C171" s="7"/>
      <c r="D171" s="7">
        <v>9781547416097</v>
      </c>
      <c r="E171" s="6" t="s">
        <v>165</v>
      </c>
      <c r="F171" s="6" t="s">
        <v>1196</v>
      </c>
      <c r="G171" s="6" t="s">
        <v>1197</v>
      </c>
      <c r="H171" s="6" t="s">
        <v>1198</v>
      </c>
      <c r="J171" s="6">
        <v>1</v>
      </c>
      <c r="M171" s="6" t="s">
        <v>360</v>
      </c>
      <c r="N171" s="9">
        <v>43227</v>
      </c>
      <c r="O171" s="6">
        <v>2018</v>
      </c>
      <c r="P171" s="6">
        <v>365</v>
      </c>
      <c r="Q171" s="6">
        <v>80</v>
      </c>
      <c r="S171" s="6">
        <v>2417</v>
      </c>
      <c r="T171" s="6" t="s">
        <v>44</v>
      </c>
      <c r="U171" s="6" t="s">
        <v>112</v>
      </c>
      <c r="V171" s="6" t="s">
        <v>112</v>
      </c>
      <c r="W171" s="6" t="s">
        <v>1199</v>
      </c>
      <c r="X171" s="6" t="s">
        <v>170</v>
      </c>
      <c r="Y171" s="6" t="s">
        <v>1200</v>
      </c>
      <c r="Z171" s="6" t="s">
        <v>1201</v>
      </c>
      <c r="AB171" s="6" t="s">
        <v>1202</v>
      </c>
      <c r="AC171" s="6">
        <v>299</v>
      </c>
      <c r="AE171" s="6">
        <v>49.95</v>
      </c>
      <c r="AF171" s="6" t="s">
        <v>43</v>
      </c>
      <c r="AH171" s="6" t="s">
        <v>43</v>
      </c>
      <c r="AI171" s="6" t="str">
        <f>HYPERLINK("https://doi.org/10.1515/9781547400034")</f>
        <v>https://doi.org/10.1515/9781547400034</v>
      </c>
      <c r="AK171" s="6" t="s">
        <v>51</v>
      </c>
    </row>
    <row r="172" spans="1:37" s="6" customFormat="1" x14ac:dyDescent="0.3">
      <c r="A172" s="6">
        <v>557351</v>
      </c>
      <c r="B172" s="7">
        <v>9780520970632</v>
      </c>
      <c r="C172" s="7"/>
      <c r="D172" s="7"/>
      <c r="F172" s="6" t="s">
        <v>1203</v>
      </c>
      <c r="G172" s="6" t="s">
        <v>1204</v>
      </c>
      <c r="H172" s="6" t="s">
        <v>1205</v>
      </c>
      <c r="J172" s="6">
        <v>1</v>
      </c>
      <c r="M172" s="6" t="s">
        <v>152</v>
      </c>
      <c r="N172" s="9">
        <v>43396</v>
      </c>
      <c r="O172" s="6">
        <v>2018</v>
      </c>
      <c r="P172" s="6">
        <v>226</v>
      </c>
      <c r="R172" s="6">
        <v>10</v>
      </c>
      <c r="T172" s="6" t="s">
        <v>44</v>
      </c>
      <c r="U172" s="6" t="s">
        <v>128</v>
      </c>
      <c r="V172" s="6" t="s">
        <v>261</v>
      </c>
      <c r="W172" s="6" t="s">
        <v>1206</v>
      </c>
      <c r="Y172" s="6" t="s">
        <v>1207</v>
      </c>
      <c r="Z172" s="6" t="s">
        <v>1208</v>
      </c>
      <c r="AB172" s="6" t="s">
        <v>1209</v>
      </c>
      <c r="AC172" s="6">
        <v>143.94999999999999</v>
      </c>
      <c r="AF172" s="6" t="s">
        <v>43</v>
      </c>
      <c r="AI172" s="6" t="str">
        <f>HYPERLINK("https://doi.org/10.1525/9780520970632")</f>
        <v>https://doi.org/10.1525/9780520970632</v>
      </c>
      <c r="AK172" s="6" t="s">
        <v>51</v>
      </c>
    </row>
    <row r="173" spans="1:37" s="6" customFormat="1" x14ac:dyDescent="0.3">
      <c r="A173" s="6">
        <v>575151</v>
      </c>
      <c r="B173" s="7">
        <v>9780231550970</v>
      </c>
      <c r="C173" s="7"/>
      <c r="D173" s="7"/>
      <c r="F173" s="6" t="s">
        <v>1210</v>
      </c>
      <c r="G173" s="6" t="s">
        <v>1211</v>
      </c>
      <c r="H173" s="6" t="s">
        <v>1212</v>
      </c>
      <c r="J173" s="6">
        <v>1</v>
      </c>
      <c r="M173" s="6" t="s">
        <v>190</v>
      </c>
      <c r="N173" s="9">
        <v>44081</v>
      </c>
      <c r="O173" s="6">
        <v>2020</v>
      </c>
      <c r="R173" s="6">
        <v>10</v>
      </c>
      <c r="T173" s="6" t="s">
        <v>44</v>
      </c>
      <c r="U173" s="6" t="s">
        <v>45</v>
      </c>
      <c r="V173" s="6" t="s">
        <v>46</v>
      </c>
      <c r="W173" s="6" t="s">
        <v>1213</v>
      </c>
      <c r="Y173" s="6" t="s">
        <v>1214</v>
      </c>
      <c r="Z173" s="6" t="s">
        <v>1215</v>
      </c>
      <c r="AA173" s="6" t="s">
        <v>1216</v>
      </c>
      <c r="AB173" s="6" t="s">
        <v>1217</v>
      </c>
      <c r="AC173" s="6">
        <v>27.95</v>
      </c>
      <c r="AF173" s="6" t="s">
        <v>43</v>
      </c>
      <c r="AI173" s="6" t="str">
        <f>HYPERLINK("https://doi.org/10.7312/szpi19474")</f>
        <v>https://doi.org/10.7312/szpi19474</v>
      </c>
      <c r="AK173" s="6" t="s">
        <v>51</v>
      </c>
    </row>
    <row r="174" spans="1:37" s="6" customFormat="1" x14ac:dyDescent="0.3">
      <c r="A174" s="6">
        <v>554565</v>
      </c>
      <c r="B174" s="7">
        <v>9780691187020</v>
      </c>
      <c r="C174" s="7"/>
      <c r="D174" s="7"/>
      <c r="F174" s="6" t="s">
        <v>1218</v>
      </c>
      <c r="G174" s="6" t="s">
        <v>1219</v>
      </c>
      <c r="H174" s="6" t="s">
        <v>1220</v>
      </c>
      <c r="J174" s="6">
        <v>1</v>
      </c>
      <c r="K174" s="6" t="s">
        <v>1221</v>
      </c>
      <c r="L174" s="8" t="s">
        <v>527</v>
      </c>
      <c r="M174" s="6" t="s">
        <v>42</v>
      </c>
      <c r="N174" s="9">
        <v>43256</v>
      </c>
      <c r="O174" s="6">
        <v>2002</v>
      </c>
      <c r="R174" s="6">
        <v>10</v>
      </c>
      <c r="T174" s="6" t="s">
        <v>44</v>
      </c>
      <c r="U174" s="6" t="s">
        <v>45</v>
      </c>
      <c r="V174" s="6" t="s">
        <v>63</v>
      </c>
      <c r="W174" s="6" t="s">
        <v>229</v>
      </c>
      <c r="Y174" s="6" t="s">
        <v>1222</v>
      </c>
      <c r="AB174" s="6" t="s">
        <v>1223</v>
      </c>
      <c r="AC174" s="6">
        <v>380</v>
      </c>
      <c r="AF174" s="6" t="s">
        <v>43</v>
      </c>
      <c r="AI174" s="6" t="str">
        <f>HYPERLINK("https://doi.org/10.1515/9780691187020")</f>
        <v>https://doi.org/10.1515/9780691187020</v>
      </c>
      <c r="AK174" s="6" t="s">
        <v>51</v>
      </c>
    </row>
    <row r="175" spans="1:37" s="6" customFormat="1" x14ac:dyDescent="0.3">
      <c r="A175" s="6">
        <v>511929</v>
      </c>
      <c r="B175" s="7">
        <v>9781400829477</v>
      </c>
      <c r="C175" s="7"/>
      <c r="D175" s="7"/>
      <c r="F175" s="6" t="s">
        <v>1224</v>
      </c>
      <c r="G175" s="6" t="s">
        <v>1225</v>
      </c>
      <c r="H175" s="6" t="s">
        <v>1226</v>
      </c>
      <c r="J175" s="6">
        <v>1</v>
      </c>
      <c r="M175" s="6" t="s">
        <v>42</v>
      </c>
      <c r="N175" s="9">
        <v>39914</v>
      </c>
      <c r="O175" s="6">
        <v>2002</v>
      </c>
      <c r="P175" s="6">
        <v>352</v>
      </c>
      <c r="R175" s="6">
        <v>10</v>
      </c>
      <c r="T175" s="6" t="s">
        <v>44</v>
      </c>
      <c r="U175" s="6" t="s">
        <v>45</v>
      </c>
      <c r="V175" s="6" t="s">
        <v>63</v>
      </c>
      <c r="W175" s="6" t="s">
        <v>64</v>
      </c>
      <c r="Y175" s="6" t="s">
        <v>1227</v>
      </c>
      <c r="AA175" s="6" t="s">
        <v>1228</v>
      </c>
      <c r="AB175" s="6" t="s">
        <v>1229</v>
      </c>
      <c r="AC175" s="6">
        <v>420</v>
      </c>
      <c r="AF175" s="6" t="s">
        <v>43</v>
      </c>
      <c r="AI175" s="6" t="str">
        <f>HYPERLINK("https://doi.org/10.1515/9781400829477")</f>
        <v>https://doi.org/10.1515/9781400829477</v>
      </c>
      <c r="AK175" s="6" t="s">
        <v>51</v>
      </c>
    </row>
    <row r="176" spans="1:37" s="6" customFormat="1" x14ac:dyDescent="0.3">
      <c r="A176" s="6">
        <v>525047</v>
      </c>
      <c r="B176" s="7">
        <v>9781400873739</v>
      </c>
      <c r="C176" s="7"/>
      <c r="D176" s="7"/>
      <c r="F176" s="6" t="s">
        <v>1230</v>
      </c>
      <c r="H176" s="6" t="s">
        <v>1231</v>
      </c>
      <c r="J176" s="6">
        <v>1</v>
      </c>
      <c r="K176" s="6" t="s">
        <v>1232</v>
      </c>
      <c r="M176" s="6" t="s">
        <v>42</v>
      </c>
      <c r="N176" s="9">
        <v>42367</v>
      </c>
      <c r="O176" s="6">
        <v>2016</v>
      </c>
      <c r="P176" s="6">
        <v>296</v>
      </c>
      <c r="R176" s="6">
        <v>10</v>
      </c>
      <c r="T176" s="6" t="s">
        <v>44</v>
      </c>
      <c r="U176" s="6" t="s">
        <v>55</v>
      </c>
      <c r="V176" s="6" t="s">
        <v>169</v>
      </c>
      <c r="W176" s="6" t="s">
        <v>1233</v>
      </c>
      <c r="Y176" s="6" t="s">
        <v>1234</v>
      </c>
      <c r="AA176" s="6" t="s">
        <v>1235</v>
      </c>
      <c r="AB176" s="6" t="s">
        <v>1236</v>
      </c>
      <c r="AC176" s="6">
        <v>100.95</v>
      </c>
      <c r="AF176" s="6" t="s">
        <v>43</v>
      </c>
      <c r="AI176" s="6" t="str">
        <f>HYPERLINK("https://doi.org/10.1515/9781400873739")</f>
        <v>https://doi.org/10.1515/9781400873739</v>
      </c>
      <c r="AK176" s="6" t="s">
        <v>51</v>
      </c>
    </row>
    <row r="177" spans="1:37" s="6" customFormat="1" x14ac:dyDescent="0.3">
      <c r="A177" s="6">
        <v>125416</v>
      </c>
      <c r="B177" s="7">
        <v>9780674061293</v>
      </c>
      <c r="C177" s="7"/>
      <c r="D177" s="7"/>
      <c r="F177" s="6" t="s">
        <v>1237</v>
      </c>
      <c r="G177" s="6" t="s">
        <v>1238</v>
      </c>
      <c r="H177" s="6" t="s">
        <v>1239</v>
      </c>
      <c r="J177" s="6">
        <v>1</v>
      </c>
      <c r="M177" s="6" t="s">
        <v>212</v>
      </c>
      <c r="N177" s="9">
        <v>40634</v>
      </c>
      <c r="O177" s="6">
        <v>2011</v>
      </c>
      <c r="P177" s="6">
        <v>290</v>
      </c>
      <c r="R177" s="6">
        <v>10</v>
      </c>
      <c r="T177" s="6" t="s">
        <v>44</v>
      </c>
      <c r="U177" s="6" t="s">
        <v>45</v>
      </c>
      <c r="V177" s="6" t="s">
        <v>46</v>
      </c>
      <c r="W177" s="6" t="s">
        <v>1240</v>
      </c>
      <c r="Y177" s="6" t="s">
        <v>1241</v>
      </c>
      <c r="Z177" s="6" t="s">
        <v>1242</v>
      </c>
      <c r="AB177" s="6" t="s">
        <v>1243</v>
      </c>
      <c r="AC177" s="6">
        <v>103.5</v>
      </c>
      <c r="AF177" s="6" t="s">
        <v>43</v>
      </c>
      <c r="AI177" s="6" t="str">
        <f>HYPERLINK("https://doi.org/10.4159/harvard.9780674061293")</f>
        <v>https://doi.org/10.4159/harvard.9780674061293</v>
      </c>
      <c r="AK177" s="6" t="s">
        <v>51</v>
      </c>
    </row>
    <row r="178" spans="1:37" s="6" customFormat="1" x14ac:dyDescent="0.3">
      <c r="A178" s="6">
        <v>512029</v>
      </c>
      <c r="B178" s="7">
        <v>9781400845897</v>
      </c>
      <c r="C178" s="7"/>
      <c r="D178" s="7"/>
      <c r="F178" s="6" t="s">
        <v>1244</v>
      </c>
      <c r="G178" s="6" t="s">
        <v>1245</v>
      </c>
      <c r="I178" s="6" t="s">
        <v>1170</v>
      </c>
      <c r="J178" s="6">
        <v>1</v>
      </c>
      <c r="M178" s="6" t="s">
        <v>42</v>
      </c>
      <c r="N178" s="9">
        <v>41234</v>
      </c>
      <c r="O178" s="6">
        <v>2003</v>
      </c>
      <c r="P178" s="6">
        <v>496</v>
      </c>
      <c r="R178" s="6">
        <v>10</v>
      </c>
      <c r="T178" s="6" t="s">
        <v>44</v>
      </c>
      <c r="U178" s="6" t="s">
        <v>45</v>
      </c>
      <c r="V178" s="6" t="s">
        <v>63</v>
      </c>
      <c r="W178" s="6" t="s">
        <v>229</v>
      </c>
      <c r="Y178" s="6" t="s">
        <v>1246</v>
      </c>
      <c r="AA178" s="6" t="s">
        <v>1247</v>
      </c>
      <c r="AB178" s="6" t="s">
        <v>1248</v>
      </c>
      <c r="AC178" s="6">
        <v>335</v>
      </c>
      <c r="AF178" s="6" t="s">
        <v>43</v>
      </c>
      <c r="AI178" s="6" t="str">
        <f>HYPERLINK("https://doi.org/10.1515/9781400845897")</f>
        <v>https://doi.org/10.1515/9781400845897</v>
      </c>
      <c r="AK178" s="6" t="s">
        <v>51</v>
      </c>
    </row>
    <row r="179" spans="1:37" s="6" customFormat="1" x14ac:dyDescent="0.3">
      <c r="A179" s="6">
        <v>535202</v>
      </c>
      <c r="B179" s="7">
        <v>9781400889082</v>
      </c>
      <c r="C179" s="7"/>
      <c r="D179" s="7"/>
      <c r="F179" s="6" t="s">
        <v>1249</v>
      </c>
      <c r="G179" s="6" t="s">
        <v>1250</v>
      </c>
      <c r="H179" s="6" t="s">
        <v>906</v>
      </c>
      <c r="J179" s="6">
        <v>1</v>
      </c>
      <c r="M179" s="6" t="s">
        <v>42</v>
      </c>
      <c r="N179" s="9">
        <v>42976</v>
      </c>
      <c r="O179" s="6">
        <v>2017</v>
      </c>
      <c r="P179" s="6">
        <v>392</v>
      </c>
      <c r="R179" s="6">
        <v>10</v>
      </c>
      <c r="T179" s="6" t="s">
        <v>44</v>
      </c>
      <c r="U179" s="6" t="s">
        <v>45</v>
      </c>
      <c r="V179" s="6" t="s">
        <v>63</v>
      </c>
      <c r="W179" s="6" t="s">
        <v>1251</v>
      </c>
      <c r="Y179" s="6" t="s">
        <v>1252</v>
      </c>
      <c r="AA179" s="6" t="s">
        <v>1253</v>
      </c>
      <c r="AB179" s="6" t="s">
        <v>968</v>
      </c>
      <c r="AC179" s="6">
        <v>111</v>
      </c>
      <c r="AF179" s="6" t="s">
        <v>43</v>
      </c>
      <c r="AI179" s="6" t="str">
        <f>HYPERLINK("https://doi.org/10.1515/9781400889082")</f>
        <v>https://doi.org/10.1515/9781400889082</v>
      </c>
      <c r="AK179" s="6" t="s">
        <v>51</v>
      </c>
    </row>
    <row r="180" spans="1:37" s="6" customFormat="1" x14ac:dyDescent="0.3">
      <c r="A180" s="6">
        <v>507008</v>
      </c>
      <c r="B180" s="7">
        <v>9781400831869</v>
      </c>
      <c r="C180" s="7"/>
      <c r="D180" s="7"/>
      <c r="F180" s="6" t="s">
        <v>1254</v>
      </c>
      <c r="H180" s="6" t="s">
        <v>1255</v>
      </c>
      <c r="J180" s="6">
        <v>1</v>
      </c>
      <c r="M180" s="6" t="s">
        <v>42</v>
      </c>
      <c r="N180" s="9">
        <v>40133</v>
      </c>
      <c r="O180" s="6">
        <v>2010</v>
      </c>
      <c r="P180" s="6">
        <v>592</v>
      </c>
      <c r="R180" s="6">
        <v>10</v>
      </c>
      <c r="T180" s="6" t="s">
        <v>44</v>
      </c>
      <c r="U180" s="6" t="s">
        <v>45</v>
      </c>
      <c r="V180" s="6" t="s">
        <v>97</v>
      </c>
      <c r="W180" s="6" t="s">
        <v>1256</v>
      </c>
      <c r="Y180" s="6" t="s">
        <v>1257</v>
      </c>
      <c r="AA180" s="6" t="s">
        <v>1258</v>
      </c>
      <c r="AB180" s="6" t="s">
        <v>1259</v>
      </c>
      <c r="AC180" s="6">
        <v>340</v>
      </c>
      <c r="AF180" s="6" t="s">
        <v>43</v>
      </c>
      <c r="AI180" s="6" t="str">
        <f>HYPERLINK("https://doi.org/10.1515/9781400831869")</f>
        <v>https://doi.org/10.1515/9781400831869</v>
      </c>
      <c r="AK180" s="6" t="s">
        <v>51</v>
      </c>
    </row>
    <row r="181" spans="1:37" s="6" customFormat="1" x14ac:dyDescent="0.3">
      <c r="A181" s="6">
        <v>512375</v>
      </c>
      <c r="B181" s="7">
        <v>9781400850334</v>
      </c>
      <c r="C181" s="7"/>
      <c r="D181" s="7"/>
      <c r="F181" s="6" t="s">
        <v>1260</v>
      </c>
      <c r="G181" s="6" t="s">
        <v>1261</v>
      </c>
      <c r="H181" s="6" t="s">
        <v>1262</v>
      </c>
      <c r="J181" s="6">
        <v>1</v>
      </c>
      <c r="K181" s="6" t="s">
        <v>1263</v>
      </c>
      <c r="L181" s="8" t="s">
        <v>126</v>
      </c>
      <c r="M181" s="6" t="s">
        <v>42</v>
      </c>
      <c r="N181" s="9">
        <v>41841</v>
      </c>
      <c r="O181" s="6">
        <v>2014</v>
      </c>
      <c r="P181" s="6">
        <v>272</v>
      </c>
      <c r="R181" s="6">
        <v>10</v>
      </c>
      <c r="T181" s="6" t="s">
        <v>44</v>
      </c>
      <c r="U181" s="6" t="s">
        <v>45</v>
      </c>
      <c r="V181" s="6" t="s">
        <v>46</v>
      </c>
      <c r="W181" s="6" t="s">
        <v>1264</v>
      </c>
      <c r="Y181" s="6" t="s">
        <v>1265</v>
      </c>
      <c r="AA181" s="6" t="s">
        <v>1266</v>
      </c>
      <c r="AB181" s="6" t="s">
        <v>1267</v>
      </c>
      <c r="AC181" s="6">
        <v>126</v>
      </c>
      <c r="AF181" s="6" t="s">
        <v>43</v>
      </c>
      <c r="AI181" s="6" t="str">
        <f>HYPERLINK("https://doi.org/10.1515/9781400850334")</f>
        <v>https://doi.org/10.1515/9781400850334</v>
      </c>
      <c r="AK181" s="6" t="s">
        <v>51</v>
      </c>
    </row>
    <row r="182" spans="1:37" s="6" customFormat="1" x14ac:dyDescent="0.3">
      <c r="A182" s="6">
        <v>588741</v>
      </c>
      <c r="B182" s="7">
        <v>9780691214665</v>
      </c>
      <c r="C182" s="7"/>
      <c r="D182" s="7"/>
      <c r="F182" s="6" t="s">
        <v>1268</v>
      </c>
      <c r="G182" s="6" t="s">
        <v>1269</v>
      </c>
      <c r="I182" s="6" t="s">
        <v>1270</v>
      </c>
      <c r="J182" s="6">
        <v>1</v>
      </c>
      <c r="M182" s="6" t="s">
        <v>42</v>
      </c>
      <c r="N182" s="9">
        <v>44012</v>
      </c>
      <c r="O182" s="6">
        <v>2008</v>
      </c>
      <c r="P182" s="6">
        <v>400</v>
      </c>
      <c r="R182" s="6">
        <v>10</v>
      </c>
      <c r="T182" s="6" t="s">
        <v>44</v>
      </c>
      <c r="U182" s="6" t="s">
        <v>45</v>
      </c>
      <c r="V182" s="6" t="s">
        <v>97</v>
      </c>
      <c r="W182" s="6" t="s">
        <v>1271</v>
      </c>
      <c r="Y182" s="6" t="s">
        <v>1272</v>
      </c>
      <c r="AA182" s="6" t="s">
        <v>1273</v>
      </c>
      <c r="AB182" s="6" t="s">
        <v>1274</v>
      </c>
      <c r="AC182" s="6">
        <v>250</v>
      </c>
      <c r="AF182" s="6" t="s">
        <v>43</v>
      </c>
      <c r="AI182" s="6" t="str">
        <f>HYPERLINK("https://doi.org/10.1515/9780691214665")</f>
        <v>https://doi.org/10.1515/9780691214665</v>
      </c>
      <c r="AK182" s="6" t="s">
        <v>51</v>
      </c>
    </row>
    <row r="183" spans="1:37" s="6" customFormat="1" x14ac:dyDescent="0.3">
      <c r="A183" s="6">
        <v>573630</v>
      </c>
      <c r="B183" s="7">
        <v>9781845415853</v>
      </c>
      <c r="C183" s="7"/>
      <c r="D183" s="7"/>
      <c r="F183" s="6" t="s">
        <v>1275</v>
      </c>
      <c r="H183" s="6" t="s">
        <v>1276</v>
      </c>
      <c r="J183" s="6">
        <v>2</v>
      </c>
      <c r="K183" s="6" t="s">
        <v>328</v>
      </c>
      <c r="L183" s="8" t="s">
        <v>1277</v>
      </c>
      <c r="M183" s="6" t="s">
        <v>87</v>
      </c>
      <c r="N183" s="9">
        <v>42628</v>
      </c>
      <c r="O183" s="6">
        <v>2016</v>
      </c>
      <c r="R183" s="6">
        <v>10</v>
      </c>
      <c r="T183" s="6" t="s">
        <v>44</v>
      </c>
      <c r="U183" s="6" t="s">
        <v>45</v>
      </c>
      <c r="V183" s="6" t="s">
        <v>63</v>
      </c>
      <c r="W183" s="6" t="s">
        <v>1278</v>
      </c>
      <c r="Y183" s="6" t="s">
        <v>1279</v>
      </c>
      <c r="Z183" s="6" t="s">
        <v>1280</v>
      </c>
      <c r="AA183" s="6" t="s">
        <v>1281</v>
      </c>
      <c r="AB183" s="6" t="s">
        <v>1282</v>
      </c>
      <c r="AC183" s="6">
        <v>289.89999999999998</v>
      </c>
      <c r="AF183" s="6" t="s">
        <v>43</v>
      </c>
      <c r="AI183" s="6" t="str">
        <f>HYPERLINK("https://doi.org/10.21832/9781845415853")</f>
        <v>https://doi.org/10.21832/9781845415853</v>
      </c>
      <c r="AK183" s="6" t="s">
        <v>51</v>
      </c>
    </row>
    <row r="184" spans="1:37" s="6" customFormat="1" x14ac:dyDescent="0.3">
      <c r="A184" s="6">
        <v>631766</v>
      </c>
      <c r="B184" s="7">
        <v>9780691238395</v>
      </c>
      <c r="C184" s="7"/>
      <c r="D184" s="7"/>
      <c r="F184" s="6" t="s">
        <v>1283</v>
      </c>
      <c r="H184" s="6" t="s">
        <v>1284</v>
      </c>
      <c r="J184" s="6">
        <v>1</v>
      </c>
      <c r="M184" s="6" t="s">
        <v>42</v>
      </c>
      <c r="N184" s="9">
        <v>44845</v>
      </c>
      <c r="O184" s="6">
        <v>2022</v>
      </c>
      <c r="P184" s="6">
        <v>440</v>
      </c>
      <c r="R184" s="6">
        <v>10</v>
      </c>
      <c r="T184" s="6" t="s">
        <v>44</v>
      </c>
      <c r="U184" s="6" t="s">
        <v>45</v>
      </c>
      <c r="V184" s="6" t="s">
        <v>46</v>
      </c>
      <c r="W184" s="6" t="s">
        <v>1285</v>
      </c>
      <c r="Y184" s="6" t="s">
        <v>1286</v>
      </c>
      <c r="AA184" s="6" t="s">
        <v>1287</v>
      </c>
      <c r="AB184" s="6" t="s">
        <v>1288</v>
      </c>
      <c r="AC184" s="6">
        <v>76.95</v>
      </c>
      <c r="AF184" s="6" t="s">
        <v>43</v>
      </c>
      <c r="AI184" s="6" t="str">
        <f>HYPERLINK("https://doi.org/10.1515/9780691238395?locatt=mode:legacy")</f>
        <v>https://doi.org/10.1515/9780691238395?locatt=mode:legacy</v>
      </c>
      <c r="AK184" s="6" t="s">
        <v>51</v>
      </c>
    </row>
    <row r="185" spans="1:37" s="6" customFormat="1" x14ac:dyDescent="0.3">
      <c r="A185" s="6">
        <v>570749</v>
      </c>
      <c r="B185" s="7">
        <v>9780231548366</v>
      </c>
      <c r="C185" s="7"/>
      <c r="D185" s="7"/>
      <c r="F185" s="6" t="s">
        <v>1289</v>
      </c>
      <c r="G185" s="6" t="s">
        <v>1290</v>
      </c>
      <c r="H185" s="6" t="s">
        <v>1291</v>
      </c>
      <c r="J185" s="6">
        <v>1</v>
      </c>
      <c r="K185" s="6" t="s">
        <v>189</v>
      </c>
      <c r="M185" s="6" t="s">
        <v>190</v>
      </c>
      <c r="N185" s="9">
        <v>43759</v>
      </c>
      <c r="O185" s="6">
        <v>2019</v>
      </c>
      <c r="R185" s="6">
        <v>10</v>
      </c>
      <c r="T185" s="6" t="s">
        <v>44</v>
      </c>
      <c r="U185" s="6" t="s">
        <v>45</v>
      </c>
      <c r="V185" s="6" t="s">
        <v>63</v>
      </c>
      <c r="W185" s="6" t="s">
        <v>1292</v>
      </c>
      <c r="Y185" s="6" t="s">
        <v>1293</v>
      </c>
      <c r="AA185" s="6" t="s">
        <v>1294</v>
      </c>
      <c r="AB185" s="6" t="s">
        <v>1295</v>
      </c>
      <c r="AC185" s="6">
        <v>30.95</v>
      </c>
      <c r="AF185" s="6" t="s">
        <v>43</v>
      </c>
      <c r="AI185" s="6" t="str">
        <f>HYPERLINK("https://doi.org/10.7312/krip18952")</f>
        <v>https://doi.org/10.7312/krip18952</v>
      </c>
      <c r="AK185" s="6" t="s">
        <v>51</v>
      </c>
    </row>
    <row r="186" spans="1:37" s="6" customFormat="1" x14ac:dyDescent="0.3">
      <c r="A186" s="6">
        <v>528189</v>
      </c>
      <c r="B186" s="7">
        <v>9781400883332</v>
      </c>
      <c r="C186" s="7"/>
      <c r="D186" s="7"/>
      <c r="F186" s="6" t="s">
        <v>1296</v>
      </c>
      <c r="H186" s="6" t="s">
        <v>1297</v>
      </c>
      <c r="J186" s="6">
        <v>1</v>
      </c>
      <c r="M186" s="6" t="s">
        <v>42</v>
      </c>
      <c r="N186" s="9">
        <v>42586</v>
      </c>
      <c r="O186" s="6">
        <v>2017</v>
      </c>
      <c r="P186" s="6">
        <v>448</v>
      </c>
      <c r="R186" s="6">
        <v>10</v>
      </c>
      <c r="T186" s="6" t="s">
        <v>44</v>
      </c>
      <c r="U186" s="6" t="s">
        <v>45</v>
      </c>
      <c r="V186" s="6" t="s">
        <v>63</v>
      </c>
      <c r="W186" s="6" t="s">
        <v>1298</v>
      </c>
      <c r="Y186" s="6" t="s">
        <v>1299</v>
      </c>
      <c r="AA186" s="6" t="s">
        <v>1300</v>
      </c>
      <c r="AB186" s="6" t="s">
        <v>1301</v>
      </c>
      <c r="AC186" s="6">
        <v>99</v>
      </c>
      <c r="AF186" s="6" t="s">
        <v>43</v>
      </c>
      <c r="AI186" s="6" t="str">
        <f>HYPERLINK("https://doi.org/10.1515/9781400883332")</f>
        <v>https://doi.org/10.1515/9781400883332</v>
      </c>
      <c r="AK186" s="6" t="s">
        <v>51</v>
      </c>
    </row>
    <row r="187" spans="1:37" s="6" customFormat="1" x14ac:dyDescent="0.3">
      <c r="A187" s="6">
        <v>541952</v>
      </c>
      <c r="B187" s="7">
        <v>9781547401055</v>
      </c>
      <c r="C187" s="7"/>
      <c r="D187" s="7">
        <v>9781547417162</v>
      </c>
      <c r="F187" s="6" t="s">
        <v>1302</v>
      </c>
      <c r="G187" s="6" t="s">
        <v>1303</v>
      </c>
      <c r="H187" s="6" t="s">
        <v>1304</v>
      </c>
      <c r="J187" s="6">
        <v>1</v>
      </c>
      <c r="M187" s="6" t="s">
        <v>360</v>
      </c>
      <c r="N187" s="9">
        <v>43451</v>
      </c>
      <c r="O187" s="6">
        <v>2019</v>
      </c>
      <c r="P187" s="6">
        <v>232</v>
      </c>
      <c r="Q187" s="6">
        <v>75</v>
      </c>
      <c r="S187" s="6">
        <v>2417</v>
      </c>
      <c r="T187" s="6" t="s">
        <v>44</v>
      </c>
      <c r="U187" s="6" t="s">
        <v>128</v>
      </c>
      <c r="V187" s="6" t="s">
        <v>1305</v>
      </c>
      <c r="W187" s="6" t="s">
        <v>1306</v>
      </c>
      <c r="Y187" s="6" t="s">
        <v>1307</v>
      </c>
      <c r="Z187" s="6" t="s">
        <v>1308</v>
      </c>
      <c r="AB187" s="6" t="s">
        <v>1309</v>
      </c>
      <c r="AC187" s="6">
        <v>149</v>
      </c>
      <c r="AE187" s="6">
        <v>34.950000000000003</v>
      </c>
      <c r="AF187" s="6" t="s">
        <v>43</v>
      </c>
      <c r="AH187" s="6" t="s">
        <v>43</v>
      </c>
      <c r="AI187" s="6" t="str">
        <f>HYPERLINK("https://doi.org/10.1515/9781547401055")</f>
        <v>https://doi.org/10.1515/9781547401055</v>
      </c>
      <c r="AK187" s="6" t="s">
        <v>51</v>
      </c>
    </row>
    <row r="188" spans="1:37" s="6" customFormat="1" x14ac:dyDescent="0.3">
      <c r="A188" s="6">
        <v>568861</v>
      </c>
      <c r="B188" s="7">
        <v>9780691198866</v>
      </c>
      <c r="C188" s="7"/>
      <c r="D188" s="7"/>
      <c r="F188" s="6" t="s">
        <v>1310</v>
      </c>
      <c r="G188" s="6" t="s">
        <v>1311</v>
      </c>
      <c r="H188" s="6" t="s">
        <v>1312</v>
      </c>
      <c r="J188" s="6">
        <v>1</v>
      </c>
      <c r="M188" s="6" t="s">
        <v>42</v>
      </c>
      <c r="N188" s="9">
        <v>43774</v>
      </c>
      <c r="O188" s="6">
        <v>2019</v>
      </c>
      <c r="P188" s="6">
        <v>304</v>
      </c>
      <c r="R188" s="6">
        <v>10</v>
      </c>
      <c r="T188" s="6" t="s">
        <v>44</v>
      </c>
      <c r="U188" s="6" t="s">
        <v>45</v>
      </c>
      <c r="V188" s="6" t="s">
        <v>97</v>
      </c>
      <c r="W188" s="6" t="s">
        <v>1313</v>
      </c>
      <c r="Y188" s="6" t="s">
        <v>1314</v>
      </c>
      <c r="AA188" s="6" t="s">
        <v>1315</v>
      </c>
      <c r="AB188" s="6" t="s">
        <v>1316</v>
      </c>
      <c r="AC188" s="6">
        <v>81</v>
      </c>
      <c r="AF188" s="6" t="s">
        <v>43</v>
      </c>
      <c r="AI188" s="6" t="str">
        <f>HYPERLINK("https://doi.org/10.1515/9780691198866")</f>
        <v>https://doi.org/10.1515/9780691198866</v>
      </c>
      <c r="AK188" s="6" t="s">
        <v>51</v>
      </c>
    </row>
    <row r="189" spans="1:37" s="6" customFormat="1" x14ac:dyDescent="0.3">
      <c r="A189" s="6">
        <v>508054</v>
      </c>
      <c r="B189" s="7">
        <v>9781400850679</v>
      </c>
      <c r="C189" s="7"/>
      <c r="D189" s="7"/>
      <c r="F189" s="6" t="s">
        <v>1317</v>
      </c>
      <c r="G189" s="6" t="s">
        <v>1318</v>
      </c>
      <c r="H189" s="6" t="s">
        <v>1319</v>
      </c>
      <c r="J189" s="6">
        <v>1</v>
      </c>
      <c r="M189" s="6" t="s">
        <v>42</v>
      </c>
      <c r="N189" s="9">
        <v>41611</v>
      </c>
      <c r="O189" s="6">
        <v>2003</v>
      </c>
      <c r="P189" s="6">
        <v>416</v>
      </c>
      <c r="R189" s="6">
        <v>10</v>
      </c>
      <c r="T189" s="6" t="s">
        <v>44</v>
      </c>
      <c r="U189" s="6" t="s">
        <v>128</v>
      </c>
      <c r="V189" s="6" t="s">
        <v>261</v>
      </c>
      <c r="W189" s="6" t="s">
        <v>1320</v>
      </c>
      <c r="Y189" s="6" t="s">
        <v>1321</v>
      </c>
      <c r="AA189" s="6" t="s">
        <v>1322</v>
      </c>
      <c r="AB189" s="6" t="s">
        <v>1323</v>
      </c>
      <c r="AC189" s="6">
        <v>315</v>
      </c>
      <c r="AF189" s="6" t="s">
        <v>43</v>
      </c>
      <c r="AI189" s="6" t="str">
        <f>HYPERLINK("https://doi.org/10.1515/9781400850679")</f>
        <v>https://doi.org/10.1515/9781400850679</v>
      </c>
      <c r="AK189" s="6" t="s">
        <v>51</v>
      </c>
    </row>
    <row r="190" spans="1:37" s="6" customFormat="1" x14ac:dyDescent="0.3">
      <c r="A190" s="6">
        <v>584105</v>
      </c>
      <c r="B190" s="7">
        <v>9780691214009</v>
      </c>
      <c r="C190" s="7"/>
      <c r="D190" s="7"/>
      <c r="F190" s="6" t="s">
        <v>1324</v>
      </c>
      <c r="G190" s="6" t="s">
        <v>1325</v>
      </c>
      <c r="H190" s="6" t="s">
        <v>1326</v>
      </c>
      <c r="J190" s="6">
        <v>1</v>
      </c>
      <c r="M190" s="6" t="s">
        <v>42</v>
      </c>
      <c r="N190" s="9">
        <v>43998</v>
      </c>
      <c r="O190" s="6">
        <v>1988</v>
      </c>
      <c r="P190" s="6">
        <v>229</v>
      </c>
      <c r="R190" s="6">
        <v>10</v>
      </c>
      <c r="T190" s="6" t="s">
        <v>44</v>
      </c>
      <c r="U190" s="6" t="s">
        <v>128</v>
      </c>
      <c r="V190" s="6" t="s">
        <v>1327</v>
      </c>
      <c r="W190" s="6" t="s">
        <v>1328</v>
      </c>
      <c r="Y190" s="6" t="s">
        <v>1329</v>
      </c>
      <c r="AC190" s="6">
        <v>250</v>
      </c>
      <c r="AF190" s="6" t="s">
        <v>43</v>
      </c>
      <c r="AI190" s="6" t="str">
        <f>HYPERLINK("https://doi.org/10.1515/9780691214009")</f>
        <v>https://doi.org/10.1515/9780691214009</v>
      </c>
      <c r="AK190" s="6" t="s">
        <v>51</v>
      </c>
    </row>
    <row r="191" spans="1:37" s="6" customFormat="1" x14ac:dyDescent="0.3">
      <c r="A191" s="6">
        <v>521636</v>
      </c>
      <c r="B191" s="7">
        <v>9781400833580</v>
      </c>
      <c r="C191" s="7"/>
      <c r="D191" s="7"/>
      <c r="F191" s="6" t="s">
        <v>1330</v>
      </c>
      <c r="G191" s="6" t="s">
        <v>1331</v>
      </c>
      <c r="I191" s="6" t="s">
        <v>1332</v>
      </c>
      <c r="J191" s="6">
        <v>1</v>
      </c>
      <c r="K191" s="6" t="s">
        <v>373</v>
      </c>
      <c r="M191" s="6" t="s">
        <v>42</v>
      </c>
      <c r="N191" s="9">
        <v>40965</v>
      </c>
      <c r="O191" s="6">
        <v>2010</v>
      </c>
      <c r="P191" s="6">
        <v>584</v>
      </c>
      <c r="Q191" s="6">
        <v>3</v>
      </c>
      <c r="R191" s="6">
        <v>10</v>
      </c>
      <c r="T191" s="6" t="s">
        <v>44</v>
      </c>
      <c r="U191" s="6" t="s">
        <v>45</v>
      </c>
      <c r="V191" s="6" t="s">
        <v>46</v>
      </c>
      <c r="W191" s="6" t="s">
        <v>1333</v>
      </c>
      <c r="Y191" s="6" t="s">
        <v>1334</v>
      </c>
      <c r="AA191" s="6" t="s">
        <v>1335</v>
      </c>
      <c r="AB191" s="6" t="s">
        <v>1336</v>
      </c>
      <c r="AC191" s="6">
        <v>190</v>
      </c>
      <c r="AF191" s="6" t="s">
        <v>43</v>
      </c>
      <c r="AI191" s="6" t="str">
        <f>HYPERLINK("https://doi.org/10.1515/9781400833580")</f>
        <v>https://doi.org/10.1515/9781400833580</v>
      </c>
      <c r="AK191" s="6" t="s">
        <v>51</v>
      </c>
    </row>
    <row r="192" spans="1:37" s="6" customFormat="1" x14ac:dyDescent="0.3">
      <c r="A192" s="6">
        <v>605345</v>
      </c>
      <c r="B192" s="7">
        <v>9780691231037</v>
      </c>
      <c r="C192" s="7"/>
      <c r="D192" s="7"/>
      <c r="F192" s="6" t="s">
        <v>1337</v>
      </c>
      <c r="G192" s="6" t="s">
        <v>1338</v>
      </c>
      <c r="H192" s="6" t="s">
        <v>846</v>
      </c>
      <c r="J192" s="6">
        <v>1</v>
      </c>
      <c r="M192" s="6" t="s">
        <v>42</v>
      </c>
      <c r="N192" s="9">
        <v>44481</v>
      </c>
      <c r="O192" s="6">
        <v>2021</v>
      </c>
      <c r="P192" s="6">
        <v>272</v>
      </c>
      <c r="R192" s="6">
        <v>10</v>
      </c>
      <c r="T192" s="6" t="s">
        <v>44</v>
      </c>
      <c r="U192" s="6" t="s">
        <v>45</v>
      </c>
      <c r="V192" s="6" t="s">
        <v>63</v>
      </c>
      <c r="W192" s="6" t="s">
        <v>1339</v>
      </c>
      <c r="Y192" s="6" t="s">
        <v>1340</v>
      </c>
      <c r="AA192" s="6" t="s">
        <v>1341</v>
      </c>
      <c r="AB192" s="6" t="s">
        <v>1342</v>
      </c>
      <c r="AC192" s="6">
        <v>78</v>
      </c>
      <c r="AF192" s="6" t="s">
        <v>43</v>
      </c>
      <c r="AI192" s="6" t="str">
        <f>HYPERLINK("https://doi.org/10.1515/9780691231037?locatt=mode:legacy")</f>
        <v>https://doi.org/10.1515/9780691231037?locatt=mode:legacy</v>
      </c>
      <c r="AK192" s="6" t="s">
        <v>51</v>
      </c>
    </row>
    <row r="193" spans="1:37" s="6" customFormat="1" x14ac:dyDescent="0.3">
      <c r="A193" s="6">
        <v>525019</v>
      </c>
      <c r="B193" s="7">
        <v>9781400883592</v>
      </c>
      <c r="C193" s="7"/>
      <c r="D193" s="7"/>
      <c r="F193" s="6" t="s">
        <v>1343</v>
      </c>
      <c r="H193" s="6" t="s">
        <v>1344</v>
      </c>
      <c r="J193" s="6">
        <v>1</v>
      </c>
      <c r="M193" s="6" t="s">
        <v>42</v>
      </c>
      <c r="N193" s="9">
        <v>42605</v>
      </c>
      <c r="O193" s="6">
        <v>2017</v>
      </c>
      <c r="P193" s="6">
        <v>184</v>
      </c>
      <c r="Q193" s="6">
        <v>2</v>
      </c>
      <c r="R193" s="6">
        <v>10</v>
      </c>
      <c r="T193" s="6" t="s">
        <v>44</v>
      </c>
      <c r="U193" s="6" t="s">
        <v>45</v>
      </c>
      <c r="V193" s="6" t="s">
        <v>601</v>
      </c>
      <c r="W193" s="6" t="s">
        <v>1345</v>
      </c>
      <c r="Y193" s="6" t="s">
        <v>1346</v>
      </c>
      <c r="AA193" s="6" t="s">
        <v>1347</v>
      </c>
      <c r="AB193" s="6" t="s">
        <v>1348</v>
      </c>
      <c r="AC193" s="6">
        <v>180</v>
      </c>
      <c r="AF193" s="6" t="s">
        <v>43</v>
      </c>
      <c r="AI193" s="6" t="str">
        <f>HYPERLINK("https://doi.org/10.1515/9781400883592")</f>
        <v>https://doi.org/10.1515/9781400883592</v>
      </c>
      <c r="AK193" s="6" t="s">
        <v>51</v>
      </c>
    </row>
    <row r="194" spans="1:37" s="6" customFormat="1" x14ac:dyDescent="0.3">
      <c r="A194" s="6">
        <v>525135</v>
      </c>
      <c r="B194" s="7">
        <v>9781400880904</v>
      </c>
      <c r="C194" s="7"/>
      <c r="D194" s="7"/>
      <c r="F194" s="6" t="s">
        <v>1349</v>
      </c>
      <c r="G194" s="6" t="s">
        <v>1350</v>
      </c>
      <c r="H194" s="6" t="s">
        <v>1351</v>
      </c>
      <c r="J194" s="6">
        <v>1</v>
      </c>
      <c r="M194" s="6" t="s">
        <v>42</v>
      </c>
      <c r="N194" s="9">
        <v>42584</v>
      </c>
      <c r="O194" s="6">
        <v>2016</v>
      </c>
      <c r="P194" s="6">
        <v>344</v>
      </c>
      <c r="R194" s="6">
        <v>10</v>
      </c>
      <c r="T194" s="6" t="s">
        <v>44</v>
      </c>
      <c r="U194" s="6" t="s">
        <v>45</v>
      </c>
      <c r="V194" s="6" t="s">
        <v>63</v>
      </c>
      <c r="W194" s="6" t="s">
        <v>1352</v>
      </c>
      <c r="Y194" s="6" t="s">
        <v>1353</v>
      </c>
      <c r="AA194" s="6" t="s">
        <v>1354</v>
      </c>
      <c r="AB194" s="6" t="s">
        <v>1355</v>
      </c>
      <c r="AC194" s="6">
        <v>126</v>
      </c>
      <c r="AF194" s="6" t="s">
        <v>43</v>
      </c>
      <c r="AI194" s="6" t="str">
        <f>HYPERLINK("https://doi.org/10.1515/9781400880904")</f>
        <v>https://doi.org/10.1515/9781400880904</v>
      </c>
      <c r="AK194" s="6" t="s">
        <v>51</v>
      </c>
    </row>
    <row r="195" spans="1:37" s="6" customFormat="1" x14ac:dyDescent="0.3">
      <c r="A195" s="6">
        <v>580369</v>
      </c>
      <c r="B195" s="7">
        <v>9783110705355</v>
      </c>
      <c r="C195" s="7"/>
      <c r="D195" s="7">
        <v>9783110705348</v>
      </c>
      <c r="E195" s="6" t="s">
        <v>165</v>
      </c>
      <c r="F195" s="6" t="s">
        <v>1356</v>
      </c>
      <c r="G195" s="6" t="s">
        <v>1357</v>
      </c>
      <c r="H195" s="6" t="s">
        <v>1358</v>
      </c>
      <c r="J195" s="6">
        <v>1</v>
      </c>
      <c r="M195" s="6" t="s">
        <v>360</v>
      </c>
      <c r="N195" s="9">
        <v>44172</v>
      </c>
      <c r="O195" s="6">
        <v>2021</v>
      </c>
      <c r="P195" s="6">
        <v>406</v>
      </c>
      <c r="S195" s="6">
        <v>2417</v>
      </c>
      <c r="T195" s="6" t="s">
        <v>44</v>
      </c>
      <c r="U195" s="6" t="s">
        <v>112</v>
      </c>
      <c r="V195" s="6" t="s">
        <v>112</v>
      </c>
      <c r="W195" s="6" t="s">
        <v>1359</v>
      </c>
      <c r="X195" s="6" t="s">
        <v>170</v>
      </c>
      <c r="Y195" s="6" t="s">
        <v>1360</v>
      </c>
      <c r="AA195" s="6" t="s">
        <v>1361</v>
      </c>
      <c r="AB195" s="6" t="s">
        <v>1362</v>
      </c>
      <c r="AC195" s="6">
        <v>299</v>
      </c>
      <c r="AE195" s="6">
        <v>34.950000000000003</v>
      </c>
      <c r="AF195" s="6" t="s">
        <v>43</v>
      </c>
      <c r="AH195" s="6" t="s">
        <v>43</v>
      </c>
      <c r="AI195" s="6" t="str">
        <f>HYPERLINK("https://doi.org/10.1515/9783110705355")</f>
        <v>https://doi.org/10.1515/9783110705355</v>
      </c>
      <c r="AK195" s="6" t="s">
        <v>51</v>
      </c>
    </row>
    <row r="196" spans="1:37" s="6" customFormat="1" x14ac:dyDescent="0.3">
      <c r="A196" s="6">
        <v>512457</v>
      </c>
      <c r="B196" s="7">
        <v>9781400867066</v>
      </c>
      <c r="C196" s="7"/>
      <c r="D196" s="7"/>
      <c r="F196" s="6" t="s">
        <v>1363</v>
      </c>
      <c r="H196" s="6" t="s">
        <v>1364</v>
      </c>
      <c r="J196" s="6">
        <v>1</v>
      </c>
      <c r="K196" s="6" t="s">
        <v>1365</v>
      </c>
      <c r="L196" s="8" t="s">
        <v>1366</v>
      </c>
      <c r="M196" s="6" t="s">
        <v>42</v>
      </c>
      <c r="N196" s="9">
        <v>42071</v>
      </c>
      <c r="O196" s="6">
        <v>1974</v>
      </c>
      <c r="P196" s="6">
        <v>196</v>
      </c>
      <c r="R196" s="6">
        <v>10</v>
      </c>
      <c r="T196" s="6" t="s">
        <v>44</v>
      </c>
      <c r="U196" s="6" t="s">
        <v>128</v>
      </c>
      <c r="V196" s="6" t="s">
        <v>261</v>
      </c>
      <c r="W196" s="6" t="s">
        <v>1367</v>
      </c>
      <c r="Y196" s="6" t="s">
        <v>1368</v>
      </c>
      <c r="AC196" s="6">
        <v>138</v>
      </c>
      <c r="AF196" s="6" t="s">
        <v>43</v>
      </c>
      <c r="AI196" s="6" t="str">
        <f>HYPERLINK("https://doi.org/10.1515/9781400867066")</f>
        <v>https://doi.org/10.1515/9781400867066</v>
      </c>
      <c r="AK196" s="6" t="s">
        <v>51</v>
      </c>
    </row>
    <row r="197" spans="1:37" s="6" customFormat="1" x14ac:dyDescent="0.3">
      <c r="A197" s="6">
        <v>528578</v>
      </c>
      <c r="B197" s="7">
        <v>9780231544511</v>
      </c>
      <c r="C197" s="7"/>
      <c r="D197" s="7"/>
      <c r="F197" s="6" t="s">
        <v>1369</v>
      </c>
      <c r="G197" s="6" t="s">
        <v>1370</v>
      </c>
      <c r="H197" s="6" t="s">
        <v>1371</v>
      </c>
      <c r="J197" s="6">
        <v>1</v>
      </c>
      <c r="M197" s="6" t="s">
        <v>190</v>
      </c>
      <c r="N197" s="9">
        <v>43003</v>
      </c>
      <c r="O197" s="6">
        <v>2017</v>
      </c>
      <c r="P197" s="6">
        <v>640</v>
      </c>
      <c r="Q197" s="6">
        <v>22</v>
      </c>
      <c r="R197" s="6">
        <v>10</v>
      </c>
      <c r="T197" s="6" t="s">
        <v>44</v>
      </c>
      <c r="U197" s="6" t="s">
        <v>45</v>
      </c>
      <c r="V197" s="6" t="s">
        <v>63</v>
      </c>
      <c r="W197" s="6" t="s">
        <v>1372</v>
      </c>
      <c r="Y197" s="6" t="s">
        <v>1373</v>
      </c>
      <c r="Z197" s="6" t="s">
        <v>1374</v>
      </c>
      <c r="AA197" s="6" t="s">
        <v>1375</v>
      </c>
      <c r="AB197" s="6" t="s">
        <v>1376</v>
      </c>
      <c r="AC197" s="6">
        <v>82.95</v>
      </c>
      <c r="AF197" s="6" t="s">
        <v>43</v>
      </c>
      <c r="AI197" s="6" t="str">
        <f>HYPERLINK("https://doi.org/10.7312/gros17812")</f>
        <v>https://doi.org/10.7312/gros17812</v>
      </c>
      <c r="AK197" s="6" t="s">
        <v>51</v>
      </c>
    </row>
    <row r="198" spans="1:37" s="6" customFormat="1" x14ac:dyDescent="0.3">
      <c r="A198" s="6">
        <v>565383</v>
      </c>
      <c r="B198" s="7">
        <v>9783110641509</v>
      </c>
      <c r="C198" s="7"/>
      <c r="D198" s="7">
        <v>9783110641295</v>
      </c>
      <c r="F198" s="6" t="s">
        <v>1377</v>
      </c>
      <c r="G198" s="6" t="s">
        <v>1378</v>
      </c>
      <c r="H198" s="6" t="s">
        <v>1379</v>
      </c>
      <c r="J198" s="6">
        <v>1</v>
      </c>
      <c r="K198" s="6" t="s">
        <v>1157</v>
      </c>
      <c r="L198" s="8" t="s">
        <v>1380</v>
      </c>
      <c r="M198" s="6" t="s">
        <v>360</v>
      </c>
      <c r="N198" s="9">
        <v>44104</v>
      </c>
      <c r="O198" s="6">
        <v>2020</v>
      </c>
      <c r="P198" s="6">
        <v>180</v>
      </c>
      <c r="S198" s="6">
        <v>1724</v>
      </c>
      <c r="T198" s="6" t="s">
        <v>44</v>
      </c>
      <c r="U198" s="6" t="s">
        <v>128</v>
      </c>
      <c r="V198" s="6" t="s">
        <v>160</v>
      </c>
      <c r="W198" s="6" t="s">
        <v>1381</v>
      </c>
      <c r="Y198" s="6" t="s">
        <v>1382</v>
      </c>
      <c r="AA198" s="6" t="s">
        <v>1383</v>
      </c>
      <c r="AB198" s="6" t="s">
        <v>1384</v>
      </c>
      <c r="AC198" s="6">
        <v>149</v>
      </c>
      <c r="AE198" s="6">
        <v>29.95</v>
      </c>
      <c r="AF198" s="6" t="s">
        <v>43</v>
      </c>
      <c r="AH198" s="6" t="s">
        <v>43</v>
      </c>
      <c r="AI198" s="6" t="str">
        <f>HYPERLINK("https://doi.org/10.1515/9783110641509")</f>
        <v>https://doi.org/10.1515/9783110641509</v>
      </c>
      <c r="AK198" s="6" t="s">
        <v>51</v>
      </c>
    </row>
    <row r="199" spans="1:37" s="6" customFormat="1" x14ac:dyDescent="0.3">
      <c r="A199" s="6">
        <v>591623</v>
      </c>
      <c r="B199" s="7">
        <v>9780691216010</v>
      </c>
      <c r="C199" s="7"/>
      <c r="D199" s="7"/>
      <c r="F199" s="6" t="s">
        <v>1385</v>
      </c>
      <c r="G199" s="6" t="s">
        <v>1386</v>
      </c>
      <c r="H199" s="6" t="s">
        <v>1387</v>
      </c>
      <c r="J199" s="6">
        <v>1</v>
      </c>
      <c r="M199" s="6" t="s">
        <v>42</v>
      </c>
      <c r="N199" s="9">
        <v>44033</v>
      </c>
      <c r="O199" s="6">
        <v>2006</v>
      </c>
      <c r="P199" s="6">
        <v>400</v>
      </c>
      <c r="R199" s="6">
        <v>10</v>
      </c>
      <c r="T199" s="6" t="s">
        <v>44</v>
      </c>
      <c r="U199" s="6" t="s">
        <v>45</v>
      </c>
      <c r="V199" s="6" t="s">
        <v>97</v>
      </c>
      <c r="W199" s="6" t="s">
        <v>1388</v>
      </c>
      <c r="Y199" s="6" t="s">
        <v>1389</v>
      </c>
      <c r="AA199" s="6" t="s">
        <v>1390</v>
      </c>
      <c r="AB199" s="6" t="s">
        <v>1391</v>
      </c>
      <c r="AC199" s="6">
        <v>210</v>
      </c>
      <c r="AF199" s="6" t="s">
        <v>43</v>
      </c>
      <c r="AI199" s="6" t="str">
        <f>HYPERLINK("https://doi.org/10.1515/9780691216010")</f>
        <v>https://doi.org/10.1515/9780691216010</v>
      </c>
      <c r="AK199" s="6" t="s">
        <v>51</v>
      </c>
    </row>
    <row r="200" spans="1:37" s="6" customFormat="1" x14ac:dyDescent="0.3">
      <c r="A200" s="6">
        <v>529290</v>
      </c>
      <c r="B200" s="7">
        <v>9781400885558</v>
      </c>
      <c r="C200" s="7"/>
      <c r="D200" s="7"/>
      <c r="F200" s="6" t="s">
        <v>1392</v>
      </c>
      <c r="H200" s="6" t="s">
        <v>1393</v>
      </c>
      <c r="J200" s="6">
        <v>1</v>
      </c>
      <c r="M200" s="6" t="s">
        <v>42</v>
      </c>
      <c r="N200" s="9">
        <v>42759</v>
      </c>
      <c r="O200" s="6">
        <v>2015</v>
      </c>
      <c r="P200" s="6">
        <v>224</v>
      </c>
      <c r="R200" s="6">
        <v>10</v>
      </c>
      <c r="T200" s="6" t="s">
        <v>44</v>
      </c>
      <c r="U200" s="6" t="s">
        <v>45</v>
      </c>
      <c r="V200" s="6" t="s">
        <v>63</v>
      </c>
      <c r="W200" s="6" t="s">
        <v>1394</v>
      </c>
      <c r="Y200" s="6" t="s">
        <v>1395</v>
      </c>
      <c r="AA200" s="6" t="s">
        <v>1396</v>
      </c>
      <c r="AB200" s="6" t="s">
        <v>1397</v>
      </c>
      <c r="AC200" s="6">
        <v>79</v>
      </c>
      <c r="AF200" s="6" t="s">
        <v>43</v>
      </c>
      <c r="AI200" s="6" t="str">
        <f>HYPERLINK("https://doi.org/10.1515/9781400885558")</f>
        <v>https://doi.org/10.1515/9781400885558</v>
      </c>
      <c r="AK200" s="6" t="s">
        <v>51</v>
      </c>
    </row>
    <row r="201" spans="1:37" s="6" customFormat="1" x14ac:dyDescent="0.3">
      <c r="A201" s="6">
        <v>508093</v>
      </c>
      <c r="B201" s="7">
        <v>9781400829439</v>
      </c>
      <c r="C201" s="7"/>
      <c r="D201" s="7"/>
      <c r="F201" s="6" t="s">
        <v>1398</v>
      </c>
      <c r="G201" s="6" t="s">
        <v>1399</v>
      </c>
      <c r="H201" s="6" t="s">
        <v>205</v>
      </c>
      <c r="J201" s="6">
        <v>1</v>
      </c>
      <c r="M201" s="6" t="s">
        <v>42</v>
      </c>
      <c r="N201" s="9">
        <v>40861</v>
      </c>
      <c r="O201" s="6">
        <v>2002</v>
      </c>
      <c r="P201" s="6">
        <v>384</v>
      </c>
      <c r="R201" s="6">
        <v>10</v>
      </c>
      <c r="T201" s="6" t="s">
        <v>44</v>
      </c>
      <c r="U201" s="6" t="s">
        <v>45</v>
      </c>
      <c r="V201" s="6" t="s">
        <v>46</v>
      </c>
      <c r="W201" s="6" t="s">
        <v>1400</v>
      </c>
      <c r="Y201" s="6" t="s">
        <v>1401</v>
      </c>
      <c r="AA201" s="6" t="s">
        <v>1402</v>
      </c>
      <c r="AB201" s="6" t="s">
        <v>1403</v>
      </c>
      <c r="AC201" s="6">
        <v>170</v>
      </c>
      <c r="AF201" s="6" t="s">
        <v>43</v>
      </c>
      <c r="AI201" s="6" t="str">
        <f>HYPERLINK("https://doi.org/10.1515/9781400829439")</f>
        <v>https://doi.org/10.1515/9781400829439</v>
      </c>
      <c r="AK201" s="6" t="s">
        <v>51</v>
      </c>
    </row>
    <row r="202" spans="1:37" s="6" customFormat="1" x14ac:dyDescent="0.3">
      <c r="A202" s="6">
        <v>321839</v>
      </c>
      <c r="B202" s="7">
        <v>9780674432833</v>
      </c>
      <c r="C202" s="7">
        <v>9780674432826</v>
      </c>
      <c r="D202" s="7"/>
      <c r="F202" s="6" t="s">
        <v>1404</v>
      </c>
      <c r="H202" s="6" t="s">
        <v>1405</v>
      </c>
      <c r="J202" s="6">
        <v>1</v>
      </c>
      <c r="M202" s="6" t="s">
        <v>212</v>
      </c>
      <c r="N202" s="9">
        <v>41548</v>
      </c>
      <c r="O202" s="6">
        <v>1966</v>
      </c>
      <c r="P202" s="6">
        <v>332</v>
      </c>
      <c r="Q202" s="6">
        <v>27</v>
      </c>
      <c r="R202" s="6">
        <v>10</v>
      </c>
      <c r="T202" s="6" t="s">
        <v>44</v>
      </c>
      <c r="U202" s="6" t="s">
        <v>45</v>
      </c>
      <c r="V202" s="6" t="s">
        <v>63</v>
      </c>
      <c r="W202" s="6" t="s">
        <v>229</v>
      </c>
      <c r="AC202" s="6">
        <v>60</v>
      </c>
      <c r="AD202" s="6">
        <v>60</v>
      </c>
      <c r="AF202" s="6" t="s">
        <v>43</v>
      </c>
      <c r="AG202" s="6" t="s">
        <v>43</v>
      </c>
      <c r="AI202" s="6" t="str">
        <f>HYPERLINK("https://doi.org/10.4159/harvard.9780674432833")</f>
        <v>https://doi.org/10.4159/harvard.9780674432833</v>
      </c>
      <c r="AK202" s="6" t="s">
        <v>51</v>
      </c>
    </row>
    <row r="203" spans="1:37" s="6" customFormat="1" x14ac:dyDescent="0.3">
      <c r="A203" s="6">
        <v>591396</v>
      </c>
      <c r="B203" s="7">
        <v>9780231553155</v>
      </c>
      <c r="C203" s="7"/>
      <c r="D203" s="7"/>
      <c r="F203" s="6" t="s">
        <v>1406</v>
      </c>
      <c r="G203" s="6" t="s">
        <v>1407</v>
      </c>
      <c r="H203" s="6" t="s">
        <v>1408</v>
      </c>
      <c r="J203" s="6">
        <v>1</v>
      </c>
      <c r="M203" s="6" t="s">
        <v>190</v>
      </c>
      <c r="N203" s="9">
        <v>44235</v>
      </c>
      <c r="O203" s="6">
        <v>2021</v>
      </c>
      <c r="R203" s="6">
        <v>10</v>
      </c>
      <c r="T203" s="6" t="s">
        <v>44</v>
      </c>
      <c r="U203" s="6" t="s">
        <v>45</v>
      </c>
      <c r="V203" s="6" t="s">
        <v>63</v>
      </c>
      <c r="W203" s="6" t="s">
        <v>1409</v>
      </c>
      <c r="Y203" s="6" t="s">
        <v>1410</v>
      </c>
      <c r="Z203" s="6" t="s">
        <v>1411</v>
      </c>
      <c r="AA203" s="6" t="s">
        <v>1412</v>
      </c>
      <c r="AB203" s="6" t="s">
        <v>1413</v>
      </c>
      <c r="AC203" s="6">
        <v>30.95</v>
      </c>
      <c r="AF203" s="6" t="s">
        <v>43</v>
      </c>
      <c r="AI203" s="6" t="str">
        <f>HYPERLINK("https://doi.org/10.7312/sore19948")</f>
        <v>https://doi.org/10.7312/sore19948</v>
      </c>
      <c r="AK203" s="6" t="s">
        <v>51</v>
      </c>
    </row>
    <row r="204" spans="1:37" s="6" customFormat="1" x14ac:dyDescent="0.3">
      <c r="A204" s="6">
        <v>539492</v>
      </c>
      <c r="B204" s="7">
        <v>9783110607888</v>
      </c>
      <c r="C204" s="7">
        <v>9783110604627</v>
      </c>
      <c r="D204" s="7"/>
      <c r="F204" s="6" t="s">
        <v>1414</v>
      </c>
      <c r="G204" s="6" t="s">
        <v>1415</v>
      </c>
      <c r="I204" s="6" t="s">
        <v>1416</v>
      </c>
      <c r="J204" s="6">
        <v>1</v>
      </c>
      <c r="M204" s="6" t="s">
        <v>127</v>
      </c>
      <c r="N204" s="9">
        <v>44032</v>
      </c>
      <c r="O204" s="6">
        <v>2020</v>
      </c>
      <c r="P204" s="6">
        <v>700</v>
      </c>
      <c r="S204" s="6">
        <v>2417</v>
      </c>
      <c r="T204" s="6" t="s">
        <v>44</v>
      </c>
      <c r="U204" s="6" t="s">
        <v>128</v>
      </c>
      <c r="V204" s="6" t="s">
        <v>1417</v>
      </c>
      <c r="W204" s="6" t="s">
        <v>398</v>
      </c>
      <c r="Y204" s="6" t="s">
        <v>1418</v>
      </c>
      <c r="AB204" s="6" t="s">
        <v>1419</v>
      </c>
      <c r="AC204" s="6">
        <v>149</v>
      </c>
      <c r="AD204" s="6">
        <v>154.94999999999999</v>
      </c>
      <c r="AF204" s="6" t="s">
        <v>43</v>
      </c>
      <c r="AG204" s="6" t="s">
        <v>43</v>
      </c>
      <c r="AI204" s="6" t="str">
        <f>HYPERLINK("https://doi.org/10.1515/9783110607888")</f>
        <v>https://doi.org/10.1515/9783110607888</v>
      </c>
      <c r="AK204" s="6" t="s">
        <v>51</v>
      </c>
    </row>
    <row r="205" spans="1:37" s="6" customFormat="1" x14ac:dyDescent="0.3">
      <c r="A205" s="6">
        <v>589412</v>
      </c>
      <c r="B205" s="7">
        <v>9781503603622</v>
      </c>
      <c r="C205" s="7"/>
      <c r="D205" s="7"/>
      <c r="F205" s="6" t="s">
        <v>1420</v>
      </c>
      <c r="G205" s="6" t="s">
        <v>1421</v>
      </c>
      <c r="H205" s="6" t="s">
        <v>1422</v>
      </c>
      <c r="J205" s="6">
        <v>1</v>
      </c>
      <c r="M205" s="6" t="s">
        <v>220</v>
      </c>
      <c r="N205" s="9">
        <v>43053</v>
      </c>
      <c r="O205" s="6">
        <v>2017</v>
      </c>
      <c r="P205" s="6">
        <v>280</v>
      </c>
      <c r="Q205" s="6">
        <v>10</v>
      </c>
      <c r="R205" s="6">
        <v>10</v>
      </c>
      <c r="T205" s="6" t="s">
        <v>44</v>
      </c>
      <c r="U205" s="6" t="s">
        <v>45</v>
      </c>
      <c r="V205" s="6" t="s">
        <v>63</v>
      </c>
      <c r="W205" s="6" t="s">
        <v>1423</v>
      </c>
      <c r="Y205" s="6" t="s">
        <v>1424</v>
      </c>
      <c r="Z205" s="6" t="s">
        <v>1425</v>
      </c>
      <c r="AA205" s="6" t="s">
        <v>1426</v>
      </c>
      <c r="AB205" s="6" t="s">
        <v>1427</v>
      </c>
      <c r="AC205" s="6">
        <v>32.950000000000003</v>
      </c>
      <c r="AF205" s="6" t="s">
        <v>43</v>
      </c>
      <c r="AI205" s="6" t="str">
        <f>HYPERLINK("https://doi.org/10.1515/9781503603622")</f>
        <v>https://doi.org/10.1515/9781503603622</v>
      </c>
      <c r="AK205" s="6" t="s">
        <v>51</v>
      </c>
    </row>
    <row r="206" spans="1:37" s="6" customFormat="1" x14ac:dyDescent="0.3">
      <c r="A206" s="6">
        <v>594421</v>
      </c>
      <c r="B206" s="7">
        <v>9783110723519</v>
      </c>
      <c r="C206" s="7">
        <v>9783110760712</v>
      </c>
      <c r="D206" s="7">
        <v>9783110723236</v>
      </c>
      <c r="E206" s="6" t="s">
        <v>165</v>
      </c>
      <c r="F206" s="6" t="s">
        <v>1428</v>
      </c>
      <c r="H206" s="6" t="s">
        <v>1429</v>
      </c>
      <c r="J206" s="6">
        <v>1</v>
      </c>
      <c r="M206" s="6" t="s">
        <v>360</v>
      </c>
      <c r="N206" s="9">
        <v>44417</v>
      </c>
      <c r="O206" s="6">
        <v>2021</v>
      </c>
      <c r="P206" s="6">
        <v>314</v>
      </c>
      <c r="Q206" s="6">
        <v>3</v>
      </c>
      <c r="S206" s="6">
        <v>2417</v>
      </c>
      <c r="T206" s="6" t="s">
        <v>44</v>
      </c>
      <c r="U206" s="6" t="s">
        <v>128</v>
      </c>
      <c r="V206" s="6" t="s">
        <v>1430</v>
      </c>
      <c r="W206" s="6" t="s">
        <v>1431</v>
      </c>
      <c r="X206" s="6" t="s">
        <v>170</v>
      </c>
      <c r="Y206" s="6" t="s">
        <v>1432</v>
      </c>
      <c r="Z206" s="6" t="s">
        <v>1433</v>
      </c>
      <c r="AA206" s="6" t="s">
        <v>1434</v>
      </c>
      <c r="AB206" s="6" t="s">
        <v>1435</v>
      </c>
      <c r="AC206" s="6">
        <v>299</v>
      </c>
      <c r="AD206" s="6">
        <v>109.95</v>
      </c>
      <c r="AE206" s="6">
        <v>44.95</v>
      </c>
      <c r="AF206" s="6" t="s">
        <v>43</v>
      </c>
      <c r="AG206" s="6" t="s">
        <v>43</v>
      </c>
      <c r="AH206" s="6" t="s">
        <v>43</v>
      </c>
      <c r="AI206" s="6" t="str">
        <f>HYPERLINK("https://doi.org/10.1515/9783110723519")</f>
        <v>https://doi.org/10.1515/9783110723519</v>
      </c>
      <c r="AK206" s="6" t="s">
        <v>51</v>
      </c>
    </row>
    <row r="207" spans="1:37" s="6" customFormat="1" x14ac:dyDescent="0.3">
      <c r="A207" s="6">
        <v>507226</v>
      </c>
      <c r="B207" s="7">
        <v>9781400840816</v>
      </c>
      <c r="C207" s="7"/>
      <c r="D207" s="7"/>
      <c r="F207" s="6" t="s">
        <v>1436</v>
      </c>
      <c r="G207" s="6" t="s">
        <v>1437</v>
      </c>
      <c r="H207" s="6" t="s">
        <v>769</v>
      </c>
      <c r="J207" s="6">
        <v>1</v>
      </c>
      <c r="M207" s="6" t="s">
        <v>42</v>
      </c>
      <c r="N207" s="9">
        <v>40721</v>
      </c>
      <c r="O207" s="6">
        <v>2005</v>
      </c>
      <c r="P207" s="6">
        <v>240</v>
      </c>
      <c r="R207" s="6">
        <v>10</v>
      </c>
      <c r="T207" s="6" t="s">
        <v>44</v>
      </c>
      <c r="U207" s="6" t="s">
        <v>45</v>
      </c>
      <c r="V207" s="6" t="s">
        <v>63</v>
      </c>
      <c r="W207" s="6" t="s">
        <v>1438</v>
      </c>
      <c r="Y207" s="6" t="s">
        <v>1439</v>
      </c>
      <c r="AA207" s="6" t="s">
        <v>1440</v>
      </c>
      <c r="AB207" s="6" t="s">
        <v>1441</v>
      </c>
      <c r="AC207" s="6">
        <v>134</v>
      </c>
      <c r="AF207" s="6" t="s">
        <v>43</v>
      </c>
      <c r="AI207" s="6" t="str">
        <f>HYPERLINK("https://doi.org/10.1515/9781400840816")</f>
        <v>https://doi.org/10.1515/9781400840816</v>
      </c>
      <c r="AK207" s="6" t="s">
        <v>51</v>
      </c>
    </row>
    <row r="208" spans="1:37" s="10" customFormat="1" x14ac:dyDescent="0.3"/>
    <row r="209" s="10" customFormat="1" x14ac:dyDescent="0.3"/>
    <row r="210" s="10" customFormat="1" x14ac:dyDescent="0.3"/>
    <row r="211" s="10" customFormat="1" x14ac:dyDescent="0.3"/>
  </sheetData>
  <autoFilter ref="A8:AK207" xr:uid="{E0C206B1-B9B6-4B7F-883A-D4940B26D1D6}"/>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2023-04-13T03:18:06Z</dcterms:created>
  <dcterms:modified xsi:type="dcterms:W3CDTF">2024-02-02T13:25:59Z</dcterms:modified>
</cp:coreProperties>
</file>