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degruyter-my.sharepoint.com/personal/lervinia_swee_degruyter_com/Documents/Desktop/title lists/Top200_DG_Partners/"/>
    </mc:Choice>
  </mc:AlternateContent>
  <xr:revisionPtr revIDLastSave="0" documentId="8_{DBE95EDF-017A-48D2-947D-6975C831DAF7}" xr6:coauthVersionLast="47" xr6:coauthVersionMax="47" xr10:uidLastSave="{00000000-0000-0000-0000-000000000000}"/>
  <bookViews>
    <workbookView xWindow="-108" yWindow="-108" windowWidth="23256" windowHeight="12576" xr2:uid="{5632B6AA-1A0F-43AF-A660-9F5F5EA25AD9}"/>
  </bookViews>
  <sheets>
    <sheet name="Sheet1" sheetId="1" r:id="rId1"/>
  </sheets>
  <definedNames>
    <definedName name="_xlnm._FilterDatabase" localSheetId="0" hidden="1">Sheet1!$A$8:$AK$203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I203" i="1" l="1"/>
  <c r="AI202" i="1"/>
  <c r="AI201" i="1"/>
  <c r="AI200" i="1"/>
  <c r="AI199" i="1"/>
  <c r="AI198" i="1"/>
  <c r="AI197" i="1"/>
  <c r="AI196" i="1"/>
  <c r="AI195" i="1"/>
  <c r="AI194" i="1"/>
  <c r="AI193" i="1"/>
  <c r="AI192" i="1"/>
  <c r="AI191" i="1"/>
  <c r="AI190" i="1"/>
  <c r="AI189" i="1"/>
  <c r="AI188" i="1"/>
  <c r="AI187" i="1"/>
  <c r="AI186" i="1"/>
  <c r="AI185" i="1"/>
  <c r="AI184" i="1"/>
  <c r="AI183" i="1"/>
  <c r="AI182" i="1"/>
  <c r="AI181" i="1"/>
  <c r="AI180" i="1"/>
  <c r="AI179" i="1"/>
  <c r="AI178" i="1"/>
  <c r="AI177" i="1"/>
  <c r="AI176" i="1"/>
  <c r="AI175" i="1"/>
  <c r="AI174" i="1"/>
  <c r="AI173" i="1"/>
  <c r="AI172" i="1"/>
  <c r="AI171" i="1"/>
  <c r="AI170" i="1"/>
  <c r="AI169" i="1"/>
  <c r="AI168" i="1"/>
  <c r="AI167" i="1"/>
  <c r="AI166" i="1"/>
  <c r="AI165" i="1"/>
  <c r="AI164" i="1"/>
  <c r="AI163" i="1"/>
  <c r="AI162" i="1"/>
  <c r="AI161" i="1"/>
  <c r="AI160" i="1"/>
  <c r="AI159" i="1"/>
  <c r="AI158" i="1"/>
  <c r="AI157" i="1"/>
  <c r="AI156" i="1"/>
  <c r="AI155" i="1"/>
  <c r="AI154" i="1"/>
  <c r="AI153" i="1"/>
  <c r="AI152" i="1"/>
  <c r="AI151" i="1"/>
  <c r="AI150" i="1"/>
  <c r="AI149" i="1"/>
  <c r="AI148" i="1"/>
  <c r="AI147" i="1"/>
  <c r="AI146" i="1"/>
  <c r="AI145" i="1"/>
  <c r="AI144" i="1"/>
  <c r="AI143" i="1"/>
  <c r="AI142" i="1"/>
  <c r="AI141" i="1"/>
  <c r="AI140" i="1"/>
  <c r="AI139" i="1"/>
  <c r="AI138" i="1"/>
  <c r="AI137" i="1"/>
  <c r="AI136" i="1"/>
  <c r="AI135" i="1"/>
  <c r="AI134" i="1"/>
  <c r="AI133" i="1"/>
  <c r="AI132" i="1"/>
  <c r="AI131" i="1"/>
  <c r="AI130" i="1"/>
  <c r="AI129" i="1"/>
  <c r="AI128" i="1"/>
  <c r="AI127" i="1"/>
  <c r="AI126" i="1"/>
  <c r="AI125" i="1"/>
  <c r="AI124" i="1"/>
  <c r="AI123" i="1"/>
  <c r="AI122" i="1"/>
  <c r="AI121" i="1"/>
  <c r="AI120" i="1"/>
  <c r="AI119" i="1"/>
  <c r="AI118" i="1"/>
  <c r="AI117" i="1"/>
  <c r="AI116" i="1"/>
  <c r="AI115" i="1"/>
  <c r="AI114" i="1"/>
  <c r="AI113" i="1"/>
  <c r="AI112" i="1"/>
  <c r="AI111" i="1"/>
  <c r="AI110" i="1"/>
  <c r="AI109" i="1"/>
  <c r="AI108" i="1"/>
  <c r="AI107" i="1"/>
  <c r="AI106" i="1"/>
  <c r="AI105" i="1"/>
  <c r="AI104" i="1"/>
  <c r="AI103" i="1"/>
  <c r="AI102" i="1"/>
  <c r="AI101" i="1"/>
  <c r="AI100" i="1"/>
  <c r="AI99" i="1"/>
  <c r="AI98" i="1"/>
  <c r="AI97" i="1"/>
  <c r="AI96" i="1"/>
  <c r="AI95" i="1"/>
  <c r="AI94" i="1"/>
  <c r="AI93" i="1"/>
  <c r="AI92" i="1"/>
  <c r="AI91" i="1"/>
  <c r="AI90" i="1"/>
  <c r="AI89" i="1"/>
  <c r="AI88" i="1"/>
  <c r="AI87" i="1"/>
  <c r="AI86" i="1"/>
  <c r="AI85" i="1"/>
  <c r="AI84" i="1"/>
  <c r="AI83" i="1"/>
  <c r="AI82" i="1"/>
  <c r="AI81" i="1"/>
  <c r="AI80" i="1"/>
  <c r="AI79" i="1"/>
  <c r="AI78" i="1"/>
  <c r="AI77" i="1"/>
  <c r="AI76" i="1"/>
  <c r="AI75" i="1"/>
  <c r="AI74" i="1"/>
  <c r="AI73" i="1"/>
  <c r="AI72" i="1"/>
  <c r="AI71" i="1"/>
  <c r="AI70" i="1"/>
  <c r="AI69" i="1"/>
  <c r="AI68" i="1"/>
  <c r="AI67" i="1"/>
  <c r="AI66" i="1"/>
  <c r="AI65" i="1"/>
  <c r="AI64" i="1"/>
  <c r="AI63" i="1"/>
  <c r="AI62" i="1"/>
  <c r="AI61" i="1"/>
  <c r="AI60" i="1"/>
  <c r="AI59" i="1"/>
  <c r="AI58" i="1"/>
  <c r="AI57" i="1"/>
  <c r="AI56" i="1"/>
  <c r="AI55" i="1"/>
  <c r="AI54" i="1"/>
  <c r="AI53" i="1"/>
  <c r="AI52" i="1"/>
  <c r="AI51" i="1"/>
  <c r="AI50" i="1"/>
  <c r="AI49" i="1"/>
  <c r="AI48" i="1"/>
  <c r="AI47" i="1"/>
  <c r="AI46" i="1"/>
  <c r="AI45" i="1"/>
  <c r="AI44" i="1"/>
  <c r="AI43" i="1"/>
  <c r="AI42" i="1"/>
  <c r="AI41" i="1"/>
  <c r="AI40" i="1"/>
  <c r="AI39" i="1"/>
  <c r="AI38" i="1"/>
  <c r="AI37" i="1"/>
  <c r="AI36" i="1"/>
  <c r="AI35" i="1"/>
  <c r="AI34" i="1"/>
  <c r="AI33" i="1"/>
  <c r="AI32" i="1"/>
  <c r="AI31" i="1"/>
  <c r="AI30" i="1"/>
  <c r="AI29" i="1"/>
  <c r="AI28" i="1"/>
  <c r="AI27" i="1"/>
  <c r="AI26" i="1"/>
  <c r="AI25" i="1"/>
  <c r="AI24" i="1"/>
  <c r="AI23" i="1"/>
  <c r="AI22" i="1"/>
  <c r="AI21" i="1"/>
  <c r="AI20" i="1"/>
  <c r="AI19" i="1"/>
  <c r="AI18" i="1"/>
  <c r="AI17" i="1"/>
  <c r="AI16" i="1"/>
  <c r="AI15" i="1"/>
  <c r="AI14" i="1"/>
  <c r="AI13" i="1"/>
  <c r="AI12" i="1"/>
  <c r="AI11" i="1"/>
  <c r="AI10" i="1"/>
  <c r="AI9" i="1"/>
</calcChain>
</file>

<file path=xl/sharedStrings.xml><?xml version="1.0" encoding="utf-8"?>
<sst xmlns="http://schemas.openxmlformats.org/spreadsheetml/2006/main" count="2629" uniqueCount="1379">
  <si>
    <t xml:space="preserve">Prices are subject to change. </t>
  </si>
  <si>
    <t xml:space="preserve">Please contact your local sales representatives for details. </t>
  </si>
  <si>
    <t>Top 200: Life Science</t>
  </si>
  <si>
    <t>title_id</t>
  </si>
  <si>
    <t>eBook ISBN</t>
  </si>
  <si>
    <t>HB ISBN</t>
  </si>
  <si>
    <t>PB ISBN</t>
  </si>
  <si>
    <t>textbook</t>
  </si>
  <si>
    <t>title</t>
  </si>
  <si>
    <t>subtitle</t>
  </si>
  <si>
    <t>author</t>
  </si>
  <si>
    <t>editor</t>
  </si>
  <si>
    <t>edition</t>
  </si>
  <si>
    <t>series title</t>
  </si>
  <si>
    <t>volume</t>
  </si>
  <si>
    <t>imprint/publisher</t>
  </si>
  <si>
    <t>pub date</t>
  </si>
  <si>
    <t>copyright
year</t>
  </si>
  <si>
    <t>pages</t>
  </si>
  <si>
    <t>illustrations</t>
  </si>
  <si>
    <t>weight</t>
  </si>
  <si>
    <t>size (in cm)</t>
  </si>
  <si>
    <t>subject area</t>
  </si>
  <si>
    <t>Subject area level 2</t>
  </si>
  <si>
    <t>Subject area level 3</t>
  </si>
  <si>
    <t>classification BISAC</t>
  </si>
  <si>
    <t>readership</t>
  </si>
  <si>
    <t>description</t>
  </si>
  <si>
    <t>contents</t>
  </si>
  <si>
    <t>reviews</t>
  </si>
  <si>
    <t>author description</t>
  </si>
  <si>
    <t>eBook price</t>
  </si>
  <si>
    <t>HB price</t>
  </si>
  <si>
    <t>PB price</t>
  </si>
  <si>
    <t>Link to website</t>
  </si>
  <si>
    <t>OpenAccess</t>
  </si>
  <si>
    <t>POD</t>
  </si>
  <si>
    <t>Slow Violence and the Environmentalism of the Poor</t>
  </si>
  <si>
    <t>Nixon,  Rob</t>
  </si>
  <si>
    <t>Harvard University Press</t>
  </si>
  <si>
    <t>Available</t>
  </si>
  <si>
    <t>Life Sciences</t>
  </si>
  <si>
    <t>Ecology</t>
  </si>
  <si>
    <t xml:space="preserve"> LAW034000 LAW / Environmental; NAT010000 NATURE / Ecology; NAT011000 NATURE / Environmental Conservation &amp; Protection; NAT045000 NATURE / Ecosystems &amp; Habitats / General; SOC042000 SOCIAL SCIENCE / Developing &amp; Emerging Countries</t>
  </si>
  <si>
    <t>The violence wrought by climate change, toxic drift, deforestation, oil spills, and the environmental aftermath of war takes place gradually and often invisibly. Using the innovative concept of slow violence&amp;rdquo to describe these threats, Rob Nixon focuses on the inattention we have paid to the attritional lethality of many environmental crises, in contrast with the sensational, spectacle-driven messaging that impels public activism today. Slow violence, because it is so readily ignored by a hard-charging capitalism, exacerbates the vulnerability of ecosystems and of people who are poor, disempowered, and often involuntarily displaced, while fueling social conflicts that arise from desperation as life-sustaining conditions erode.In a book of extraordinary scope, Nixon examines a cluster of writer-activists affiliated with the environmentalism of the poor in the global South. By approaching environmental justice literature from this transnational perspective, he exposes the limitations of the national and local frames that dominate environmental writing. And by skillfully illuminating the strategies these writer-activists deploy to give dramatic visibility to environmental emergencies, Nixon invites his readers to engage with some of the most pressing challenges of our time.</t>
  </si>
  <si>
    <t>ContentsPrefaceIntroduction1. Slow Violence, Neoliberalism, and the Environmental Picaresque2. Fast-forward Fossil: Petro-despotism and the Resource Curse3. Pipedreams: Ken Saro-Wiwa, Environmental Justice, and Micro-minority Rights4. Slow Violence, Gender, and the Environmentalism of the Poor5. Unimagined Communities: Megadams, Monumental Modernity, and Developmental Refugees6. Stranger in the Eco-village: Race, Tourism, and Environmental Time7. Ecologies of the Aftermath: Precision Warfare and Slow Violence8. Environmentalism, Postcolonialism, and American StudiesEpilogue: Scenes from the Seabed and the Future of DissentNotesAcknowledgmentsIndex</t>
  </si>
  <si>
    <t>NixonRob: Rob Nixon is Rachel Carson Professor of English, University of Wisconsin-Madison. Among his many books is Dreambirds: The Natural History of a Fantasy. He is a frequent contributor to the New York Times.</t>
  </si>
  <si>
    <t>N</t>
  </si>
  <si>
    <t>Wilderness and the American Mind</t>
  </si>
  <si>
    <t>Fifth Edition</t>
  </si>
  <si>
    <t>Nash, Roderick Frazier</t>
  </si>
  <si>
    <t>Yale University Press</t>
  </si>
  <si>
    <t xml:space="preserve"> NAT010000 NATURE / Ecology; NAT011000 NATURE / Environmental Conservation &amp; Protection; NAT038000 NATURE / Natural Resources</t>
  </si>
  <si>
    <t>The Book of Genesis for conservationists&amp;rdquo&amp;mdashDave Foreman Roderick Nash´s classic study of changing attitudes toward wilderness during American history, as well as the origins of the environmental and conservation movements, has received wide acclaim since its initial publication in 1967. The&amp;#160Los Angeles Times listed it among the one hundred most influential books published in the last quarter century, Outside Magazine included it in a survey of books that changed our world,&amp;rdquo and it has been called the Book of Genesis for environmentalists.&amp;rdquo &amp;#160 For the fifth edition, Nash has written a new preface and epilogue that brings Wilderness and the American Mind into dialogue with contemporary debates about wilderness. Char Miller´s foreword provides a twenty-first-century perspective on how the environmental movement has changed, including the ways in which contemporary scholars are reimagining the dynamic relationship between the natural world and the built environment.</t>
  </si>
  <si>
    <t>Roderick Frazier Nashis professor emeritus of history and environmental studies at the University of California at Santa Barbara. He is regarded as one of the founders of environmental history in the United States.Char Milleris the W. M. Keck Professor of Environmental Analysis atPomona College.</t>
  </si>
  <si>
    <t>A Biologist's Guide to Mathematical Modeling in Ecology and Evolution</t>
  </si>
  <si>
    <t>Otto, Sarah P. / Day, Troy</t>
  </si>
  <si>
    <t>Princeton University Press</t>
  </si>
  <si>
    <t>Life Sciences, other</t>
  </si>
  <si>
    <t xml:space="preserve"> MAT000000 MATHEMATICS / General; SCI008000 SCIENCE / Life Sciences / Biology</t>
  </si>
  <si>
    <t>Thirty years ago, biologists could get by with a rudimentary grasp of mathematics and modeling. Not so today. In seeking to answer fundamental questions about how biological systems function and change over time, the modern biologist is as likely to rely on sophisticated mathematical and computer-based models as traditional fieldwork. In this book, Sarah Otto and Troy Day provide biology students with the tools necessary to both interpret models and to build their own. The book starts at an elementary level of mathematical modeling, assuming that the reader has had high school mathematics and first-year calculus. Otto and Day then gradually build in depth and complexity, from classic models in ecology and evolution to more intricate class-structured and probabilistic models. The authors provide primers with instructive exercises to introduce readers to the more advanced subjects of linear algebra and probability theory. Through examples, they describe how models have been used to understand such topics as the spread of HIV, chaos, the age structure of a country, speciation, and extinction. Ecologists and evolutionary biologists today need enough mathematical training to be able to assess the power and limits of biological models and to develop theories and models themselves. This innovative book will be an indispensable guide to the world of mathematical models for the next generation of biologists.  A how-to guide for developing new mathematical models in biology  Provides step-by-step recipes for constructing and analyzing models  Interesting biological applications  Explores classical models in ecology and evolution  Questions at the end of every chapter  Primers cover important mathematical topics  Exercises with answers  Appendixes summarize useful rules  Labs and advanced material available</t>
  </si>
  <si>
    <t xml:space="preserve"> [T]he great value of the Otto/Day book is that it attempts pedagogical soundness, and so is useful for teaching. Besides being perfectly readable, it engages and impresses the reader quickly not only with the subject matter, but also with the quality of printing and layout which have to be seen to be believed. These praises may sound lavish by many a reader of these columns but first see the book or better still buy the volume and you will see our passion and rage for going all out in praise of this volume.  This book has the ambitious and worthy goal of teaching biologists enough about modeling and about mathematical methods to be both intelligent consumers of models and competent creators of their own models. Its concentration on the process of building rather than analyzing models is its strongest point. —Frederick R. Adler, author of Modeling the Dynamics of Life: Calculus and Probability for Life Scientists This book is an amazing teaching resource for developing a comprehensive understanding of the methods and importance of biological modeling. But more than that, this book should be read by every student of evolutionary biology and ecology so that they can come to a deeper appreciation of the fundamental ideas and models that underlie these fields. —Patrick C. Phillips, University of Oregon A wonderfully pedagogical introduction to mathematical modeling in population biology: an ideal first course for biologists. —Simon A. Levin, Princeton University [A] great textbook. . . . [M]asterful use of figures and illustrations and exercises . . . provide the reader with valuable practice in constructing models and implementing related mathematical techniques. I certainly recommend this text and can attest to its usefulness for budding researchers in the biological sciences. ---Jason M. Graham, MAA Reviews This book provides a general introduction to mathematical modeling—in particular, to population modeling—</t>
  </si>
  <si>
    <t>Sarah P. Otto is Professor of Zoology at the University of British Columbia. Troy Day is Associate Professor of Mathematics and Biology at Queen's University</t>
  </si>
  <si>
    <t>The Collapse of Western Civilization</t>
  </si>
  <si>
    <t>A View from the Future</t>
  </si>
  <si>
    <t>Conway, Erik / Oreskes, Naomi</t>
  </si>
  <si>
    <t>Columbia University Press</t>
  </si>
  <si>
    <t xml:space="preserve"> FIC040000 FICTION / Alternative History; NAT011000 NATURE / Environmental Conservation &amp; Protection; POL044000 POLITICAL SCIENCE / Public Policy / Environmental Policy; SCI092000 SCIENCE / Global Warming &amp; Climate Change; SOC037000 SOCIAL SCIENCE / Future Studies</t>
  </si>
  <si>
    <t>The year is 2393, and the world is almost unrecognizable. Clear warnings of climate catastrophe went ignored for decades, leading to soaring temperatures, rising sea levels, widespread drought and—finally—the disaster now known as the Great Collapse of 2093, when the disintegration of the West Antarctica Ice Sheet led to mass migration and a complete reshuffling of the global order. Writing from the Second People's Republic of China on the 300th anniversary of the Great Collapse, a senior scholar presents a gripping and deeply disturbing account of how the children of the Enlightenment—the political and economic elites of the so-called advanced industrial societies—failed to act, and so brought about the collapse of Western civilization. In this haunting, provocative work of science-based fiction, Naomi Oreskes and Eric M. Conway imagine a world devastated by climate change. Dramatizing the science in ways traditional nonfiction cannot, the book reasserts the importance of scientists and the work they do and reveals the self-serving interests of the so called  carbon combustion complex  that have turned the practice of science into political fodder. Based on sound scholarship and yet unafraid to speak boldly, this book provides a welcome moment of clarity amid the cacophony of climate change literature.</t>
  </si>
  <si>
    <t>AcknowledgmentsIntroduction1. The Coming of the Penumbral Age2. The Frenzy of Fossil Fuels3. Market FailureEpilogueLexicon of Archaic TermsInterview with the AuthorsNotesAbout the Authors</t>
  </si>
  <si>
    <t>Paul A. T. Higgins:The Collapse of Western Civilization illustrates the potential dangers from climate change, which can help readers think more clearly about the risk management choices society faces. The book may also encourage scientists to reflect on their role in society. If it helps scientists engage more effectively with the public by focusing on the key strengths of science, the book could help improve a flawed political system and enhance the potential for all branches of science to further benefit society.Oreskes and Conway's book contains potent, thoughtful analysis...Oreskes and Conway do justice to the full seriousness of climate change. That seems to me prime among the many values of their book For all its dispassion the book is a call to arms.Excellent The Collapse of Western Civilization is a very readable and effective way of communicating the catastrophic implications of where we are heading under the climate crisis.A gripping and deeply disturbing account Based on sound scholarship and yet unafraid to speak boldly, this book provides a welcome moment of clarity amid the cacophony of climate change literature.All Things Environmental... Oreskes and Conway have carved out a new space for historians to use their knowledge of alternative pasts to help imagine alternative futures.The authors' creative attack, ahead of the 2014 U.S. midterm elections, on those who today deny climate change and advocate a hands-off approach by government, is what makes this work a must-read in the politics of climate change. Its gift -- the real reason why everyone should read it -- is that it gives us an opportunity to imagine the world as our grandchildren will encounter it.Though short, Collapse provides a detailed examination of how we've failed our environment — and a call to action to save what's left.[A] must-read... What is science fiction today will someday be the history of real, live people — billions of them</t>
  </si>
  <si>
    <t>Naomi Oreskes is professor of the history of science and affiliated professor of Earth and planetary sciences at Harvard University. Her 2004 essay  The Scientific Consensus on Climate Change,  cited by Al Gore in An Inconvenient Truth (2006), led to op-ed pieces in the Washington Post, the Los Angeles Times, and the San Francisco Chronicle, and to Congressional testimony in the U.S. Senate Committee on Environment and Public Works. With Erik Conway, she is the author of Merchants of Doubt: How a Handful of Scientists Obscured the Truth on Issues from Tobacco Smoke to Global Warming. Erik M. Conway is a historian of science and technology employed by the California Institute of Technology. He recently received a NASA History award for  path-breaking contributions to space history, ranging from aeronautics to Earth and space sciences,  and an AIAA History Manuscript Award for his fourth book, Atmospheric Science at NASA: A History.</t>
  </si>
  <si>
    <t>The Invertebrate Tree of Life</t>
  </si>
  <si>
    <t>Edgecombe, Gregory D. / Giribet, Gonzalo</t>
  </si>
  <si>
    <t>Evolutionary Biology</t>
  </si>
  <si>
    <t xml:space="preserve"> SCI008000 SCIENCE / Life Sciences / Biology; SCI027000 SCIENCE / Life Sciences / Evolution</t>
  </si>
  <si>
    <t>The most up-to-date book on invertebrates, providing a new framework for understanding their place in the tree of lifeIn The Invertebrate Tree of Life, Gonzalo Giribet and Gregory Edgecombe, leading authorities on invertebrate biology and paleontology, utilize phylogenetics to trace the evolution of animals from their origins in the Proterozoic to today. Phylogenetic relationships between and within the major animal groups are based on the latest molecular analyses, which are increasingly genomic in scale and draw on the soundest methods of tree reconstruction.Giribet and Edgecombe evaluate the evolution of animal organ systems, exploring how current debates about phylogenetic relationships affect the ways in which aspects of invertebrate nervous systems, reproductive biology, and other key features are inferred to have developed. The authors review the systematics, natural history, anatomy, development, and fossil records of all major animal groups, employing seminal historical works and cutting-edge research in evolutionary developmental biology, genomics, and advanced imaging techniques. Overall, they provide a synthetic treatment of all animal phyla and discuss their relationships via an integrative approach to invertebrate systematics, anatomy, paleontology, and genomics.With numerous detailed illustrations and phylogenetic trees, The Invertebrate Tree of Life is a must-have reference for biologists and anyone interested in invertebrates, and will be an ideal text for courses in invertebrate biology.A must-have and up-to-date book on invertebrate biologyIdeal as both a textbook and referenceSuitable for courses in invertebrate biologyRichly illustrated with black-and-white and color images and abundant tree diagramsWritten by authorities on invertebrate evolution and phylogenyFactors in the latest understanding of animal genomics and origina</t>
  </si>
  <si>
    <t xml:space="preserve"> Synthesizing morphological, molecular, geological, ecological, and other data sources, this outstanding book makes a unique contribution to research and education in invertebrate zoology. With its exceptional scholarship, it will have a well-worn presence on the desks of invertebrate biologists the world over and become an inseparable component of undergraduate and graduate courses. —Ward Wheeler, American Museum of Natural History  An astounding synthesis of a field that has grown at an exponential rate, The Invertebrate Tree of Life provides an overview of the biology of invertebrate animals from a deep evolutionary context. Its thoughtful, interpretive coverage of morphology, molecular genetics, and the fossil record represents an achievement of incredible magnitude. —Vicki Buchsbaum Pearse, coauthor of Animals without Backbones and Living Invertebrates and founding editor of Invertebrate Biology A great book—one of the best I’ve read this century. —Reinhardt Møbjerg Kristensen, Natural History Museum of Denmark</t>
  </si>
  <si>
    <t>Gonzalo Giribet is Alexander Agassiz Professor of Zoology in the Museum of Comparative Zoology and professor of organismic and evolutionary biology at Harvard University. He is the coeditor of Techniques in Molecular Systematics and Evolution. Twitter @ggiribet Gregory D. Edgecombe is Merit Researcher at the Natural History Museum, London. He is the editor of Arthropod Fossils and Phylogeny.</t>
  </si>
  <si>
    <t>A Field Guide to Climate Anxiety</t>
  </si>
  <si>
    <t>How to Keep Your Cool on a Warming Planet</t>
  </si>
  <si>
    <t>Ray, Sarah Jaquette</t>
  </si>
  <si>
    <t>University of California Press</t>
  </si>
  <si>
    <t xml:space="preserve"> NAT011000 NATURE / Environmental Conservation &amp; Protection; SCI092000 SCIENCE / Global Warming &amp; Climate Change; SEL000000 SELF-HELP / General</t>
  </si>
  <si>
    <t>A youth movement is reenergizing global environmental activism. The climate generation&amp;rdquo&amp;mdashlate millennials and iGen, or Generation Z&amp;mdashis demanding that policy makers and government leaders take immediate action to address the dire outcomes predicted by climate science. Those inheriting our planet´s environmental problems expect to encounter challenges, but they may not have the skills to grapple with the feelings of powerlessness and despair that may arise when they confront this seemingly intractable situation. &amp;#160 Drawing on a decade of experience leading and teaching in college environmental studies programs, Sarah Jaquette Ray has created an existential tool kit&amp;rdquo for the climate generation. Combining insights from psychology, sociology, social movements, mindfulness, and the environmental humanities, Ray explains why and how we need to let go of eco-guilt, resist burnout, and cultivate resilience while advocating for climate justice. A Field Guide to Climate Anxiety is the essential guidebook for the climate generation&amp;mdashand perhaps the rest of us&amp;mdashas we confront the greatest environmental threat of our time. &amp;#160</t>
  </si>
  <si>
    <t>Introduction: Embracing Life in the Anthropocene 1. Get Schooled on the Role of Emotions in Climate Justice Work 2. Cultivate Climate Wisdom 3. Claim Your Calling and Scale Your Action 4. Hack the Story 5. Be Less Right and More in Relation 6. Move Beyond Hope, Ditch Guilt, and Laugh More 7. Resist Burnout 8. Conclusion: Feed What You Want to Grow Acknowledgments Notes Bibliography Index</t>
  </si>
  <si>
    <t>RaySarah Jaquette: Sarah Jaquette Ray teaches environmental studies at Humboldt State University in Arcata, California, and is the author of The Ecological Other: Environmental Exclusion in American Culture.</t>
  </si>
  <si>
    <t>Modeling Infectious Diseases in Humans and Animals</t>
  </si>
  <si>
    <t>Rohani, Pejman / Keeling, Matt J.</t>
  </si>
  <si>
    <t xml:space="preserve"> MAT003000 MATHEMATICS / Applied; MED022090 MEDICAL / Infectious Diseases; SCI008000 SCIENCE / Life Sciences / Biology</t>
  </si>
  <si>
    <t>For epidemiologists, evolutionary biologists, and health-care professionals, real-time and predictive modeling of infectious disease is of growing importance. This book provides a timely and comprehensive introduction to the modeling of infectious diseases in humans and animals, focusing on recent developments as well as more traditional approaches.  Matt Keeling and Pejman Rohani move from modeling with simple differential equations to more recent, complex models, where spatial structure, seasonal  forcing,  or stochasticity influence the dynamics, and where computer simulation needs to be used to generate theory. In each of the eight chapters, they deal with a specific modeling approach or set of techniques designed to capture a particular biological factor. They illustrate the methodology used with examples from recent research literature on human and infectious disease modeling, showing how such techniques can be used in practice. Diseases considered include BSE, foot-and-mouth, HIV, measles, rubella, smallpox, and West Nile virus, among others. Particular attention is given throughout the book to the development of practical models, useful both as predictive tools and as a means to understand fundamental epidemiological processes. To emphasize this approach, the last chapter is dedicated to modeling and understanding the control of diseases through vaccination, quarantine, or culling.  Comprehensive, practical introduction to infectious disease modeling  Builds from simple to complex predictive models  Models and methodology fully supported by examples drawn from research literature  Practical models aid students' understanding of fundamental epidemiological processes  For many of the models presented, the authors provide accompanying programs written in Java, C, Fortran, and MATLAB  In-depth treatment of role of modeling in understanding disease control &lt;</t>
  </si>
  <si>
    <t xml:space="preserve"> [T]he authors have created a well written and essential reference for epidemiologists, mathematicians and other scientists interested in the mathematical modeling of infectious diseases. ---Michael Hohle, Biometrical Journal This book represents a valuable step toward educating readers to have greater appreciation and understanding of the development of mathematical models in infectious diseases. ---Carol Y. Lin, Biometrics Book Reviews Matt Keeling and Pejman Rohani...have made important and original contributions to epidemiology...and are well qualified to deliver an authoritative, comprehensive and up-to-date review. [The authors] advocate...the use of mathematical models to help design disease-control programs. They recognize that modeling is a partnership between modelers and empiricists. For that reason, I hope that [readership] will extend beyond existing and new devotees of this challenging and exciting discipline. ---Mark Woolhouse, Nature Mathematical models of infectious disease have proven to be a valuable component of public health planning and response, as well as an important application of population biology. Keeling and Rohani have written an accessible and much-needed introduction to this field that will be suitable for graduate students and advanced undergraduates alike. —Carl T. Bergstrom, University of Washington Mathematical models are now as crucial in the study of infectious diseases as are microscopes, stethoscopes, and the tools of molecular diagnosis. These models have contributed to epidemiological understanding at all levels, from projections of the magnitude of the AIDS epidemic to an understanding of the within-host interactions between pathogens and the host's immune system. This book outlines all the major developments in mathematical epidemiology that have occurred since the publication of Anderson and May's classic synthesis in Infectious Diseases of Humans. It is</t>
  </si>
  <si>
    <t>Matt J. Keeling is professor in the Department of Biological Sciences and the Mathematics Institute at the University of Warwick. Pejman Rohani is associate professor in the Institute of Ecology and the Center for Tropical and Emerging Global Diseases at the University of Georgia.</t>
  </si>
  <si>
    <t>The Princeton Guide to Evolution</t>
  </si>
  <si>
    <t>Losos, Jonathan B. / Baum, David A. / Futuyma, Douglas J. / Hoekstra, Hopi E. / Lenski, Richard E. / Moore, Allen J. / Schluter, Dolph / Whitlock, Michael C. / Peichel, Catherine L.</t>
  </si>
  <si>
    <t xml:space="preserve"> REF010000 REFERENCE / Encyclopedias; SCI027000 SCIENCE / Life Sciences / Evolution; SCI060000 SCIENCE / Reference</t>
  </si>
  <si>
    <t>The Princeton Guide to Evolution is a comprehensive, concise, and authoritative reference to the major subjects and key concepts in evolutionary biology, from genes to mass extinctions. Edited by a distinguished team of evolutionary biologists, with contributions from leading researchers, the guide contains some 100 clear, accurate, and up-to-date articles on the most important topics in seven major areas: phylogenetics and the history of life selection and adaptation evolutionary processes genes, genomes, and phenotypes speciation and macroevolution evolution of behavior, society, and humans and evolution and modern society. Complete with more than 100 illustrations (including eight pages in color), glossaries of key terms, suggestions for further reading on each topic, and an index, this is an essential volume for undergraduate and graduate students, scientists in related fields, and anyone else with a serious interest in evolution. Explains key topics in some 100 concise and authoritative articles written by a team of leading evolutionary biologistsContains more than 100 illustrations, including eight pages in colorEach article includes an outline, glossary, bibliography, and cross-referencesCovers phylogenetics and the history of life selection and adaptation evolutionary processes genes, genomes, and phenotypes speciation and macroevolution evolution of behavior, society, and humans and evolution and modern society</t>
  </si>
  <si>
    <t xml:space="preserve"> The marvelous new tools and theoretical approaches that have so greatly deepened our understanding of evolution over the past few decades are clearly and concisely presented in this splendid new guide, which should be of use to everyone involved in the field. —Peter H. Raven, president emeritus of the Missouri Botanical Garden, St. LouisI will make extensive use ofThe Princeton Guide to Evolution, and I recommend it to everyone who has questions (and answers) about evolution--what it is, and how it works. Congratulations to the editors and the contributors for a work that will serve a very broad readership well.---Marvalee H. Wake, Reports of the National Center for Science EducationThis massive compendium of 107 chapters covers just about everything there is to know about evolution. . . . Overall, an excellent starting point for deeper investigation.A fascinating tour de force through the multifaceted ideas and facts of one of the most important scientific fields.---Christoph Oberprieler, , Journal of Plant PhysiologyPrinceton University Press, together with the editors and contributors to The Princeton Guide to Evolution, deserve massive congratulations for having produced an exhaustive and fascinating guide to one of the most important of all scientific truths.---Charles H. Middleburgh, Charles Middleburgh BlogThe writers have worked hard (and succeeded) to make the text as easily readable to the non-specialist reader . . . losing the textbook rigor that will be required by the specialist, who wants an up to date and comprehensive reference. I would thoroughly recommend this book both for those who are struggling with epigenetics and for experts who need all the arguments for the facts about evolution easily to hand.---Brian Livingstone, Biological Journal of the Linnean SocietyThis comprehensive reference covers an enormous breadth of information on the major subjects</t>
  </si>
  <si>
    <t>Jonathan B. Losos is the Monique and Philip Lehner Professor for the Study of Latin America and professor of organismic and evolutionary biology at Harvard University.</t>
  </si>
  <si>
    <t>Handbook of Meta-analysis in Ecology and Evolution</t>
  </si>
  <si>
    <t>Koricheva, Julia / Mengersen, Kerrie / Gurevitch, Jessica</t>
  </si>
  <si>
    <t xml:space="preserve"> MAT029000 MATHEMATICS / Probability &amp; Statistics / General; SCI020000 SCIENCE / Life Sciences / Ecology; SCI027000 SCIENCE / Life Sciences / Evolution</t>
  </si>
  <si>
    <t>Meta-analysis is a powerful statistical methodology for synthesizing research evidence across independent studies. This is the first comprehensive handbook of meta-analysis written specifically for ecologists and evolutionary biologists, and it provides an invaluable introduction for beginners as well as an up-to-date guide for experienced meta-analysts.  The chapters, written by renowned experts, walk readers through every step of meta-analysis, from problem formulation to the presentation of the results. The handbook identifies both the advantages of using meta-analysis for research synthesis and the potential pitfalls and limitations of meta-analysis (including when it should not be used). Different approaches to carrying out a meta-analysis are described, and include moment and least-square, maximum likelihood, and Bayesian approaches, all illustrated using worked examples based on real biological datasets. This one-of-a-kind resource is uniquely tailored to the biological sciences, and will provide an invaluable text for practitioners from graduate students and senior scientists to policymakers in conservation and environmental management.  Walks you through every step of carrying out a meta-analysis in ecology and evolutionary biology, from problem formulation to result presentation  Brings together experts from a broad range of fields  Shows how to avoid, minimize, or resolve pitfalls such as missing data, publication bias, varying data quality, nonindependence of observations, and phylogenetic dependencies among species  Helps you choose the right software  Draws on numerous examples based on real biological datasets</t>
  </si>
  <si>
    <t>[T]his is a comprehensive and up-to-date compendium of all relevant aspects for meta-analysis conduction in ecology, evolution, and related topics. Scientists from these areas who already have some knowledge on meta-analysis will find valuable guidance.---Daniela Vetter, Quarterly Review of Biology This book provides readers with a complete picture of the state of meta-analysis in ecology, evolution, and conservation biology today. It will help to raise the bar on the quality of meta-analytical research in the field, as well as improving research synthesis in general. This is the first book on the subject written for ecologists and environmental scientists. —Michael Dietze, Boston University This is a well-written and valuable book, one that is unique within biology. The use of meta-analysis in ecology and evolution has reached the point where there is a need for a comprehensive, single-volume text such as this. —Samuel M. Scheiner, coeditor of The Theory of Ecology A superb guide to the conduct and interpretation of meta-analysis, from an exceptional team of international experts. This comprehensive manual covers essential concepts, steps, and standards for rigorous research synthesis in ecology and evolutionary biology. Its clear prose, helpful illustrations, and worked examples will be useful for beginners and experts alike. Highly recommended for use as a textbook or for self-study. —Julia Littell, Bryn Mawr College, coauthor of Systematic Reviews and Meta-Analysis</t>
  </si>
  <si>
    <t>Julia Koricheva is Professor of Ecology at Royal Holloway, University of London. Jessica Gurevitch is Professor of Ecology and Evolution at Stony Brook University, State University of New York. Kerrie Mengersen is Research Professor of Statistics at Queensland University of Technology.</t>
  </si>
  <si>
    <t>Computing Skills for Biologists</t>
  </si>
  <si>
    <t>A Toolbox</t>
  </si>
  <si>
    <t>Wilmes, Madlen / Allesina, Stefano</t>
  </si>
  <si>
    <t xml:space="preserve"> COM014000 COMPUTERS / Computer Science; COM082000 COMPUTERS / Bioinformatics; SCI008000 SCIENCE / Life Sciences / Biology; SCI020000 SCIENCE / Life Sciences / Ecology</t>
  </si>
  <si>
    <t>A concise introduction to key computing skills for biologistsWhile biological data continues to grow exponentially in size and quality, many of today’s biologists are not trained adequately in the computing skills necessary for leveraging this information deluge. In Computing Skills for Biologists, Stefano Allesina and Madlen Wilmes present a valuable toolbox for the effective analysis of biological data.Based on the authors’ experiences teaching scientific computing at the University of Chicago, this textbook emphasizes the automation of repetitive tasks and the construction of pipelines for data organization, analysis, visualization, and publication. Stressing practice rather than theory, the book’s examples and exercises are drawn from actual biological data and solve cogent problems spanning the entire breadth of biological disciplines, including ecology, genetics, microbiology, and molecular biology. Beginners will benefit from the many examples explained step-by-step, while more seasoned researchers will learn how to combine tools to make biological data analysis robust and reproducible. The book uses free software and code that can be run on any platform.Computing Skills for Biologists is ideal for scientists wanting to improve their technical skills and instructors looking to teach the main computing tools essential for biology research in the twenty-first century.Excellent resource for acquiring comprehensive computing skillsBoth novice and experienced scientists will increase efficiency by building automated and reproducible pipelines for biological data analysisCode examples based on published data spanning the breadth of biological disciplinesDetailed solutions provided for exercises in each chapterExtensive companion website</t>
  </si>
  <si>
    <t>Stefano Allesina is a professor in the Department of Ecology and Evolution at the University of Chicago and a deputy editor of PLoS Computational Biology. Madlen Wilmes is a data scientist and web developer.</t>
  </si>
  <si>
    <t>Artificial You</t>
  </si>
  <si>
    <t>AI and the Future of Your Mind</t>
  </si>
  <si>
    <t>Schneider, Susan</t>
  </si>
  <si>
    <t>Neurobiology</t>
  </si>
  <si>
    <t xml:space="preserve"> COM004000 COMPUTERS / Intelligence (AI) &amp; Semantics; COM014000 COMPUTERS / Computer Science; PHI000000 PHILOSOPHY / General; PHI013000 PHILOSOPHY / Metaphysics; PHI015000 PHILOSOPHY / Mind &amp; Body; SCI089000 SCIENCE / Life Sciences / Neuroscience; SCI090000 SCIENCE / Cognitive Science; TEC037000 Technology &amp; Engineering / Robotics</t>
  </si>
  <si>
    <t>A sober-minded philosophical exploration of what AI can and cannot achieveHumans may not be Earth’s most intelligent species for much longer: the world chess, Go, and Jeopardy! champions are now all AIs. Given the rapid pace of progress in AI, many predict that AI could advance to human-level intelligence within the next several decades. From there, it could quickly outpace human intelligence. What do these developments mean for the future of the mind?In Artificial You, Susan Schneider urges that it is inevitable that AI will take intelligence in new directions, but it is up to us to carve out a sensible path forward. As AI technology turns inward, reshaping the brain, as well as outward, potentially creating machine minds, it is crucial to beware. Homo sapiens, as mind designers, will be playing with  tools  they do not understand how to use: the self, the mind, and consciousness. Schneider argues that an insufficient grasp of the nature of self, consciousness, and mind could undermine the use of AI and brain enhancement technology, bringing about the demise or suffering of conscious beings. To flourish, we must grasp the philosophical issues lying beneath the algorithms.At the heart of her exploration is a sober-minded discussion of what AI can truly achieve: Can robots really be conscious? Can we merge with AI, as tech leaders like Elon Musk and Ray Kurzweil, suggest? Is the mind just a program? Examining these thorny issues, Schneider proposes ways we can test for machine consciousness, questions whether consciousness is an unavoidable byproduct of sophisticated intelligence, and considers the overall dangers of creating machine minds.</t>
  </si>
  <si>
    <t xml:space="preserve"> This timely and exciting book explores issues at the intersection of philosophy of mind and philosophy of technology. Cautiously optimistic about transhumanism and conscious artificial intelligence, Schneider articulates an interesting, coherent perspective. I know of no other book that combines such a high level of quality and accessibility on these topics. Artificial You is terrific. —Eric Schwitzgebel, The Splintered Mind blog and author of Perplexities of Consciousness Artificial You offers a provocative mix of transhumanist aspirations, philosophical reflections, and vivid thought experiments that probe the unknown intersections of human and machine intelligence, consciousness, and identity. —Shannon Vallor, AI ethicist and visiting researcher at Google and author of Technology and the Virtues: A Philosophical Guide to a Future Worth Wanting Is artificial consciousness possible? Could you become an AI? Would you still be you? Schneider makes a vivid and compelling case that the future of humanity may depend on the answers to these philosophical questions. Artificial You is brimming with useful tools for thinking about the mind and its future. —David J. Chalmers, author of The Conscious Mind: In Search of a Fundamental Theory This riveting book is both entertaining and profound: it presents a humane perspective on AI, a topic that has attracted too much naive hype and scaremongering. Classic philosophical problems of the self, the mind, and consciousness will soon—through transformative advances in AI—become crucial to practical ethics and individual choices. Schneider offers sophisticated insights on what is perhaps the number one long-term challenge confronting humanity. —Martin Rees, author of On the Future: Prospects for Humanity Fun, clear, engaging, Artificial You introduces readers to cutting-edge work in issues of the mind, artificial intelligence, free will,</t>
  </si>
  <si>
    <t>Susan Schneider is the Distinguished Scholar at the Library of Congress and the director of the AI, Mind and Society Group at the University of Connecticut. Her work has been featured by the New York Times, Scientific American, Smithsonian, Fox TV, History Channel, and more. Her two-year NASA project explored superintelligent AI. Previously, she was at the Institute for Advanced Study in Princeton devising tests for AI consciousness. Her books include The Language of Thought, The Blackwell Companion to Consciousness, and Science Fiction and Philosophy.</t>
  </si>
  <si>
    <t>Ecosystems of California</t>
  </si>
  <si>
    <t>Mooney, Harold / Zavaleta, Erika</t>
  </si>
  <si>
    <t xml:space="preserve"> NAT010000 NATURE / Ecology</t>
  </si>
  <si>
    <t>This long-anticipated reference and sourcebook for California´s remarkable ecological abundance provides an integrated assessment of each major ecosystem type&amp;mdashits distribution, structure, function, and management. A comprehensive synthesis of our knowledge about this biologically diverse state, Ecosystems of California covers the state from oceans to mountaintops using multiple lenses: past and present, flora and fauna, aquatic and terrestrial, natural and managed. Each chapter evaluates natural processes for a specific ecosystem, describes drivers of change, and discusses how that ecosystem may be altered in the future. This book also explores the drivers of California´s ecological patterns and the history of the state´s various ecosystems, outlining how the challenges of climate change and invasive species and opportunities for regulation and stewardship could potentially affect the state´s ecosystems. The text explicitly incorporates both human impacts and conservation and restoration efforts and shows how ecosystems support human well-being. Edited by two esteemed ecosystem ecologists and with overviews by leading experts on each ecosystem, this definitive work will be indispensable for natural resource management and conservation professionals as well as for undergraduate or graduate students of California´s environment and curious naturalists.</t>
  </si>
  <si>
    <t>Contributors Preface and Acknowledgments Marine and Terrestrial Maps of California 1. Introduction (Erika Zavaleta and Harold Mooney) DRIVERS 2. Climate (Sam F. Iacobellis, Daniel R. Cayan, John T. Abatzoglou, and Harold Mooney) 3. Fire as an Ecosystem Process (Jon E. Keeley and Hugh D. Safford) 4. Geomorphology and Soils (Robert C. Graham and Toby A. O´Geen) 5. Population and Land Use (Peter S. Alagona, Tim Paulson, Andrew B. Esch, and Jessica Marter-Kenyon) 6. Oceanography (Steven J. Bograd, Andrew Leising, and Elliott L. Hazen) 7. Atmospheric Chemistry (Andrzej Bytnerowicz, Mark Fenn, Edith B. Allen, and Ricardo Cisneros) HISTORY 8. Ecosystems Past: Vegetation Prehistory (Constance I. Millar and Wallace B. Woolfenden) 9. Paleovertebrate Communities (Elizabeth A. Hadly and Robert S. Feranec) 10. Indigenous California (Terry L. Jones and Kacey Hadick) BIOTA 11. Biodiversity (Bernie Tershy, Susan Harrison, Abraham Borker, Barry Sinervo, Tara Cornelisse, Cheng Li, Dena Spatz, Donald Croll, and Erika Zavaleta) 12. Vegetation (Christopher R. Dolanc, Todd Keeler-Wolf, and Michael G. Barbour) 13. Biological Invasions (Erika Zavaleta, Elissa Olimpi, Amelia A. Wolf, Bronwen Stanford, Jae Pasari, Sarah Skikne, Paulo Quadri, Katherine Ennis, and Flavia Oliveira) 14. Climate Change Impacts (Christopher B. Field, Nona R. Chiariello, and Noah S. Diffenbaugh) 15. Introduction to Concepts of Biodiversity, Ecosystem Functioning, Ecosystem Services, and Natural Capital (Rebecca Chaplin-Kramer, Lisa Mandle, Elizabeth Rauer, and Suzanne Langridge) ECOSYSTEMS 16. The Offshore Ecosystem (Steven J. Bograd, Elliott L. Hazen, Sara M. Maxwell, Andrew W. Leising, Helen Bailey, and Richard D. Brodeur) 17. Shallow Rocky Reefs and Kelp Forests (Mark H. Carr and Daniel C. Reed) 18. Intertidal (Carol A. Blanchette, Mar</t>
  </si>
  <si>
    <t>MooneyHarold: Harold Mooney is Professor of Environmental Biology at Stanford University and a member of the National Academy of Sciences. He has authored over 400 scientific articles and is coeditor of Methods in Ecosystem Science (Springer, 2013) and Invasive Species in a Changing World (Island, 2000), among other books.Erika Zavaleta is Professor of Environmental Studies at University of California, Santa Cruz. Her research bridges ecological theory with conservation and management practice. She received the 2008 Sustainability Science Award from the Ecological Society of America and has published in Science, Nature, and the Proceedings of the National Academy of Sciences.</t>
  </si>
  <si>
    <t>Internal Time</t>
  </si>
  <si>
    <t>Chronotypes, Social Jet Lag, and Why You're So Tired</t>
  </si>
  <si>
    <t>Roenneberg,  Till</t>
  </si>
  <si>
    <t xml:space="preserve"> SCI008000 SCIENCE / Life Sciences / Biology; SCI036000 SCIENCE / Life Sciences / Human Anatomy &amp; Physiology</t>
  </si>
  <si>
    <t>Early birds and night owls are born, not made. Sleep patterns may be the most obvious manifestation of the highly individualized biological clocks we inherit, but these clocks also regulate bodily functions from digestion to hormone levels to cognition. Living at odds with our internal timepieces, Till Roenneberg shows, can make us chronically sleep deprived and more likely to smoke, gain weight, feel depressed, fall ill, and fail geometry. By understanding and respecting our internal time, we can live better.Internal Time combines storytelling with accessible science tutorials to explain how our internal clocks work&amp;mdashfor example, why morning classes are so unpopular and why lazy&amp;rdquo adolescents are wise to avoid them. We learn why the constant twilight of our largely indoor lives makes us dependent on alarm clocks and tired, and why social demands and work schedules lead to a social jet lag that compromises our daily functioning.Many of the factors that make us early or late chronotypes&amp;rdquo are beyond our control, but that doesn´t make us powerless. Roenneberg recommends that the best way to sync our internal time with our external environment and feel better is to get more sunlight. Such simple steps as cycling to work and eating breakfast outside may be the tickets to a good night´s sleep, better overall health, and less grouchiness in the morning.</t>
  </si>
  <si>
    <t>ContentsIntroduction1. Worlds Apart2. Of Early Birds and Long Sleepers3. Counting Sheep4. A Curious Astronomer5. The Lost Days6. The Periodic Shift Worker7. The Fast Hamster8. Dawn at the Gym9. The Elusive Transcript10. Temporal Ecology11. Wait until Dark12. The End of Adolescence13. What a Waste of Time14. Days on Other Planets15. When Will My Organs Arrive?16. The Scissors of Sleep17. Early Socialists, Late Capitalists18. Constant Twilight19. From Frankfurt to Moro</t>
  </si>
  <si>
    <t>RoennebergTill: Till Roenneberg is Professor at the Institute of Medical Psychology at the Ludwig-Maximilians University, Munich.</t>
  </si>
  <si>
    <t>Random Walks in Biology</t>
  </si>
  <si>
    <t>New and Expanded Edition</t>
  </si>
  <si>
    <t>Berg, Howard C.</t>
  </si>
  <si>
    <t>Human Biology</t>
  </si>
  <si>
    <t xml:space="preserve"> SCI008000 SCIENCE / Life Sciences / Biology</t>
  </si>
  <si>
    <t>This book is a lucid, straightforward introduction to the concepts and techniques of statistical physics that students of biology, biochemistry, and biophysics must know. It provides a sound basis for understanding random motions of molecules, subcellular particles, or cells, or of processes that depend on such motion or are markedly affected by it. Readers do not need to understand thermodynamics in order to acquire a knowledge of the physics involved in diffusion, sedimentation, electrophoresis, chromatography, and cell motility--subjects that become lively and immediate when the author discusses them in terms of random walks of individual particles.</t>
  </si>
  <si>
    <t xml:space="preserve"> I very strongly recommend this excellent book to students as a supplementary textbook in courses on biochemistry, physiology, and biophysics. Moreover, research scientists and scholars should enjoy reading it. ---Akira Okubo, The Quarterly Review of Biology A scholarly and pedagogically masterly introduction to diffusion, its physics and its statistics. ---Charles DeLisi, Nature</t>
  </si>
  <si>
    <t>Howard C. Berg is Professor of Biology at Harvard University and a Member of the Rowland Institute for Science.</t>
  </si>
  <si>
    <t>The Theory of Island Biogeography</t>
  </si>
  <si>
    <t>Wilson, Edward O. / MacArthur, Robert H.</t>
  </si>
  <si>
    <t>Princeton Landmarks in Biology</t>
  </si>
  <si>
    <t>Biogeography was stuck in a  natural history phase  dominated by the collection of data, the young Princeton biologists Robert H. MacArthur and Edward O. Wilson argued in 1967. In this book, the authors developed a general theory to explain the facts of island biogeography. The theory builds on the first principles of population ecology and genetics to explain how distance and area combine to regulate the balance between immigration and extinction in island populations. The authors then test the theory against data. The Theory of Island Biogeography was never intended as the last word on the subject. Instead, MacArthur and Wilson sought to stimulate new forms of theoretical and empirical studies, which will lead in turn to a stronger general theory. Even a third of a century since its publication, the book continues to serve that purpose well. From popular books like David Quammen's Song of the Dodo to arguments in the professional literature, The Theory of Island Biogeography remains at the center of discussions about the geographic distribution of species. In a new preface, Edward O. Wilson reviews the origins and consequences of this classic book.</t>
  </si>
  <si>
    <t xml:space="preserve"> MacArthur and Wilson's is arguably the most influential book in biogeography in the last hundred years. With its emphasis on on-going processes of colonization and extinction, it provided a new framework to explain patterns in species diversity and served as a counterpoint to hypotheses relying on chance and solitary historical events. Many of the antecedents for what we now call conservation biology, invasion biology, and landscape ecology had their origins here. —Ted Case, University of California, San DiegoAnyone interested in the history of modern ecology, evolutionary biology, and conservation biology should be aware of the content and impact of this seminal work.---Sharon Kingsland, Journal of the History of Biology</t>
  </si>
  <si>
    <t>Robert H. MacArthur was Professor of Biology at Princeton University until his death in 1972. Edward O. Wilson is University Research Professor and Honorary Curator in Entomology at Harvard University. He is the author of many books, including Biodiversity, Biophilia, The Diversity of Life, and Naturalist.</t>
  </si>
  <si>
    <t>Ocean Biogeochemical Dynamics</t>
  </si>
  <si>
    <t>Sarmiento, Jorge L.</t>
  </si>
  <si>
    <t xml:space="preserve"> NAT025000 NATURE / Ecosystems &amp; Habitats / Oceans &amp; Seas; SCI008000 SCIENCE / Life Sciences / Biology</t>
  </si>
  <si>
    <t>Ocean Biogeochemical Dynamics provides a broad theoretical framework upon which graduate students and upper-level undergraduates can formulate an understanding of the processes that control the mean concentration and distribution of biologically utilized elements and compounds in the ocean. Though it is written as a textbook, it will also be of interest to more advanced scientists as a wide-ranging synthesis of our present understanding of ocean biogeochemical processes.  The first two chapters of the book provide an introductory overview of biogeochemical and physical oceanography. The next four chapters concentrate on processes at the air-sea interface, the production of organic matter in the upper ocean, the remineralization of organic matter in the water column, and the processing of organic matter in the sediments. The focus of these chapters is on analyzing the cycles of organic carbon, oxygen, and nutrients.  The next three chapters round out the authors' coverage of ocean biogeochemical cycles with discussions of silica, dissolved inorganic carbon and alkalinity, and CaCO3. The final chapter discusses applications of ocean biogeochemistry to our understanding of the role of the ocean carbon cycle in interannual to decadal variability, paleoclimatology, and the anthropogenic carbon budget. The problem sets included at the end of each chapter encourage students to ask critical questions in this exciting new field. While much of the approach is mathematical, the math is at a level that should be accessible to students with a year or two of college level mathematics and/or physics.</t>
  </si>
  <si>
    <t>Sarmiento and Gruber have cleverly found the middle ground between the  educated layman  approach so often typified in  soft sciences  and the stultifying rigor that cloaks the conceptual simplicity underlying many of the foundations of the field. They don't shy away from mathematical explanations but rather use them to make their points succinctly, and to clarify what is often a confused muddle in more basic texts. —W.J. Jenkins, Woods Hole Oceanographic Institution Global ocean research projects during the past two decades have resulted in explosive growth in our knowledge of ocean biogeochemistry. Sarmiento and Gruber's book crystallizes this knowledge into a systematic quantitative treatise. For many years to come, this observation—and equation-filled volume will serve as a window into the literature on many subjects, a textbook for our classes, and a reference book on our desks. Studied carefully, it could teach chemical, biological, and physical oceanographers to speak a common language. —Edward A. Boyle, Massachusetts Institute of Technology The Sarmiento and Gruber text is a very impressive achievement, providing a readable yet advanced treatise on ocean biogeochemistry and providing the best available summary of the advances of the last few decades. The emphasis on dynamics is highly relevant for studies of global change, while the emphasis on problem solving has yielded an invaluable teaching reference. —Ralph Keeling, Scripps Institution of Oceanography Readers of Environmental Conservation with an interest in marine biogeochemistry and earth system science are encouraged to purchase or borrow this book. It is a comprehensive text on a complex and timely topic, and is one that will enlighten students and professionals alike. The authors are to be congratulated on their tour-de-force. ---Peter Burkill, Environmental Conservation This textbook is a monumental and masterful achievement, and the authors sh</t>
  </si>
  <si>
    <t>Jorge L. Sarmiento is Professor of Geosciences at Princeton University. Nicolas Gruber is Associate Professor of Geophysics at the University of California, Los Angeles.</t>
  </si>
  <si>
    <t>The Princeton Guide to Ecology</t>
  </si>
  <si>
    <t>Levin, Simon A. / Carpenter, Stephen R. / Godfray, H. Charles J. / Wilcove, David S. / Loreau, Michel / Losos, Jonathan B. / Walker, Brian / Kinzig, Ann P.</t>
  </si>
  <si>
    <t xml:space="preserve"> NAT010000 NATURE / Ecology; REF000000 REFERENCE / General; SCI060000 SCIENCE / Reference</t>
  </si>
  <si>
    <t>The Princeton Guide to Ecology is a concise, authoritative one-volume reference to the field's major subjects and key concepts. Edited by eminent ecologist Simon Levin, with contributions from an international team of leading ecologists, the book contains more than ninety clear, accurate, and up-to-date articles on the most important topics within seven major areas: autecology, population ecology, communities and ecosystems, landscapes and the biosphere, conservation biology, ecosystem services, and biosphere management. Complete with more than 200 illustrations (including sixteen pages in color), a glossary of key terms, a chronology of milestones in the field, suggestions for further reading on each topic, and an index, this is an essential volume for undergraduate and graduate students, research ecologists, scientists in related fields, policymakers, and anyone else with a serious interest in ecology.  Explains key topics in one concise and authoritative volume  Features more than ninety articles written by an international team of leading ecologists  Contains more than 200 illustrations, including sixteen pages in color  Includes glossary, chronology, suggestions for further reading, and index  Covers autecology, population ecology, communities and ecosystems, landscapes and the biosphere, conservation biology, ecosystem services, and biosphere management</t>
  </si>
  <si>
    <t>Every ecology graduate student studying for their comprehensive examination needs this book. For that matter, every practicing ecologist interested in keeping up with aspects of the field, particularly outside of their own subdiscipline, would be well served to have this book on hand.---Jonathan M. Chase, Quarterly Review of Biology Essential reading for biologists, social scientists, and all interested in a holistic view of the world, this marvelous collection presents the flourishing state of ecology today and its even more exciting prospects for the future. —Peter H. Raven, President, Missouri Botanical Garden[A] content-rich volume presenting the diversity of ecology, from basic to applied. This is a synoptic survey of our still-advancing understanding of ecological science. It first deals with fundamental principles, ranging from individual plants or animals through populations and ecosystems to entire landscapes. These principles are then applied in insightful discussions of conservation biology, ecosystem services, and ultimately the sustainable management of our planet's biosphere. The 'autecology' of this book is itself remarkable, as tight editing has drawn together contributions from more than one hundred individual authors into a unified whole. In short, the book is a timely and important one. —Robert M. May, University of OxfordI think that the most valuable contribution that this book makes is to integrate ideas across ecology, to showcase the diversity of ecology and to give that ecology currency.---John Morgan, Austral EcologyEdited by eminent ecologist Simon Levin, with contributions from leading ecologists, the book explains key topics in more than ninety concise and authoritative articles. The Princeton Guide to Ecology is an exciting development because it brings together in one place accessible articles written by the leading experts across the important field of ecology. Ecology</t>
  </si>
  <si>
    <t>Simon A. Levin is the George M. Moffett Professor of Biology and a professor of ecology and environmental biology at Princeton University, where he directs the Center for BioComplexity. He is the author, editor, or coeditor of many books, including the Encyclopedia of Biodiversity. Among his many awards are the Heineken Prize for Environmental Sciences, the Kyoto Prize in Basic Sciences, the Margalef Award for Ecology, and the Eminent Ecologist Award from the Ecological Society of America.</t>
  </si>
  <si>
    <t>Unsolved Problems in Ecology</t>
  </si>
  <si>
    <t>Dobson, Andrew / Holt, Robert D. / Tilman, David</t>
  </si>
  <si>
    <t xml:space="preserve"> SCI020000 SCIENCE / Life Sciences / Ecology; SCI027000 SCIENCE / Life Sciences / Evolution</t>
  </si>
  <si>
    <t>Leading ecologists discuss some of the most compelling open questions in the field todayUnsolved Problems in Ecology brings together many of the world's leading ecologists to discuss the most fundamental research questions confronting the field today. This diverse and thought-provoking collection of essays spans virtually all of the key subfields of the discipline, from behavioral and evolutionary ecology to population biology, community ecology, ecosystem ecology, disease ecology, and conservation biology. These essays are intended to stoke curiosity, challenge prevailing wisdom, and provoke new ways of thinking about ecology in light of new technologies and unprecedented environmental challenges brought on by climate and land-use change. Authoritative and accessible, Unsolved Problems in Ecology is ideal for graduate students in the early stages of their scientific careers and an essential resource for seasoned ecologists looking for exciting new directions to take their research.Sheds light on modern ecology's most important and compelling open questionsFeatures thought-provoking contributions from more than two dozen world-class ecologistsCovers behavior, evolution, communities, ecosystems, resource management, and moreDiscusses ways to raise the financial and intellectual profile of the disciplineAn invaluable resource for graduate students as well as seasoned ecologists</t>
  </si>
  <si>
    <t xml:space="preserve"> I really enjoyed reading Unsolved Problems in Ecology. This collection of essays got me thinking about some new topics and reflecting on some long-held assumptions with a different perspective. —Georgina Mace, University College London Unsolved Problems in Ecology is a compendium loaded with insights from contributors who range from rising stars to well-known midcareer scientists to famous senior ecologists. I can hardly imagine a more relevant or exciting volume for ecologists of any stripe. —James A. Estes, University of California, Santa Cruz</t>
  </si>
  <si>
    <t>Andrew Dobson is professor of ecology and evolutionary biology at Princeton University. His books include Conservation and Biodiversity. Robert D. Holt is Eminent Scholar and Arthur R. Marshall, Jr., Chair in Ecological Studies at the University of Florida. His books include Metacommunities. David Tilman is Regents Professor and McKnight Presidential Chair in Ecology at the University of Minnesota. His books include The Functional Consequences of Biodiversity (Princeton).</t>
  </si>
  <si>
    <t>The Genetic Lottery</t>
  </si>
  <si>
    <t>Why DNA Matters for Social Equality</t>
  </si>
  <si>
    <t>Harden, Kathryn Paige</t>
  </si>
  <si>
    <t>Genetics</t>
  </si>
  <si>
    <t xml:space="preserve"> PHI005000 PHILOSOPHY / Ethics &amp; Moral Philosophy; POL029000 POLITICAL SCIENCE / Public Policy / Social Policy; SCI008000 SCIENCE / Life Sciences / Biology; SCI029000 SCIENCE / Life Sciences / Genetics &amp; Genomics; SCI072000 SCIENCE / Life Sciences / Developmental Biology; SOC050000 SOCIAL SCIENCE / Social Classes &amp; Economic Disparity</t>
  </si>
  <si>
    <t>A provocative and timely case for how the science of genetics can help create a more just and equal societyIn recent years, scientists like Kathryn Paige Harden have shown that DNA makes us different, in our personalities and in our health—and in ways that matter for educational and economic success in our current society.In The Genetic Lottery, Harden introduces readers to the latest genetic science, dismantling dangerous ideas about racial superiority and challenging us to grapple with what equality really means in a world where people are born different. Weaving together personal stories with scientific evidence, Harden shows why our refusal to recognize the power of DNA perpetuates the myth of meritocracy, and argues that we must acknowledge the role of genetic luck if we are ever to create a fair society.Reclaiming genetic science from the legacy of eugenics, this groundbreaking book offers a bold new vision of society where everyone thrives, regardless of how one fares in the genetic lottery.</t>
  </si>
  <si>
    <t>“This brilliant book is without a doubt the very best exposition on our genes, how they influence quite literally everything about us, and why this means we should care more, not less, about the societal structures in which we live.”—Angela Duckworth, author of Grit: The Power of Passion and Perseverance</t>
  </si>
  <si>
    <t>Kathryn Paige Harden is professor of clinical psychology at the University of Texas at Austin, where she is director of the Developmental Behavior Genetics Lab and codirector of the Twin Project. She lives in Austin. Twitter @kph3k</t>
  </si>
  <si>
    <t>Mathematical Tools for Understanding Infectious Disease Dynamics</t>
  </si>
  <si>
    <t>Diekmann, Odo / Britton, Tom / Heesterbeek, Hans</t>
  </si>
  <si>
    <t>Princeton Series in Theoretical and Computational Biology</t>
  </si>
  <si>
    <t>7</t>
  </si>
  <si>
    <t>Mathematical modeling is critical to our understanding of how infectious diseases spread at the individual and population levels. This book gives readers the necessary skills to correctly formulate and analyze mathematical models in infectious disease epidemiology, and is the first treatment of the subject to integrate deterministic and stochastic models and methods. Mathematical Tools for Understanding Infectious Disease Dynamics fully explains how to translate biological assumptions into mathematics to construct useful and consistent models, and how to use the biological interpretation and mathematical reasoning to analyze these models. It shows how to relate models to data through statistical inference, and how to gain important insights into infectious disease dynamics by translating mathematical results back to biology. This comprehensive and accessible book also features numerous detailed exercises throughout full elaborations to all exercises are provided.  Covers the latest research in mathematical modeling of infectious disease epidemiology  Integrates deterministic and stochastic approaches  Teaches skills in model construction, analysis, inference, and interpretation  Features numerous exercises and their detailed elaborations  Motivated by real-world applications throughout</t>
  </si>
  <si>
    <t xml:space="preserve"> This landmark volume describes for readers how one should view the theoretical side of mathematical epidemiology as a whole. A particularly important need is for a book that integrates deterministic and stochastic epidemiological models, and this is the first one that does this. I know of no better overview of the subject. It belongs on the shelf of everyone working in mathematical epidemiology. —Fred Brauer, University of British ColumbiaThis book will soon be a classic in the theoretical epidemiology and modeling literature.---Mirjam Kretzschmar, Biometrical JournalThe overtly pedagogical features of this text make it an outstanding choice for someone trying to learn the basic tools of the trade. The mathematician who makes a serious study of this text will be in an excellent position to work fruitfully with biologists or epidemiologists on either theoretical or data-driven problems of disease transmission.---Carl A. Toews, Mathematical ReviewsA much needed book. Mathematical Tools for Understanding Infectious Disease Dynamics is a welcome addition to the current literature and will hopefully help to unify the many different views in the field.---Laura Matrajt, SIAM Review</t>
  </si>
  <si>
    <t>Odo Diekmann is professor of mathematical analysis at Utrecht University. Hans Heesterbeek is professor of theoretical epidemiology at Utrecht University. Tom Britton is professor of mathematical statistics at Stockholm University.</t>
  </si>
  <si>
    <t>Ecological Models and Data in R</t>
  </si>
  <si>
    <t>Bolker, Benjamin M.</t>
  </si>
  <si>
    <t xml:space="preserve"> COM077000 COMPUTERS / Mathematical &amp; Statistical Software; NAT010000 NATURE / Ecology; SCI043000 SCIENCE / Research &amp; Methodology</t>
  </si>
  <si>
    <t>Ecological Models and Data in R is the first truly practical introduction to modern statistical methods for ecology. In step-by-step detail, the book teaches ecology graduate students and researchers everything they need to know in order to use maximum likelihood, information-theoretic, and Bayesian techniques to analyze their own data using the programming language R. Drawing on extensive experience teaching these techniques to graduate students in ecology, Benjamin Bolker shows how to choose among and construct statistical models for data, estimate their parameters and confidence limits, and interpret the results. The book also covers statistical frameworks, the philosophy of statistical modeling, and critical mathematical functions and probability distributions. It requires no programming background--only basic calculus and statistics.  Practical, beginner-friendly introduction to modern statistical techniques for ecology using the programming language R  Step-by-step instructions for fitting models to messy, real-world data  Balanced view of different statistical approaches  Wide coverage of techniques--from simple (distribution fitting) to complex (state-space modeling)  Techniques for data manipulation and graphical display  Companion Web site with data and R code for all examples</t>
  </si>
  <si>
    <t xml:space="preserve"> Bolker's book is a must-buy for anyone wanting to fit data to models and go beyond hypothesis testing, but it is certainly not an 'introductory' text in the sense of 'simple'. This book is a tour de force for anyone who studied ecology for his or her interest of nature's working. But it is the one single book that can propel the statistical novice to the cutting edge of statistical ecology--albeit with blood, sweat and tears. ---Carsten F. Dormann, Basic and Applied Ecology I have no doubt that this book will become a fixture on many ecologists' bookshelves (it certainly will be on mine). With a presentation that is gentle and encouraging rather than jargon-filled and intimidating, it empowers ecologists to develop their own statistical procedures. I strongly recommend it. —Timothy Essington, University of Washington [T]his book succeeds both in explaining how to analyze many types of ecological data, and in clearly describing the theoretical background behind some common analyses and approaches. I expect to refer to it often. ---Lynda D. Prior, Austral Ecology Benjamin Bolker is a pioneer in helping ecology students make the leap from a casual understanding of modern statistical methods to a hands-on application of these tools to their own precious data sets. This book shows the lessons learned from teaching this material to several cohorts of graduate students. No other book I've read gives such a good feel for the compromises scientists have to make in searching for good statistical models. —Brian Inouye, Florida State University [A] must for natural scientists and for statisticians who are interested in ecological applications. . . . Numerous enlightening footnotes, meaningful graphics and direct speech are evidence of substantial classroom experience of the author. . . . The book addresses students and researchers who have or have had some basic knowledge in ecology, mathematics and statistics. Delivering m</t>
  </si>
  <si>
    <t>Benjamin M. Bolker is a theoretical ecologist in the departments of Mathematics &amp;amp Statistics and Biology at McMaster University.</t>
  </si>
  <si>
    <t>Birds of Central America</t>
  </si>
  <si>
    <t>Belize, Guatemala, Honduras, El Salvador, Nicaragua, Costa Rica, and Panama</t>
  </si>
  <si>
    <t>Dyer, Dale / Vallely, Andrew</t>
  </si>
  <si>
    <t>Princeton Field Guides</t>
  </si>
  <si>
    <t>136</t>
  </si>
  <si>
    <t>Zoology</t>
  </si>
  <si>
    <t xml:space="preserve"> NAT004000 NATURE / Birdwatching Guides; NAT043000 NATURE / Animals / Birds; TRV008000 Travel / Central America; TRV026020 Travel / Special Interest / Ecotourism</t>
  </si>
  <si>
    <t>The first comprehensive field guide to the birds of Central AmericaBirds of Central America is the first comprehensive field guide to the avifauna of the entire region, including Belize, Guatemala, Honduras, El Salvador, Nicaragua, Costa Rica, and Panama. Handy and compact, the book presents text and illustrations for nearly 1,200 resident and migrant species, and information on all rare vagrants. Two hundred sixty detailed plates on convenient facing-page spreads depict differing ages and sexes for each species, with a special focus on geographic variation. The guide also contains up-to-date range maps and concise notes on distribution, habitat, behavior, and voice. An introduction provides a brief overview of the region’s landscape, climate, and biogeography.The culmination of more than a decade of research and field experience, Birds of Central America is an indispensable resource for all those interested in the bird life of this part of the world.Detailed information on the entire avifauna of Central America260 beautiful color platesRange maps, text, and illustrations presented on convenient facing-page spreadsUp-to-date notes on distribution supported by an extensive bibliographySpecial focus on geographic variation of bird species</t>
  </si>
  <si>
    <t xml:space="preserve"> Princeton has built a record as an outstanding source of field guides for countries around the world. This first comprehensive guide to a much-visited birding area is a valuable addition to that set. ---Jim Williams, StarTribune Wingnut blogOne of American Birding Podcast&amp;#39s Best Bird Books of 2018 (Donna Schulman &amp;amp Nate Swick) Whether or not you live Central America or will be traveling there, perusing Vallely and Dyer is like taking a trip there yourself. Look a little harder and you can almost taste the mossy cloud forest air. ---Jacob Drucker, The Linnaean Society of New York It is the first bird field guide to every country of Central America. . . . And, its beautiful illustrations are by a single artist, Dale Dyer. . . . Covering 1,261 species with data and taxonomy current up to August 2017, the field guide is an exciting achievement. ---Donna Schulman, 10,000 Birds</t>
  </si>
  <si>
    <t>Andrew C. Vallely is a naturalist who has worked and traveled extensively in Central America. Dale Dyer is an ornithological illustrator who has contributed to many books on birds, including Birds of Peru and All the Birds of North America. Vallely and Dyer are currently field associates in the Department of Ornithology at the American Museum of Natural History.</t>
  </si>
  <si>
    <t>Biophilia</t>
  </si>
  <si>
    <t>Wilson, Edward O.</t>
  </si>
  <si>
    <t>Biophilia is Edward O. Wilson's most personal book, an evocation of his own response to nature and an eloquent statement of the conservation ethic. Wilson argues that our natural affinity for life—biophilia—is the very essence of our humanity and binds us to all other living species.</t>
  </si>
  <si>
    <t>ContentsPrologueBernhardsdorpThe SuperorganismThe Time MachineThe Bird of ParadiseThe Poetic SpeciesThe SerpentThe Right PlaceThe Conservation EthicSurinamReading NotesAcknowledgments</t>
  </si>
  <si>
    <t>There’s more to this unbuttoned and intellectually playful book than its plea for a conservation of ethic and the preservation of animal species in all their diversity. We get, for example, several autobiographical glimpses into the background of Professor Wilson… We see Professor Wilson as a boy growing up in the Florida panhandle… Elsewhere he astonishes us with a description of the mating dance of the male Emperor of Germany bird of paradise, and the degree of genetic congruity between pygmy chimpanzees and Homo sapiens.-- Christopher Lehmann-Haupt New York TimesE. O. Wilson is the entomologist Curator of the Museum of Comparative Zoology at Harvard. His science writing for the general public has won him the Pulitzer Prize and his scientific publications have won him the highest honors American science can bestow. He is well equipped to engage a subject dear to nature-lovers which until now has not been identified as a species trait—biophilia. The freshness of Wilson’s approach lies in its freedom from the obsessions of the environmentalist movement… While he shares the conservationist ethic of environmentalists, and seeks to impart its practical imperatives, he eschews cultism… Let this highly readable book then be commended to all biophiliacs and technocrats.-- Hiram Caton Times Literary SupplementBiophilia is an immensely readable book. Wilson is a master storyteller, skillful at evoking exotic scenes.-- Washington Post Book WorldA fine memoir by one of America’s foremost evolutionary biologists…erudite, elegant, and poetic. E. O. Wilson defines biophilia as ‘the innate tendency [in human beings] to focus on life and lifelike process. To an extent still undervalued in philosophy and religion, our existence depends on this propensity, our spirit is woven from it, hopes rise on its currents.’ Scientifically demonstrating this human propensity would be a task beyond the scop</t>
  </si>
  <si>
    <t>Pollination and Floral Ecology</t>
  </si>
  <si>
    <t>Willmer, Pat</t>
  </si>
  <si>
    <t xml:space="preserve"> NAT026000 NATURE / Plants / General; SCI008000 SCIENCE / Life Sciences / Biology; SCI020000 SCIENCE / Life Sciences / Ecology; SCI027000 SCIENCE / Life Sciences / Evolution; SCI070000 SCIENCE / Life Sciences / Zoology / General</t>
  </si>
  <si>
    <t>Pollination and Floral Ecology is the most comprehensive single-volume reference to all aspects of pollination biology--and the first fully up-to-date resource of its kind to appear in decades. This beautifully illustrated book describes how flowers use colors, shapes, and scents to advertise themselves how they offer pollen and nectar as rewards and how they share complex interactions with beetles, birds, bats, bees, and other creatures. The ecology of these interactions is covered in depth, including the timing and patterning of flowering, competition among flowering plants to attract certain visitors and deter others, and the many ways plants and animals can cheat each other. Pollination and Floral Ecology pays special attention to the prevalence of specialization and generalization in animal-flower interactions, and examines how a lack of distinction between casual visitors and true pollinators can produce misleading conclusions about flower evolution and animal-flower mutualism. This one-of-a-kind reference also gives insights into the vital pollination services that animals provide to crops and native flora, and sets these issues in the context of today's global pollination crisis.  Provides the most up-to-date resource on pollination and floral ecology  Describes flower advertising features and rewards, foraging and learning by flower-visiting animals, behaviors of generalist and specialist pollinators--and more  Examines the ecology and evolution of animal-flower interactions, from the molecular to macroevolutionary scale  Features hundreds of color and black-and-white illustrations</t>
  </si>
  <si>
    <t>In Pollination and Floral Ecology Wilmer has certainly achieved her aim, and has provided us with a comprehensive, easy to read summary of the subject, providing somewhat of a one-stop shop for background information on pollination ecology. This book should be recommended as essential reading for any postgraduate or undergraduate working anywhere within the realm of pollination ecology, and will also be an indispensable reference tool for established pollination researchers and ecosystem managers around the world.---Tobias Smith, Austral EcologyOne of Choice&amp;#39s Outstanding Academic Titles for 2011 This is an impressive and valuable contribution to pollination ecology, floral evolution, plant biology, and entomology. The book is extremely up-to-date. I am convinced it will become the central reference in the field and remain so for many years. A pleasure to read. —W. Scott Armbruster, University of Portsmouth and University of Alaska, Fairbanks[Pollination and Floral Ecology] is a big book that I unhesitatingly consider a 'must-have' reference for anyone working in this field or thinking about entering it. . . . For now, there is nothing like it.---James D. Thomson, Quarterly Review of Biology[T]he book should largely be used as a reference book, which, again, can be used by those with any level of experience. It is inexpensive relative to the amount of material covered. I commend Willmer for the presumably massive undertaking of the compiling of this vast subject into this relatively small volume. Like other reference books, the material will not become obsolete for many years, and it should be the companion of any pollination ecologist entering the field. There has not been a treatment of pollination biology as extensive as this since Faegri and van der Pijl's classic book was first published in the 1960s. Willmer does an amazing job catching the reader up on the literature of the last forty</t>
  </si>
  <si>
    <t>Pat Willmer is professor of zoology at the University of St. Andrews. She has published extensively on pollination biology in leading scientific journals. Her books include Environmental Physiology of Animals.</t>
  </si>
  <si>
    <t>Protecting Life on Earth</t>
  </si>
  <si>
    <t>An Introduction to the Science of Conservation</t>
  </si>
  <si>
    <t>Marchetti, Michael Paul / Moyle, Peter B.</t>
  </si>
  <si>
    <t xml:space="preserve"> NAT011000 NATURE / Environmental Conservation &amp; Protection; NAT037000 NATURE / Animals / Wildlife; SCI070000 SCIENCE / Life Sciences / Zoology / General</t>
  </si>
  <si>
    <t>Written to be accessible to any college-level reader, Protecting Life on Earth offers a non-technical, yet comprehensive introduction to the growing field of conservation science. This multifaceted exploration of our current biodiversity crisis delivers vivid examples throughout, including features on some of nature’s most compelling wildlife. Beginning with a brief introduction to environmental history, the text introduces the central concepts of evolution and ecology, and covers several major issues related to the conservation of biodiversity including extinction, climate change, sustainability, conservation law, and invasive species. It also touches on adjacent disciples such as economics and sociology as they relate to conservation. The text even includes practical advice on the decisions we make every day—how we spend our money, where we live and work, what we eat and buy. Throughout, Protecting Life on Earth underscores the ways in which our future is tied to that of Earth’s threatened species, and demonstrates exactly why conservation is so vitally important for us all.</t>
  </si>
  <si>
    <t>1. Environmental History2. Variation, Natural Selection, and Evolution3. Species: The Basic Unit of Conservation4. Climate and Global Patterns of Distribution5. Ecology: Individuals and Populations6. Ecology: Communities and Ecosystems7. Biodiversity and Extinction8. Value, Economics, and the Tragedy of the Commons9. Conservation Science10. Conservation and the American Legal System11. Invasive Species and Conservation12. Restoration Ecology13. Conservation in Action</t>
  </si>
  <si>
    <t>MarchettiMichael Paul: Michael P. Marchetti is Associate Professor of Biology at California State University at Chico. He is coauthor, with Julie Lockwood and Martha Hoopes, of Invasion Ecology. Peter B. Moyle, Professor in the Department of Wildlife, Fish, and Conservation Biology at the University of California, Davis, is coauthor of Comparing Futures for the Sacramento - San Joaquin Delta, and author of Fish: An Enthusiast’s Guide and Inland Fishes of California, Revised and Expanded (all available from UC Press) among other books.</t>
  </si>
  <si>
    <t>Self-Organization in Biological Systems</t>
  </si>
  <si>
    <t>Camazine, Scott / Deneubourg, Jean-Louis / Franks, Nigel R.</t>
  </si>
  <si>
    <t>Princeton Studies in Complexity</t>
  </si>
  <si>
    <t>38</t>
  </si>
  <si>
    <t>The synchronized flashing of fireflies at night. The spiraling patterns of an aggregating slime mold. The anastomosing network of army-ant trails. The coordinated movements of a school of fish. Researchers are finding in such patterns--phenomena that have fascinated naturalists for centuries--a fertile new approach to understanding biological systems: the study of self-organization. This book, a primer on self-organization in biological systems for students and other enthusiasts, introduces readers to the basic concepts and tools for studying self-organization and then examines numerous examples of self-organization in the natural world.  Self-organization refers to diverse pattern formation processes in the physical and biological world, from sand grains assembling into rippled dunes to cells combining to create highly structured tissues to individual insects working to create sophisticated societies. What these diverse systems hold in common is the proximate means by which they acquire order and structure. In self-organizing systems, pattern at the global level emerges solely from interactions among lower-level components. Remarkably, even very complex structures result from the iteration of surprisingly simple behaviors performed by individuals relying on only local information. This striking conclusion suggests important lines of inquiry: To what degree is environmental rather than individual complexity responsible for group complexity? To what extent have widely differing organisms adopted similar, convergent strategies of pattern formation? How, specifically, has natural selection determined the rules governing interactions within biological systems?  Broad in scope, thorough yet accessible, this book is a self-contained introduction to self-organization and complexity in biology--a field of study at the forefront of life sciences research.</t>
  </si>
  <si>
    <t xml:space="preserve"> [An] exceptionally well organized and superbly illustrated volume.  This is a fascinating and thought-provoking book. . . . The authors provide an excellent introduction to the main ideas underlying the theory of self-organization and also deal with some of the criticisms leveled at this emerging field. . . . An eminently readable and stimulating book. ---Jens Krause and Iain Couzin, The Quarterly Review of Biology We suspect that the ideas associated with self-organization will play an increasingly prominent role in biology for some time to come. . . . Self-Organization in Biological Systems presents a unique opportunity to watch a group of active researchers apply these intriguing concepts to formerly mystifying feats of social organization in animals. We know of no better guide for those who wish to understand how modeling can be used to dissect the mechanisms of self-organized biological systems. ---John W. Pepper and Guy Hoelzer, Science Broad in scope, thorough yet accessible, this book is a self-contained introduction to self-organization and complexity in biology--at the forefront of life sciences research.  An important contribution to biology, and to complex systems research more generally, and certainly an enthralling subject. ---Carl Anderson, Complexity This book is an entertaining and well-written introduction to the basics of self-organization. . . . Given the clear prose and interesting examples, this book should have wide appeal. ---Diane Lipscomb, Science Books &amp;amp Film Considering the complexity of the subject, this account is surprisingly and pleasantly accessible and readable. It is one of the few biology books that will appeal equally to research workers and undergraduates.  The authors' lively yet scholarly account of the rapidly emerging new science of group behavior should captivate anyone who has an inquiring mind and a curiosity about what new directions</t>
  </si>
  <si>
    <t>Scott Camazine is  the author of The Naturalist's Year and Velvet Mites and Silken Webs. Jean-Louis Deneubourg is Research Fellow at the Belgian Fund for Scientific Research and at the Centre for Non-Linear Phenomena and Complex Systems at the Université Libre de Bruxelles, Belgium, where he is also Professor of Behavioral Ecology. Nigel R. Franks is Professor of Animal Behavior and Ecology at the University of Bristol and the coauthor of The Social Evolution of Ants (Princeton). James Sneyd is Associate Professor of Mathematics at Massey University, New Zealand and the coauthor of Mathematical Physiology. Guy Theraulaz is Research Fellow at the National Center for Scientific Research in Toulouse, France, and at Paul Sabatier University. Eric Bonabeau is Chief Scientist at EuroBios in Paris, France. Bonabeau and Theraulaz are coauthors of Swarm Intelligence: From Natural to Artificial Systems.</t>
  </si>
  <si>
    <t>Ecological Stoichiometry</t>
  </si>
  <si>
    <t>The Biology of Elements from Molecules to the Biosphere</t>
  </si>
  <si>
    <t>Sterner, Robert W. / Elser, James J.</t>
  </si>
  <si>
    <t xml:space="preserve">All life is chemical. That fact underpins the developing field of ecological stoichiometry, the study of the balance of chemical elements in ecological interactions. This long-awaited book brings this field into its own as a unifying force in ecology and evolution. Synthesizing a wide range of knowledge, Robert Sterner and Jim Elser show how an understanding of the biochemical deployment of elements in organisms from microbes to metazoa provides the key to making sense of both aquatic and terrestrial ecosystems. After summarizing the chemistry of elements and their relative abundance in Earth's environment, the authors proceed along a line of increasing complexity and scale from molecules to cells, individuals, populations, communities, and ecosystems. The book examines fundamental chemical constraints on ecological phenomena such as competition, herbivory, symbiosis, energy flow in food webs, and organic matter sequestration. In accessible prose and with clear mathematical models, the authors show how ecological stoichiometry can illuminate diverse fields of study, from metabolism to global change. Set to be a classic in the field, Ecological Stoichiometry is an indispensable resource for researchers, instructors, and students of ecology, evolution, physiology, and biogeochemistry. From the foreword by Peter Vitousek: ?  [T]his book represents a significant milestone in the history of ecology. . . . Love it or argue with it--and I do both--most ecologists will be influenced by the framework developed in this book. . . . There are points to question here, and many more to test . . . And if we are both lucky and good, this questioning and testing will advance our field beyond the level achieved in this book. I can't wait to get on with it. </t>
  </si>
  <si>
    <t xml:space="preserve"> This very readable, well-organized book will broaden the purview of food-web and trophodynamic studies and have a similar impact as did ecological energetics decades ago. It offers an opportunity to merge the hitherto separate fields of community ecology and biogeochemistry. —Ulrich Sommer, University of Kiel A truly outstanding book. Sterner and Elser provide extremely convincing evidence in support of their hypothesis that elemental stoichiometry is a key to many central issues in ecology. The writing style is unusually clear and concise. The book is exceptionally well conceived, has eminently valuable goals, and will definitely serve a strong need in the scientific community. —Val H. Smith, University of KansasRobert Sterner and James Elser take a giant stride in knitting together perspectives across scales, biomes, and disciplines to craft an integrative and predictive vision of the topic. . . . It knits together such a broad range of relevant topics that anyone interested in the connections between biology and elemental cycles should give it a try.---Anthony F. Michaels, Science Ecological Stoichiometry is a monumental undertaking without ecological precedent. Sterner and Elser offer a majestic and novel synthesis of a broad and diverse field of study that ranges from chemistry to metabolism to global ecology. These two world-class scientists have singlehandedly created a brand-new subdiscipline, one that will likely spawn new research foci, and have done so in a captivating manner. This precedent-setting treatise will be the 'go-to' reference in this poorly consolidated but relevant field of physiological ecology. ——David M. Karl, University of Hawaii[This] book is seminal and presents a clear, well-reasoned overview of ES, thereby providing the biological community with an essential piece to the puzzle of integrating micro- and macro-level biology.---Van Savage, Complexity This is a work</t>
  </si>
  <si>
    <t>Robert W. Sterner is Professor and Head of the Department of Ecology, Evolution, and Behavior at the University of Minnesota. James J. Elser is Professor of Biology at Arizona State University. Peter Vitousek, one of the world's leading ecosystem ecologists, is Morrison Professor of Population and Resources at Stanford University.</t>
  </si>
  <si>
    <t>The Neuroscience of Emotion</t>
  </si>
  <si>
    <t>A New Synthesis</t>
  </si>
  <si>
    <t>Anderson, David J. / Adolphs, Ralph</t>
  </si>
  <si>
    <t xml:space="preserve"> PSY013000 PSYCHOLOGY / Emotions; PSY051000 PSYCHOLOGY / Cognitive Neuroscience &amp; Cognitive Neuropsychology *; SCI008000 SCIENCE / Life Sciences / Biology; SCI027000 SCIENCE / Life Sciences / Evolution; SCI089000 SCIENCE / Life Sciences / Neuroscience</t>
  </si>
  <si>
    <t>A new framework for the neuroscientific study of  emotions in humans  and animalsThe Neuroscience of Emotion presents a new framework for the neuroscientific study of emotion across species. Written by Ralph Adolphs and David J. Anderson, two leading authorities on the study of emotion, this accessible and original book recasts the discipline and demonstrates that in order to understand emotion, we need to examine its biological roots in humans and animals. Only through a comparative approach that encompasses work at the molecular, cellular, systems, and cognitive levels will we be able to comprehend what emotions do, how they evolved, how the brain shapes their development, and even how we might engineer them into robots in the future. Showing that emotions are ubiquitous across species and implemented in specific brain circuits, Adolphs and Anderson offer a broad foundation for thinking about emotions as evolved, functionally defined biological states. The authors discuss the techniques and findings from modern neuroscientific investigations of emotion and conclude with a survey of theories and future research directions. Featuring color illustrations throughout, The Neuroscience of Emotion synthesizes the latest in neuroscientific work to provide deeper insights into how emotions function in all of us.</t>
  </si>
  <si>
    <t xml:space="preserve"> It is not possible to comprehend biological evolution without factoring in emotions and related phenomena. Adolphs and Anderson, who have built their respective reputations on the study of human and animal emotions, have written the best and most comprehensive text yet on the subject. This is an indispensable book. —Antonio Damasio, author of The Strange Order of Things: Life, Feeling, and the Making of Cultures The Neuroscience of Emotion argues that studying how emotions are implemented in the brain can offer a deeper understanding of their functions. Written by two major leaders in the field, this fantastic and rigorous book will influence many students and researchers. —Luiz Pessoa, University of Maryland We know a great deal about the science of perception, actions, learning, and memory but know relatively little about the science of emotion. This is why The Neuroscience of Emotion is so welcome. Adolphs and Anderson present a completely new understanding of how emotions work and why they are so important for everyday life. Their book is the best treatment of the biology of emotion and a must-read for anyone interested in the brain and behavior. —Eric Kandel, Nobel Prize-winning neuroscientist and author of The Disordered Mind: What Unusual Brains Tell Us About Ourselves Emotions have moved from obscurity to daylight, not only in psychology, but also in neuroscience. This accessible book offers the perfect introduction to the emotions of both humans and animals. It keeps feelings separate from bodily expressed emotions, and questions many common assumptions while offering a path to a truly scientific approach. —Frans de Waal, author of Are We Smart Enough to Know How Smart Animals Are? This timely and thought-provoking book provides excellent analysis of neuroscience and psychology studies of emotions in humans and animals, and connects the two domains in an original and engaging way. &lt;</t>
  </si>
  <si>
    <t>Ralph Adolphs is the Bren Professor of Psychology, Neuroscience, and Biology at the California Institute of Technology (Caltech) and Director of the Caltech Brain Imaging Center. He is the coeditor of Living without an Amygdala. David J. Anderson is the Seymour Benzer Professor of Biology and Director of the Tianqiao and Chrissy Chen Institute for Neuroscience at the California Institute of Technology and an Investigator with the Howard Hughes Medical Institute.</t>
  </si>
  <si>
    <t>Encyclopedia of Theoretical Ecology</t>
  </si>
  <si>
    <t>Hastings, Alan / Gross, Louis</t>
  </si>
  <si>
    <t>Encyclopedias of the Natural World</t>
  </si>
  <si>
    <t>4</t>
  </si>
  <si>
    <t xml:space="preserve"> NAT010000 NATURE / Ecology; NAT011000 NATURE / Environmental Conservation &amp; Protection</t>
  </si>
  <si>
    <t>This major reference is an overview of the current state of theoretical ecology through a series of topical entries centered on both ecological and statistical themes. Coverage ranges across scales—from the physiological, to populations, landscapes, and ecosystems. Entries provide an introduction to broad fields such as Applied Ecology, Behavioral Ecology, Computational Ecology, Ecosystem Ecology, Epidemiology and Epidemic Modeling, Population Ecology, Spatial Ecology and Statistics in Ecology. Others provide greater specificity and depth, including discussions on the Allee effect, ordinary differential equations, and ecosystem services. Descriptions of modern statistical and modeling approaches and how they contributed to advances in theoretical ecology are also included. Succinct, uncompromising, and authoritative—a  must have  for those interested in the use of theory in the ecological sciences.</t>
  </si>
  <si>
    <t>Adaptive DynamicsAdaptive LandscapesAdaptive Vigilance BehaviorAge StructureAllee EffectsAllometry and GrowthAnimal Dispersal see Dispersal, AnimalApparent CompetitionApplied EcologyAssembly ProcessesBayesian StatisticsBehavioral EcologyBelowground ProcessesBeverton–Holt ModelBifurcationsBiogeochemistry and Nutrient CyclesBirth–Death ModelsBottom-Up ControlBranching ProcessesCannibalismCellular AutomataChaosCoevolutionCompartment ModelsCompetition, Apparent see Apparent CompetitionComputational EcologyConservation BiologyContinental Scale PatternsCooperation, Evolution ofDelay Differential EquationsDemographic Stochasticity see Stochasticity, DemographicDemographyDifference EquationsDifferential Equations, Delay see Delay Differential EquationsDifferential Equations, Ordinary see Ordinary Differential EquationsDifferential Equations, Partial see Partial Differential EquationsDiscounting in BioeconomicsDisease DynamicsDispersal, AnimalDispersal, Evolution ofDispersal, PlantDiversity MeasuresDynamic ProgrammingEcological EconomicsEcological Networks see Networks, EcologicalEcological Stoichiometry see Stoichiometry, EcologicalEconomics, Ecological see Ecological EconomicsEcosystem-Based Management see Marine Reserves and Ecosystem-Based ManagementEcosystem EcologyEcosystem EngineersEcosystem ServicesEcosystem ValuationEcotoxicologyEnergy BudgetsEnvironmental Heterogeneity and PlantsEnvironmental Stochasticity see Stochasticity, EnvironmentalEpidemiology and Epidemic ModelingEvolutionarily Stable StrategiesEvolutionary ComputationFacilitationFisheries EcologyFood Chains and Food Web ModulesFood Webs&lt;br /</t>
  </si>
  <si>
    <t>HastingsAlan: Alan Hastings is a Distinguished Professor at the University of California Davis in the Department of Environmental Science and Policy. He is the Editor-in-Chief for the Theoretical Ecology Series (Academic Press) and the Journal of Mathematical Biology. Louis Gross is a Professor of Ecology, Evolutionary Biology, and Mathematics, and Director of the Institute of Environmental Modeling at the University of Tennessee.</t>
  </si>
  <si>
    <t>Cultural Transmission and Evolution (MPB-16), Volume 16</t>
  </si>
  <si>
    <t>A Quantitative Approach. (MPB-16)</t>
  </si>
  <si>
    <t>Feldman, Marcus W. / Cavalli-sforza, L L</t>
  </si>
  <si>
    <t>Monographs in Population Biology</t>
  </si>
  <si>
    <t>16</t>
  </si>
  <si>
    <t xml:space="preserve"> SCI027000 SCIENCE / Life Sciences / Evolution</t>
  </si>
  <si>
    <t>A number of scholars have found that concepts such as mutation, selection, and random drift, which emerged from the theory of biological evolution, may also explain evolutionary phenomena in other disciplines as well. Drawing on these concepts, Professors Cavalli-Sforza and Feldman classify and systematize the various modes of transmitting  culture  and explore their consequences for cultural evolution. In the process, they develop a mathematical theory of the non-genetic transmission of cultural traits that provides a framework for future investigations in quantitative social and anthropological science.The authors use quantitative models that incorporate the various modes of transmission (for example, parent-child, peer-peer, and teacher-student), and evaluate data from sociology, archaeology, and epidemiology in terms of the models. They show that the various modes of transmission in conjunction with cultural and natural selection produce various rates of cultural evolution and various degrees of diversity within and between groups. The same framework can be used for explaining phenomena as apparently unrelated as linguistics, epidemics, social values and customs, and diffusion of innovations. The authors conclude that cultural transmission is an essential factor in the study of cultural change.</t>
  </si>
  <si>
    <t xml:space="preserve"> To understand human evolution, we require, among other things, a theory describing the dynamics of culturally acquired phenotypes. In this book, Cavalli-Sforza and Feldman present a series of theoretical models that represent an important beginning toward such a theory. </t>
  </si>
  <si>
    <t>Birds of New Guinea</t>
  </si>
  <si>
    <t>Second Edition</t>
  </si>
  <si>
    <t>Pratt, Thane K. / Beehler, Bruce M.</t>
  </si>
  <si>
    <t>97</t>
  </si>
  <si>
    <t xml:space="preserve"> NAT004000 NATURE / Birdwatching Guides; NAT027000 NATURE / Reference; NAT043000 NATURE / Animals / Birds; NAT049000 NATURE / Regional; SCI100000 SCIENCE / Natural History</t>
  </si>
  <si>
    <t>This is the completely revised edition of the essential field guide to the birds of New Guinea. The world's largest tropical island, New Guinea boasts a spectacular avifauna characterized by cassowaries, megapodes, pigeons, parrots, cuckoos, kingfishers, and owlet-nightjars, as well as an exceptionally diverse assemblage of songbirds such as the iconic birds of paradise and bowerbirds. Birds of New Guinea is the only guide to cover all 780 bird species reported in the area, including 366 endemics. Expanding its coverage with 111 vibrant color plates—twice as many as the first edition—and the addition of 635 range maps, the book also contains updated species accounts with new information about identification, voice, habits, and range. A must-have for everyone from ecotourists to field researchers, Birds of New Guinea remains an indispensable guide to the diverse birds of this remarkable region.780 bird species, including 366 found nowhere else111 stunning color plates, twice the number of the first editionExpanded and updated species accounts provide details on identification, voice, habits, and range635 range mapsRevised classification of birds reflects the latest research</t>
  </si>
  <si>
    <t>A solid field guide/handbook and one that does justice to the series.---Mike Tomes, British Trust for OrnithologyA must have for birders with an interest in the region!---Ian Paulsen, Birdbooker ReportThis is an excellent book and will serve travelling birders very well indeed and I am sure will be just as welcomes by local wildlife lovers in New Guinea. . . . This is also a thing of beauty in itself and a pleasure to drool over.---Bo Beolens, FatbirderThis field guide is a must for anyone contemplating serious birding or research on birds in New Guinea. It is as aesthetically pleasing as it is informative and authoritative.---H. Carl Gerhardt, Wilson Journal of OrnithologyIt's hard to find fault in this excellent publication, so I won't. I would however, encourage all birders to purchase it and start saving for the ultimate birding trip--believe me, watching your first displaying bird-of-paradise will certainly bring this field guide alive!---Tim Appleton, BirdwatchThere is no doubt that this book will be a very popular addition to many birders libraries over the next few months and those visiting PNG next year will armed with a great deal more knowledge than before--the real test of a new book comes in the field and I like many more am looking forward to giving it that test.---Ashley Banwell, Rare Bird AlertOne of the Birdbooker Report&amp;#39s Best Bird Books of 2014An incredibly good field guide.---Grant McCreary, Birder's LibraryA wonderful updated and expanded second edition to the original Birds of New Guinea published 28 years ago. . . . In Birds of New Guinea: Second Edition, the authors have greatly expanded the description of each species beyond the typical birding guide. . . . An absolute must-have for both birders and individuals who work in the public or private sector focused on conservation of New Guinea's ecosys</t>
  </si>
  <si>
    <t>Thane K. Pratt is wildlife biologist emeritus at the U.S. Geological Survey's Pacific Island Ecosystems Research Center and a conservationist of birds of the tropical Pacific. He is the lead editor of Conservation Biology of Hawaiian Forest Birds. Bruce M. Beehler is an ornithologist in the Division of Birds at the Smithsonian National Museum of Natural History and a tropical ecologist with interests in the birds and rainforests of the Asia-Pacific region. He is the author of Lost Worlds: Adventures in the Tropical Rainforest.</t>
  </si>
  <si>
    <t>Fish</t>
  </si>
  <si>
    <t>An Enthusiast's Guide</t>
  </si>
  <si>
    <t>Moyle, Peter B.</t>
  </si>
  <si>
    <t xml:space="preserve"> NAT001000 NATURE / Animals; SCI052000 SCIENCE / Earth Sciences / Oceanography; SCI070010 SCIENCE / Life Sciences / Zoology / Ichthyology &amp; Herpetology</t>
  </si>
  <si>
    <t>Engagingly written, with both learning and humor, Fish bridges the gap between purely pictorial books and scholarly texts, and provides a succinct summary of fish biology and conservation for students and fish enthusiasts.</t>
  </si>
  <si>
    <t>Foreword by Clark Hubbs Preface 1. Introduction 2. Fish from the Outside 3. Fish from the Inside 4. Behavior 5. Diversity 6. Ecology 7. Trout Streams 8. Warmwater Streams 9. Lakes and Reservoirs 10. Ponds 11. Estuaries 12. Between the Tides 13. The Continental Shelf and Beyond 14. Tropical Reefs 15. Conservation 16. Resources for the Aquatic Naturalist Illustration Credits and Acknowledgments Bibliography for Illustrations Index</t>
  </si>
  <si>
    <t>MoylePeter B.: Peter B. Moyle is coauthor of Fishes: An Introduction to Ichthyology (1988). He is Professor of Fisheries Biology at the University of California, Davis. Chris Mari van Dyck, who trained as a fish biologist, is a professional illustrator living in McAllen, Texas.</t>
  </si>
  <si>
    <t>Mathematics in Population Biology</t>
  </si>
  <si>
    <t>Thieme, Horst R.</t>
  </si>
  <si>
    <t>12</t>
  </si>
  <si>
    <t>The formulation, analysis, and re-evaluation of mathematical models in population biology has become a valuable source of insight to mathematicians and biologists alike. This book presents an overview and selected sample of these results and ideas, organized by biological theme rather than mathematical concept, with an emphasis on helping the reader develop appropriate modeling skills through use of well-chosen and varied examples. Part I starts with unstructured single species population models, particularly in the framework of continuous time models, then adding the most rudimentary stage structure with variable stage duration. The theme of stage structure in an age-dependent context is developed in Part II, covering demographic concepts, such as life expectation and variance of life length, and their dynamic consequences. In Part III, the author considers the dynamic interplay of host and parasite populations, i.e., the epidemics and endemics of infectious diseases. The theme of stage structure continues here in the analysis of different stages of infection and of age-structure that is instrumental in optimizing vaccination strategies. Each section concludes with exercises, some with solutions, and suggestions for further study. The level of mathematics is relatively modest a  toolbox  provides a summary of required results in differential equations, integration, and integral equations. In addition, a selection of Maple worksheets is provided. The book provides an authoritative tour through a dazzling ensemble of topics and is both an ideal introduction to the subject and reference for researchers.</t>
  </si>
  <si>
    <t>Mathematics in Population Biology provides a rigorous mathematical treatment of a wide variety of [models]. The attention to mathematical details is emphasized much more in this book than in many other popular mathematical biology textbooks and will be of particular interest to mathematicians. . . . In addition, this book is an excellent reference for researchers interested in learning more about the mathematics behind the models of population biology. ---Linda J. S. Allen, SIAM Review</t>
  </si>
  <si>
    <t>Horst R. Thieme is Professor of Mathematics at Arizona State University. He has published more than seventy research papers and is an associate editor of the Journal of Mathematical Analysis and Applications..</t>
  </si>
  <si>
    <t>Muslim Environmentalisms</t>
  </si>
  <si>
    <t>Religious and Social Foundations</t>
  </si>
  <si>
    <t>Gade, Anna M.</t>
  </si>
  <si>
    <t xml:space="preserve"> NAT011000 NATURE / Environmental Conservation &amp; Protection; REL037000 RELIGION / Islam / General; REL106000 RELIGION / Religion &amp; Science</t>
  </si>
  <si>
    <t>How might our understandings of environmentalism and the environmental humanities shift if we incorporate Islamic perspectives? In this book, Anna M. Gade explores the religious and cultural foundations of Islamic environmentalisms. She blends textual and ethnographic study to offer a comprehensive and interdisciplinary account of the legal, ethical, social, and political principles underlying Muslim commitments to the earth.Muslim Environmentalisms shows how diverse Muslim communities and schools of thought have addressed ecological questions for the sake of this world and the world to come. Gade draws on a rich spectrum of materials—scripture, jurisprudence, science, art, and social and political engagement—as well as fieldwork in Indonesia and Southeast Asia. The book brings together case studies in disaster management, educational programs, international development, conservation projects, religious ritual and performance, and Islamic law to rethink key theories. Gade shows that the Islamic tradition leads us to see the environment as an ethical idea, moving beyond the framework of crisis. Muslim Environmentalisms models novel approaches to the study of religion and environment from a humanistic perspective, reinterpreting issues at the intersection of numerous academic disciplines to propose a postcolonial and global understanding of environment.</t>
  </si>
  <si>
    <t>Acknowledgments1. History of Religions, Islam, and Environmental Humanities2. Islam and the Environment: Pluralism and Development3. A Qur’anic Environment: Relating Creatures and Resources4. Roots and Branches of Islamic Environmental Justice, Law, and Ethics5. Islamic Humanities: Apprehending Symbol, Expression, and Natural Science6. Muslim Environmentalism as Religious Practice: Accounts of the Unseen7. From This World to the NextNotesBibliographyIndex</t>
  </si>
  <si>
    <t>Marion Katz, author of  Women in the Mosque: A History of Legal Thought and Social Practice:Anna M. Gade places her arguments within a rich exploration of historical and modern theoretical approaches to the environment and environmentalism. This book is theoretically sophisticated, lively, and interesting.</t>
  </si>
  <si>
    <t>Anna M. Gade is a Vilas Distinguished Achievement Professor in the Gaylord Nelson Institute for Environmental Studies at the University of Wisconsin-Madison. She is the author of Perfection Makes Practice: Learning, Emotion, and the Recited Qur’an in Indonesia (2004) and The Qur’an: An Introduction (2010).</t>
  </si>
  <si>
    <t>Fueling Culture</t>
  </si>
  <si>
    <t>101 Words for Energy and Environment</t>
  </si>
  <si>
    <t>Wenzel, Jennifer / Yaeger, Patricia</t>
  </si>
  <si>
    <t>Szeman, Imre</t>
  </si>
  <si>
    <t>Fordham University Press</t>
  </si>
  <si>
    <t xml:space="preserve"> LIT006000 LITERARY CRITICISM / Semiotics &amp; Theory; POL033000 POLITICAL SCIENCE / Globalization; SCI020000 SCIENCE / Life Sciences / Ecology</t>
  </si>
  <si>
    <t>How has our relation to energy changed over time? What differences do particular energy sources make to human values, politics, and imagination? How have transitions from one energy source to another—from wood to coal, or from oil to solar to whatever comes next—transformed culture and society? What are the implications of uneven access to energy in the past, present, and future? Which concepts and theories clarify our relation to energy, and which just get in the way? Fueling Culture offers a compendium of keywords written by scholars and practitioners from around the world and across the humanities and social sciences. These keywords offer new ways of thinking about energy as both the source and the limit of how we inhabit culture, with the aim of opening up new ways of understanding the seemingly irresolvable contradictions of dependence upon unsustainable energy forms.Fueling Culture brings together writing that is risk-taking and interdisciplinary, drawing on insights from literary and cultural studies, environmental history and ecocriticism, political economy and political ecology, postcolonial and globalization studies, and materialisms old and new.Keywords in this volume include: Aboriginal, Accumulation, Addiction, Affect, America, Animal, Anthropocene, Architecture, Arctic, Automobile, Boom, Canada, Catastrophe, Change, Charcoal, China, Coal, Community, Corporation, Crisis, Dams, Demand, Detritus, Disaster, Ecology, Electricity, Embodiment, Ethics, Evolution, Exhaust, Fallout, Fiction, Fracking, Future, Gender, Green, Grids, Guilt, Identity, Image, Infrastructure, Innervation, Kerosene, Lebenskraft, Limits, Media, Metabolism, Middle East, Nature, Necessity, Networks, Nigeria, Nuclear, Petroviolence, Photography, Pipelines, Plastics, Renewable, Resilience, Risk, Roads, Rubber, Rural, Russia, Servers, Shame, Solar, Spill, Spiritual, Statistics, Surveillance, Sustainability, Tallow, Texas, Textiles, Utopia, Venezuela, Whaling, Wood, Work &lt;b</t>
  </si>
  <si>
    <t>—Stacy Alaimo:“This is a bold, ambitious, and thought-provoking collection. Fueling Culture presents multiple ports of embarkation, geopolitical sites, archives, substances, genres, and methodologies for making sense of how deeply energy and culture are intermeshed.”Matthew Heinz:The compendium fuels the reader’s desire to consider and reconsider the ways in which we conceptualize the role of energy production and consumption in our work as much as our daily routines, and will likely prove an insightful and intellectually stimulating resource for scholars working in the area of energy and environment, regardless of discipline.Fueling Culture: 101 Words for Energy and Environment, edited by Imre Szeman, Jennifer Wenzel, and Patricia Yaeger, is perhaps the most generative and forward-looking collection in the first wave of energy humanities scholarship. Its wide and imaginative scope casts the field far beyond its origin in petroleum, with entries on such keywords as  tallow,   plastiglomerate,   off-grid,   superhero comics,  and  shame.  Working with very specific examples drawn from across multiple scales, energy sources, genres, and affects is a good way to ground energy, which is  all too often reduced to a gauzy abstraction.</t>
  </si>
  <si>
    <t>SzemanImre: Imre Szeman is Canada Research Chair in Cultural Studies and Professor of English, Film Studies and Sociology at the University of Alberta.WenzelJennifer: Jennifer Wenzel is Associate Professor of English and Comparative Literature and of Middle Eastern, South Asian, and African Studies at Columbia University. She is the author of Bulletproof: Afterlives of Anticolonial Prophecy in South Africa and Beyond (Chicago and KwaZulu-Natal, 2009). With Imre Szeman and Patricia Yaeger, she co- edited Fueling Culture: 101 Words for Energy and Environment (Fordham, 2017).YaegerPatricia: Patricia Yaeger was Henry Simmons Frieze Collegiate Professor of English and Women’s Studies at the University of Michigan.Imre Szeman (External Editor)  Imre Szeman is Canada Research Chair in Cultural Studies and Professor of English, Film Studies and Sociology at the University of Alberta.Jennifer Wenzel (External Editor)  Jennifer Wenzel is Associate Professor in the Department of English and Comparative Literature and the Department of Middle Eastern, South Asian, and African Studies at Columbia University.Patricia Yaeger (External Editor)  Patricia Yaeger was Henry Simmons Frieze Collegiate Professor of English and Women’s Studies at the University of Michigan.</t>
  </si>
  <si>
    <t>Sharks of the World</t>
  </si>
  <si>
    <t>A Complete Guide</t>
  </si>
  <si>
    <t>Dando, Marc / Fowler, Sarah / Ebert, David A.</t>
  </si>
  <si>
    <t>Wild Nature Press</t>
  </si>
  <si>
    <t>22</t>
  </si>
  <si>
    <t xml:space="preserve"> NAT012000 NATURE / Animals / Fish; NAT020000 NATURE / Animals / Marine Life; NAT027000 NATURE / Reference; SCI039000 SCIENCE / Life Sciences / Marine Biology</t>
  </si>
  <si>
    <t>The most comprehensive reference guide to the world's sharks—now fully revised and updatedSharks of the World is the essential illustrated guide for anyone interested in these magnificent creatures. Now fully revised and updated, it covers more than 525 of the world's shark species and is packed with colour illustrations, colour photos and informative diagrams. This comprehensive, easy-to-use reference guide incorporates the latest taxonomic revisions of many shark families, featuring many species that were only described in recent years. It also includes a completely revised and expanded introduction and updated line drawings throughout.Covers more than 525 shark species from around the worldFeatures updated species accounts, illustrations and mapsGives an illustrated overview of shark biology, ecology and conservationIncludes fin identification guidesProvides a colour distribution map for every species</t>
  </si>
  <si>
    <t xml:space="preserve"> This is a stunningly beautiful book. . . . The text, too, is all that it should be: concise, authoritative, easy to use, and richly, almost extravagantly, illustrated. The book is clearly a labour of love. —Peter Marren, British Wildlife</t>
  </si>
  <si>
    <t>David A. Ebert is program director of the Pacific Shark Research Center and a research faculty member at Moss Landing Marine Laboratories. Sarah Fowler is cofounder of the Shark Trust and the European Elasmobranch Association and a member of the IUCN Shark Specialist Group. Marc Dando is a scientific illustrator and publisher whose books include Guide to the Manta and Devil Rays of the World and A Pocket Guide to Sharks of the World (both Princeton). Twitter @dando_marc</t>
  </si>
  <si>
    <t>The Marine World</t>
  </si>
  <si>
    <t>A Natural History of Ocean Life</t>
  </si>
  <si>
    <t>Dipper, Frances</t>
  </si>
  <si>
    <t>28</t>
  </si>
  <si>
    <t xml:space="preserve"> NAT020000 NATURE / Animals / Marine Life; NAT025000 NATURE / Ecosystems &amp; Habitats / Oceans &amp; Seas; PHO023000 Photography / Subjects &amp; Themes / General; SCI100000 SCIENCE / Natural History</t>
  </si>
  <si>
    <t>The Marine World is a book for everyone with an interest in the ocean, from the marine biologist or student wanting expert knowledge of a particular group to the naturalist or diver exploring the seashore and beyond.With colour illustrations, line drawings, more than 1,500 colour photographs, and with clear accessible text, this book encompasses all those organisms that live in, on and around the ocean, bringing together in a single text everything from the minuscule to the immense. It includes sections on all but the most obscure marine groups, covering invertebrate phyla from sponges to sea squirts, as well as plants, fungi, bacteria, fish, reptiles, mammals and birds. It incorporates information on identification, distribution, structure, biology, ecology, classification and conservation of each group, addressing the questions of ‘what?’, ‘where?’ and ‘how?’.Today global warming, overfishing, ocean acidification and pollution are just a few of the ever increasing number of threats and challenges faced by ocean life. Without knowledge of the animals, plants and other organisms that live in the marine world, we cannot hope to support or implement successful conservation and management measures, nor truly appreciate the incredible wealth and variety of marine life.The Marine World is the product of a lifetime spent by Frances Dipper happily observing and studying marine organisms the world over. It has been brought to colourful life by a myriad of enthusiastic underwater photographers and by Marc Dando, the renowned natural history illustrator.</t>
  </si>
  <si>
    <t xml:space="preserve"> This authoritative and beautiful book tells you all about the world's seas and shorelines, and the plant and animal life they suipport. Clear and concise yet detailed and accurate, The Marine World will be enjoyed by amateur enthusiasts and marine biologists alike. ---Lindsey Chapman, BBC Wildlife From marvellous descriptions of oceanographic basics, to fascinating nuggets of animal behaviour, there is something here for everyone. . . . here is one book that really should be by the side of every marine biologist. ---Paul Naylor, The Marine Biologist It is authoritative and well-presented, with easy-to-read text, beautiful images from all over the world and superb line and coloured illustrations. ---Keith Hiscock, Diver Magazine</t>
  </si>
  <si>
    <t>Frances Dipper is an author, lecturer and marine consultant, she is a naturalist at heart and has been studying marine life round the world for nearly 40 years. Drawing on her experiences, she has written many books for both children and adults.</t>
  </si>
  <si>
    <t>The Princeton Field Guide to Dinosaurs</t>
  </si>
  <si>
    <t>Paul, Gregory S.</t>
  </si>
  <si>
    <t>110</t>
  </si>
  <si>
    <t xml:space="preserve"> NAT007000 NATURE / Dinosaurs &amp; Prehistoric Creatures; NAT027000 NATURE / Reference; SCI054000 SCIENCE / Paleontology; SCI060000 SCIENCE / Reference</t>
  </si>
  <si>
    <t>The best-selling Princeton Field Guide to Dinosaurs remains the must-have book for anyone who loves dinosaurs, from amateur enthusiasts to professional paleontologists. Now extensively revised and expanded, this dazzlingly illustrated large-format edition features some 100 new dinosaur species and 200 new and updated illustrations, bringing readers up to the minute on the latest discoveries and research that are radically transforming what we know about dinosaurs and their world.Written and illustrated by acclaimed dinosaur expert Gregory Paul, this stunningly beautiful book includes detailed species accounts of all the major dinosaur groups as well as nearly 700 color and black-and-white images—skeletal drawings,  life  studies, scenic views, and other illustrations that depict the full range of dinosaurs, from small feathered creatures to whale-sized supersauropods. Paul's extensively revised introduction delves into dinosaur history and biology, the extinction of nonavian dinosaurs, the origin of birds, and the history of dinosaur paleontology, as well as giving a taste of what it might be like to travel back in time to the era when dinosaurs roamed the earth.Now extensively revised and expandedCovers nearly 750 dinosaur species, including scores of newly discovered onesProvides startling new perspectives on the famed Brontosaurus and TyrannosaurusFeatures nearly 700 color and black-and-white drawings and figures, including life studies, scenic views, and skull and muscle drawingsIncludes color paleo-distribution maps and a color time lineDescribes anatomy, physiology, locomotion, reproduction, and growth of dinosaurs, as well as the origin of birds and the extinction of nonavian dinosaurs</t>
  </si>
  <si>
    <t>This latest book by Paul, a leading dinosaur researcher and illustrator, is an excellent accompaniment to your standard dinosaur encyclopedias. Its strength lies in the inclusion of over 735 species, along with information on how complete the fossil skeletons representing them are, anatomical characteristics, distribution of fossil finds, the animal's probable habitat, and what scientists believe about its behavior. . . . [B]eautifully illustrated.Artist and researcher Gregory S. Paul describes hundreds of dinosaur species in this richly illustrated compendium. Learn how beasts ranging from Allosaurus to zuniceratops grew, moved and reproduced--and how they eventually went extinct.One of Choice&amp;#39s Outstanding Academic Titles for 2011I am certain that all ages of dinosaur fans will love this book.---Dan Tallman, South Dakota Bird NotesOne of the Library Journal&amp;#39s Best Reference (Print, Electronic, and Free Reference Resources) in the Sciences category, for 2009I thoroughly enjoyed this book. It represents the most comprehensive collection of scientifically informed dinosaur anatomical illustrations to date, making it a valuable desk reference. One can imagine taking a trip back to the Mesozoic and using this guide to identify these awe-inspiring creatures. This volume should find a proud place on the bookshelf of both amateurs and professionals.---Christopher R. Noto, Quarterly Review of BiologyYou'll never need to decide whether that massive beast lumbering through your front yard is Chasmosaurus belli or C. sternbergi, but if you did, this would be a handy book to have on your windowsill. . . . [A]s dinosaur guidebooks go, this is as carefully assembled and authoritative as they come.---Laurence A. Marschall, Natural HistoryGreg Paul is an independent researcher who specialises on dinosaurs he's well known for his popular articles, books and technical pa</t>
  </si>
  <si>
    <t>Gregory S. Paul is a leading dinosaur illustrator and researcher who helped establish the  new look  of the Mesozoic creatures seen in contemporary documentaries and movies, including Jurassic Park, for which he served as a consultant. His books include Predatory Dinosaurs of the World: A Complete Illustrated Guide. His work has appeared in Scientific American, Nature, the New York Times, and many other publications.</t>
  </si>
  <si>
    <t>The Wake of Crows</t>
  </si>
  <si>
    <t>Living and Dying in Shared Worlds</t>
  </si>
  <si>
    <t>Dooren, Thom van</t>
  </si>
  <si>
    <t>Critical Perspectives on Animals: Theory, Culture, Science and Law</t>
  </si>
  <si>
    <t xml:space="preserve"> NAT011000 NATURE / Environmental Conservation &amp; Protection; NAT043000 NATURE / Animals / Birds; PHI018000 PHILOSOPHY / Movements / Phenomenology; SCI075000 SCIENCE / Philosophy &amp; Social Aspects</t>
  </si>
  <si>
    <t>The Wake of Crows is an exploration of the entangled lives of humans and crows. Focusing on five key sites, Thom van Dooren asks how we might live well with crows in a changing world.</t>
  </si>
  <si>
    <t>AcknowledgmentsIntroduction: Making Worlds with CrowsExperimenting1. Interjecting Crows: Enacting Multispecies Communities. Brisbane, AustraliaStealing2. Spectral Crows: Conservation and the Work of Inheritance. The Big Island, Hawai‘iCooperating3. Unwelcome Crows: Hospitality in the Anthropocene. Rotterdam, NetherlandsFumigating4. Recognizing Ravens: Becoming Subjects Together. Mojave Desert, United StatesGifting5. Provisioning Crows: Cultivating Ecologies of Hope. Rota, Mariana IslandsAfterword: In the Wake of TyphoonsNotesReferencesIndex</t>
  </si>
  <si>
    <t>John M. Marzluff, author of Gifts of the Crow and Welcome to Subirdia:Writing from a personal and scholarly perspective, Thom van Dooren takes us on a deep dive into the human-crow relationship that both informs natural history and lays bare the importance of expanding our own ethics to value all of life and our wonderful connections to it.Isabelle Stengers, author of In Catastrophic Times: Resisting the Coming Barbarism:The Wake of Crows is a thoughtful and captivating book that opens our imagination. Thom van Dooren shows us that accepting the challenge to coexist with crows without dreaming that they will come to behave as a loyal and grateful companion species might teach us priceless lessons at a time when we need to learn how to make room for many different, sometimes inconvenient, but so very interesting others.Donna Haraway, author of Staying with the Trouble: Making Kin in the Chthulucene:A necessary and beautiful book, The Wake of Crows models the work of living responsibly inside both the humanities and the sciences in order to nurture still-possible worlds. This book shows us what collaborative efforts to enact multispecies communities mean, and might yet mean, in the context of ongoing processes of extinction and extermination. Moving through diverse sites of human/crow encounter, it offers insights into the fragile, situated, ongoing work necessary to cultivating ecologies of hope in troubled times.</t>
  </si>
  <si>
    <t>Thom van Dooren is associate professor at the University of Sydney. He is the author of Flight Ways: Life and Loss at the Edge of Extinction (Columbia, 2014) and coeditor of Extinction Studies: Stories of Time, Death, and Generations (Columbia, 2017).</t>
  </si>
  <si>
    <t>The Descent of Man, and Selection in Relation to Sex</t>
  </si>
  <si>
    <t>Darwin, Charles</t>
  </si>
  <si>
    <t>Princeton Science Library</t>
  </si>
  <si>
    <t>In the current resurgence of interest in the biological basis of animal behavior and social organization, the ideas and questions pursued by Charles Darwin remain fresh and insightful. This is especially true of The Descent of Man and Selection in Relation to Sex, Darwin's second most important work. This edition is a facsimile reprint of the first printing of the first edition (1871), not previously available in paperback. The work is divided into two parts. Part One marshals behavioral and morphological evidence to argue that humans evolved from other animals. Darwin shoes that human mental and emotional capacities, far from making human beings unique, are evidence of an animal origin and evolutionary development. Part Two is an extended discussion of the differences between the sexes of many species and how they arose as a result of selection. Here Darwin lays the foundation for much contemporary research by arguing that many characteristics of animals have evolved not in response to the selective pressures exerted by their physical and biological environment, but rather to confer an advantage in sexual competition. These two themes are drawn together in two final chapters on the role of sexual selection in humans. In their Introduction, Professors Bonner and May discuss the place of The Descent in its own time and relation to current work in biology and other disciplines.</t>
  </si>
  <si>
    <t>[This work] is second only in importance to the Origin of Species . . . among Darwin's works and the book in which he uses the word evolution for the first time.</t>
  </si>
  <si>
    <t>John Tyler Bonner and Robert M. May are Professors of Biology at Princeton University.</t>
  </si>
  <si>
    <t>Tracks and Signs of the Animals and Birds of Britain and Europe</t>
  </si>
  <si>
    <t>Olsen, Lars-Henrik</t>
  </si>
  <si>
    <t xml:space="preserve"> NAT001000 NATURE / Animals; NAT043000 NATURE / Animals / Birds; SPO022000 SPORTS &amp; RECREATION / Hunting</t>
  </si>
  <si>
    <t>This beautifully illustrated field guide enables you to easily identify the tracks and signs left by a wide variety of mammal and bird species found in Britain and Europe, covering behaviors ranging from hunting, foraging, and feeding to courtship, breeding, and nesting. Introductory chapters offer detailed drawings of footprints and tracks of large and small mammals, which are followed by sections on mammal scat, bird droppings, and the feeding signs of animals on food sources such as nuts, cones, and rose hips. The book then describes specific mammal species, providing information on size, distribution, behavior, habitat, and similar species, as well as more specific detail on tracks and scat. Distribution maps are also included. This indispensable field guide covers 175 species of mammals and birds, and features a wealth of stunning color photos and artwork throughout.  Helps you easily identify the tracks and signs of a variety of mammals and birds Covers 175 species Illustrated throughout with photos, drawings, and artwork ncludes informative descriptions of mammal species along with distribution maps</t>
  </si>
  <si>
    <t xml:space="preserve"> This is an excellent, engaging field guide to the tracks and spoor of the mammals and birds of Northern Europe. The photos and species accounts are outstanding, and I quite like the style of artwork, which is realistic enough to highlight the important characteristics, but stylistic enough to convey the general look of what can be a variable subject. —Roland W. Kays, coauthor of Mammals of North AmericaBrown et al. will doubtless already be known to many as a reliable guide to the tracks and signs of birds. Those wishing to extend their knowledge of the subject to include mammals should certainly examine a copy of Olsen.---M.G.W., IBISThis is a very well-produced, abundantly illustrated guide to the tracks and signs of 175 species of European mammals and birds, bound in a field-friendly, flexible cover. . . . [T]here is much to enjoy here, from the new illustrations to the excellent photographs. A useful addition to the literature on tracks and signs, which adds to the previously available guides.[A]n excellent book which has rekindled my interest in tracking down more mammals and looking more carefully for the signs of birds. This book is certainly highly recommended. . . . [T]his book will be on the packing list for all our tours in future.[A] great field guide to take out with you on country walks, as well as to use for study at home. . . . [A] very attractive book with detailed information and wonderful photography. The layout is clear and easy to follow and there's a wealth of information in there.---Kate Bradbury, English Garden[C]oncise and punchy . . . [Olsen] manages to pack an awful lot into these pages, and the result is as thorough a survey of European tracks and signs as you could wish for in a book that's still small and light enough for you to consider taking out into the field. . . . [The book makes] lavish use of colour photos, and there's a pleasingly equal weight given to different species,</t>
  </si>
  <si>
    <t>Lars-Henrik Olsen is a zoologist, writer, and lecturer. He has worked at the Zoological Museum in Copenhagen and the World Wildlife Fund, and is the producer of a number of Danish radio and television programs. His books include Small Freshwater Creatures.</t>
  </si>
  <si>
    <t>The Solitary Bees</t>
  </si>
  <si>
    <t>Biology, Evolution, Conservation</t>
  </si>
  <si>
    <t>Fawcett, Frances</t>
  </si>
  <si>
    <t xml:space="preserve"> NAT011000 NATURE / Environmental Conservation &amp; Protection; NAT017000 NATURE / Animals / Insects &amp; Spiders; SCI008000 SCIENCE / Life Sciences / Biology; SCI020000 SCIENCE / Life Sciences / Ecology; SCI025000 SCIENCE / Life Sciences / Zoology / Entomology; SCI027000 SCIENCE / Life Sciences / Evolution</t>
  </si>
  <si>
    <t>The most up-to-date and authoritative resource on the biology and evolution of solitary beesWhile social bees such as honey bees and bumble bees are familiar to most people, they comprise less than 10 percent of all bee species in the world. The vast majority of bees lead solitary lives, surviving without the help of a hive and using their own resources to fend off danger and protect their offspring. This book draws on new research to provide a comprehensive and authoritative overview of solitary bee biology, offering an unparalleled look at these remarkable insects.The Solitary Bees uses a modern phylogenetic framework to shed new light on the life histories and evolution of solitary bees. It explains the foraging behavior of solitary bees, their development, and competitive mating tactics. The book describes how they construct complex nests using an amazing variety of substrates and materials, and how solitary bees have co-opted beneficial mites, nematodes, and fungi to provide safe environments for their brood. It looks at how they have evolved intimate partnerships with flowering plants and examines their associations with predators, parasites, microbes, and other bees. This up-to-date synthesis of solitary bee biology is an essential resource for students and researchers, one that paves the way for future scholarship on the subject.Beautifully illustrated throughout, The Solitary Bees also documents the critical role solitary bees play as crop pollinators, and raises awareness of the dire threats they face, from habitat loss and climate change to pesticides, pathogens, parasites, and invasive species.</t>
  </si>
  <si>
    <t xml:space="preserve"> This richly detailed yet accessible book covers the ecology, evolution, and life history of solitary bees. A must-read for seasoned researchers as well as those who are new to the field. —Neal M. Williams, University of California, Davis“This is a wonderful book—a much-needed addition to the literature on bees and pollinators.”—Laurence Packer, author of Keeping the Bees: Why All Bees Are at Risk and What We Can Do to Save Them This inspiring and informative book is a sorely needed resource for all those who care about the conservation of pollinators. The Solitary Bees is a pleasure to read. —Mace Vaughan, Xerces Society for Invertebrate Conservation The Solitary Bees provides a holistic overview of the astounding diversity of solitary bee species, integrating recent scientific advancements with fascinating stories of complex behaviors. This book will inspire a new generation of scientists to focus their passion on studying these species while helping all of us better appreciate the amazing bees in our backyards, farms, and parks. —Christina M. Grozinger, Pennsylvania State University “A significant contribution by respected leaders in this important field of research. This is the first book to synthesize what we know about the evolution, lifestyles, and associates of solitary bees.”—Robbin W. Thorp, coauthor of California Bees and Blooms: A Guide for Gardeners and Naturalists Finally, we have the definitive book on most of the world's bee species—the solitary bees. Danforth, Minckley, and Neff have written a book that is extremely well-informed, full of charming natural history, and delightful to read. —Rachael Winfree, Rutgers University The Solitary Bees is the essential guide to the biology, phylogeny, and behavior of these unsung heroes of the bee world. It skillfully blends the most up-to-date scientific knowledge with natural history studies to provide stunn</t>
  </si>
  <si>
    <t>Bryan N. Danforth is professor of entomology at Cornell University. Robert L. Minckley is senior lecturer in biology at the University of Rochester. John L. Neff is director of the Central Texas Melittological Institute.</t>
  </si>
  <si>
    <t>Wildlife of Madagascar</t>
  </si>
  <si>
    <t>Barnes, Keith / Behrens, Kenneth</t>
  </si>
  <si>
    <t>Wildlife Explorer Guides</t>
  </si>
  <si>
    <t>104</t>
  </si>
  <si>
    <t xml:space="preserve"> NAT037000 NATURE / Animals / Wildlife; NAT049000 NATURE / Regional; TRV026020 Travel / Special Interest / Ecotourism</t>
  </si>
  <si>
    <t>The Indian Ocean island of Madagascar is one of the world's great natural treasures and ecotourism destinations. Despite being an island, it is home to nearly an entire continent’s variety of species, from the famous lemurs to a profusion of bizarre and beautiful birds, reptiles and amphibians. Wildlife of Madagascar is a compact and beautifully illustrated photographic guide, and an essential companion for any visitor or resident. With an eye-catching design, authoritative and accessible text and easy-to-use format, it provides information on identification, distribution, habitat, behaviour, biology and conservation for all the mammals, birds, reptiles, amphibians and butterflies likely to be seen.The most comprehensive single-volume field guide to Madagascar’s wildlifeAttractive layout features more than 900 stunning colour photographs Covers the mammals, birds, reptiles, amphibians and butterflies, and some of the other invertebrates and plants, most likely to be seenProvides key information about identification, distribution, habitat, behaviour and conservationIntroductory sections provide background information on Madagascar and its unique environments</t>
  </si>
  <si>
    <t>Wildlife of Madagascar is a field guide of great interest for ecotourists and curious readers. . . . This guide will be received well by field researchers, students, and natural historians.One of the nicest things about Wildlife of Madagascar is the excellent photographs. Anyone with interest in this island's fascinating wildlife should have a copy of this book. With lovely images and well-written text, Wildlife of Madagascar covers a lot of groups and species and fills an important niche for English-speaking ecotourists visiting the island. The text is organized to allow quick access to details about different groups in the wild. —Steven Goodman, Field Museum of Natural History</t>
  </si>
  <si>
    <t>Ken Behrens is a naturalist and photographer who lives in Madagascar and works as a guide for Tropical Birding, a birdwatching, wildlife, and photography tour operator. Keith Barnes, a native of South Africa, is a founder and director of Tropical Birding. He holds a PhD from the Percy FitzPatrick Institute in African Ornithology at the University of Cape Town. Behrens and Barnes are also the authors of Birds of Kruger National Park (Princeton WILDGuides), Birding Ethiopia and Wild Rwanda.</t>
  </si>
  <si>
    <t>Population Ecology</t>
  </si>
  <si>
    <t>First Principles - Second Edition</t>
  </si>
  <si>
    <t>Goldberg, Deborah E. / Vandermeer, John H.</t>
  </si>
  <si>
    <t xml:space="preserve"> SCI008000 SCIENCE / Life Sciences / Biology; SCI020000 SCIENCE / Life Sciences / Ecology</t>
  </si>
  <si>
    <t>Ecology is capturing the popular imagination like never before, with issues such as climate change, species extinctions, and habitat destruction becoming ever more prominent. At the same time, the science of ecology has advanced dramatically, growing in mathematical and theoretical sophistication. Here, two leading experts present the fundamental quantitative principles of ecology in an accessible yet rigorous way, introducing students to the most basic of all ecological subjects, the structure and dynamics of populations. John Vandermeer and Deborah Goldberg show that populations are more than simply collections of individuals. Complex variables such as distribution and territory for expanding groups come into play when mathematical models are applied. Vandermeer and Goldberg build these models from the ground up, from first principles, using a broad range of empirical examples, from animals and viruses to plants and humans. They address a host of exciting topics along the way, including age-structured populations, spatially distributed populations, and metapopulations. This second edition of Population Ecology is fully updated and expanded, with additional exercises in virtually every chapter, making it the most up-to-date and comprehensive textbook of its kind.  Provides an accessible mathematical foundation for the latest advances in ecology Features numerous exercises and examples throughout Introduces students to the key literature in the field The essential textbook for advanced undergraduates and graduate students An online illustration package is available to professors</t>
  </si>
  <si>
    <t xml:space="preserve">Praise for first edition: Vandermeer and Goldberg do an admirable job of explaining the ecological meaning and assumptions behind all of the mathematical results presented. They include many figures that illustrate their points clearly and these are accompanied with detailed verbal explanations. ---Helen M. Regan, EcologyAs population ecology continues to grow and develop as a discipline, this book will serve as a useful text for undergraduate courses in population ecology or quantitative techniques, and will also serve as a handy resource for professionals.---Tyler M. Harms, Journal of Wildlife ManagementPraise for first edition: Superbly crafted. </t>
  </si>
  <si>
    <t>John H. Vandermeer is the Asa Gray Distinguished University Professor of Ecology and Evolutionary Biology at the University of Michigan. Deborah E. Goldberg is the Elzada U. Clover Collegiate Professor of Ecology and Evolutionary Biology at the University of Michigan.</t>
  </si>
  <si>
    <t>Visual Ecology</t>
  </si>
  <si>
    <t>Warrant, Eric J.</t>
  </si>
  <si>
    <t xml:space="preserve"> SCI008000 SCIENCE / Life Sciences / Biology; SCI020000 SCIENCE / Life Sciences / Ecology; SCI053000 SCIENCE / Physics / Optics &amp; Light; SCI090000 SCIENCE / Cognitive Science</t>
  </si>
  <si>
    <t>Visual ecology is the study of how animals use visual systems to meet their ecological needs, how these systems have evolved, and how they are specialized for particular visual tasks. Visual Ecology provides the first up-to-date synthesis of the field to appear in more than three decades. Featuring some 225 illustrations, including more than 140 in color, spread throughout the text, this comprehensive and accessible book begins by discussing the basic properties of light and the optical environment. It then looks at how photoreceptors intercept light and convert it to usable biological signals, how the pigments and cells of vision vary among animals, and how the properties of these components affect a given receptor's sensitivity to light. The book goes on to examine how eyes and photoreceptors become specialized for an array of visual tasks, such as navigation, evading prey, mate choice, and communication.A timely and much-needed resource for students and researchers alike, Visual Ecology also includes a glossary and a wealth of examples drawn from the full diversity of visual systems.The most up-to-date overview of visual ecology availableFeatures some 225 illustrations, including more than 140 in color, spread throughout the textGuides readers from the basic physics of light to the role of visual systems in animal behaviorIncludes a glossary and a wealth of real-world examplesSome images inside the book are unavailable due to digital copyright restrictions.</t>
  </si>
  <si>
    <t xml:space="preserve"> Visual Ecology is the only current book of its kind. It provides the first comprehensive treatment of this important and rapidly evolving field in more than thirty years, and is a must-have for anyone interested in what vision is actually for. —Dan-Eric Nilsson, coauthor of Animal EyesOne of the most brilliant textbooks written during the last years.---Brigitte Schoenemann, Anatomy &amp;amp Physiology This is an excellent summary of the principles and wonderful phenomena of visual ecology and sets the standard for future work. —John A. Endler, author of Natural Selection in the Wild Visual Ecology explores the idea that how we see is shaped, perhaps even determined, by what we see. And not just us—from lowly dung beetles to terrifying mantid shrimps to majestic birds of prey, the authors provide a breathtaking tour of the clever solutions that Nature has found to the physics problems involved in sensing the visual environment. A beautiful book for a beautiful subject. —William Bialek, Princeton UniversityA lovely, splendid book. . . . A superb resource that will serve the field well for years to come, I suspect that I could read this book another 20 times and learn something new with each reading. This book will undoubtedly become required reading for all incoming graduate students in this field. I highly recommend this book for anyone interested in how non-human animals see their surroundings.---Rebecca C. Fuller, Ecology I have never enjoyed an academic text this much. This book is beautifully written. I read it cover to cover and I can honestly say I was never bored. Visual Ecology will undoubtedly become a classic. —Ron Douglas, City University LondonWinner of the 2015 PROSE Award in Textbook/Biological &amp;ampamp Life Sciences, Association of American Publishers[A] beautiful textbook: aesthetically formatted, clearly written, and with many carefully-chos</t>
  </si>
  <si>
    <t>Thomas W. Cronin is professor of biological sciences at the University of Maryland, Baltimore County. Sönke Johnsen is professor of biology at Duke University. N. Justin Marshall is professor of biomedical sciences at the University of Queensland in Australia. Eric J. Warrant is professor of zoology at Lund University in Sweden.</t>
  </si>
  <si>
    <t>Primates and Philosophers</t>
  </si>
  <si>
    <t>How Morality Evolved</t>
  </si>
  <si>
    <t>de Waal, Frans</t>
  </si>
  <si>
    <t>Macedo, Stephen / Ober, Josiah</t>
  </si>
  <si>
    <t>The University Center for Human Values Series</t>
  </si>
  <si>
    <t>93</t>
  </si>
  <si>
    <t xml:space="preserve"> PHI005000 PHILOSOPHY / Ethics &amp; Moral Philosophy; PSY031000 PSYCHOLOGY / Social Psychology; SCI027000 SCIENCE / Life Sciences / Evolution; SCI070050 SCIENCE / Life Sciences / Zoology / Primatology</t>
  </si>
  <si>
    <t>Can virtuous behavior be explained by nature, and not by human rational choice?  It's the animal in us,  we often hear when we've been bad. But why not when we're good? Primates and Philosophers tackles this question by exploring the biological foundations of one of humanity's most valued traits: morality.  In this provocative book, renowned primatologist Frans de Waal argues that modern-day evolutionary biology takes far too dim a view of the natural world, emphasizing our  selfish  genes and reinforcing our habit of labeling ethical behavior as humane and the less civilized as animalistic. Seeking the origin of human morality not in evolution but in human culture, science insists that we are moral by choice, not by nature. Citing remarkable evidence based on his extensive research of primate behavior, de Waal attacks  Veneer Theory,  which posits morality as a thin overlay on an otherwise nasty nature. He explains how we evolved from a long line of animals that care for the weak and build cooperation with reciprocal transactions. Drawing on Darwin, recent scientific advances, and his extensive research of primate behavior, de Waal demonstrates a strong continuity between human and animal behavior. He probes issues such as anthropomorphism and human responsibilities toward animals. His compelling account of how human morality evolved out of mammalian society will fascinate anyone who has ever wondered about the origins and reach of human goodness. Based on the Tanner Lectures de Waal delivered at Princeton University's Center for Human Values in 2004, Primates and Philosophers includes responses by the philosophers Peter Singer, Christine M. Korsgaard, and Philip Kitcher and the science writer Robert Wright. They press de Waal to clarify the differences between humans and other animals, yielding a lively debate that will fascinate all those who wonder about the origins and reach of human goodness.</t>
  </si>
  <si>
    <t>[A] remarkably interesting and rich set of reflections about the nature of morality, the social experiences of nonhuman primates, and the continuities and differences between the social experiences of human and nonhuman primates. The book can be read both as discussion on the nature of evolution and as a primer on ethical theory. . . . All in all this is an extremely interesting book on a central human preoccupation–the question of our relationship with Nature–and is a demonstration that the collaboration of sympathetic points of view can produce a wider and wiser whole.---Eric Dayton, The StructuristFrans de Waal . . . show[s] how elements of morality such as empathy, sympathy, community concern and a sense of fairness also exist in our closest primate relatives.---David Sloan Wilson, American ScientistFrans de Waal defends against philosopher critics his view that the roots of morality can be seen in the social behavior of monkeys and apes. . . . [H]e argues that human morality would be impossible without certain emotional buildings blocks that are clearly at work in chimps and monkey societies. . . . Dr. de Waal sees human morality as having grown out of primate sociality, but with two extra levels of sophistication. People enforce their society's moral codes much more rigorously with rewards, punishments and reputation building. They also apply a degree of judgment and reason, for which there are no parallels in animals.---Nicholas Wade, The New York TimesCelebrated primatologist Frans de Waal . . . demonstrates through his empirical work with primates the evolutionary basis for ethics. On the basis of a fascinating and provocative account of the remarkable continuities between the social emotions of humans and of nonhuman primates, de Waal develops a compelling case—which moral philosophers would do well to take seriously—for the evolutionary roots of human morality. In addition, he and his commentators cond</t>
  </si>
  <si>
    <t>Frans de Waal is the C. H. Candler Professor of Psychology at Emory University and director of the Living Links Center at the Yerkes National Primate Center in Atlanta.</t>
  </si>
  <si>
    <t>Fire in California's Ecosystems</t>
  </si>
  <si>
    <t>van Wagtendonk, Jan W.</t>
  </si>
  <si>
    <t xml:space="preserve"> SCI020000 SCIENCE / Life Sciences / Ecology</t>
  </si>
  <si>
    <t>Fire in California´s Ecosystems describes fire in detail&amp;mdashboth as an integral natural process in the California landscape and as a growing threat to urban and suburban developments in the state. Written by many of the foremost authorities on the subject, this comprehensive volume is an ideal authoritative reference tool and the foremost synthesis of knowledge on the science, ecology, and management of fire in California. Part One introduces the basics of fire ecology, including overviews of historical fires, vegetation, climate, weather, fire as a physical and ecological process, and fire regimes, and reviews the interactions between fire and the physical, plant, and animal components of the environment. Part Two explores the history and ecology of fire in each of California&amp;#39s nine bioregions. Part Three examines fire management in California during Native American and post-Euro-American settlement and also current issues related to fire policy such as fuel management, watershed management, air quality, invasive plant species, at-risk species, climate change, social dynamics, and the future of fire management. This edition includes critical scientific and management updates and four new chapters on fire weather, fire regimes, climate change, and social dynamics.</t>
  </si>
  <si>
    <t>LIST OF CONTRIBUTORS ix FOREWORD xi JAMES K. AGEE PREFACE xv 1 Introduction: Fire and California Vegetation / 1 NEIL G. SUGIHARA, TODD KEELER-WOLF, AND MICHAEL G. BARBOUR PART ONE Introduction to Fire Ecology 2 California Fire Climate / 11 RICHARD A. MINNICH 3 Fire Weather Principles / 27 BRENDA L. BELONGIA AND RICHARD A. MINNICH 4 Fire as a Physical Process / 39 JAN W. VAN WAGTENDONK 5 Fire as an Ecological Process / 57 NEIL G. SUGIHARA, JAN W. VAN WAGTENDONK, AND JO ANN FITES-KAUFMAN 6 Characterizing Fire Regimes / 71 BRANDON M. COLLINS, JAY D. MILLER, JEFFREY M. KANE, DANNY L. FRY, AND ANDREA E. THODE 7 Fire and Physical Environment Interactions: Soil, Water, and Air / 87 PETER M. WOHLGEMUTH, KEN R. HUBBERT, TRENT PROCTER, AND SURAJ AHUJA 8 Fire and Plant Interactions / 103 AMY G. MERRILL, ANDREA E. THODE, ALEXANDRA M. WEILL, JO ANN FITES-KAUFMAN, ANNE F. BRADLEY, AND TADASHI J. MOODY 9 Fire and Animal Interactions / 123 KEVIN E. SHAFFER, SHAULA J. HEDWALL, AND WILLIAM F. LAUDENSLAYER, JR. PART TWO The History and Ecology of Fire in California´s Ecosystems 10 North Coast Bioregion / 149 SCOTT L. STEPHENS, JEFFREY M. KANE, AND JOHN D. STUART 11 Klamath Mountains Bioregion / 173 CARL N. SKINNER, ALAN H. TAYLOR, JAMES K. AGEE, CHRISTY E. BRILES, AND CATHY L. WHITLOCK 12 Southern Cascades Bioregion / 197 CARL N. SKINNER AND ALAN H. TAYLOR 13 Northeastern Plateaus Bioregion / 221 GREGG M. RIEGEL, RICHARD F. MILLER, CARL N. SKINNER, SYDNEY E. SMITH, CALVIN A. FARRIS, AND KYLE E. MERRIAM 14 Sierra Nevada Bioregion / 251 JAN W. VAN WAGTENDONK, JO ANN FITES-KAUFMAN, HUGH D. SAFFORD, MALCOLM P. NORTH, AND BRANDON M. COLLINS 15 Central Valley Bioregion / 281 ROBIN WILLS 16 Central Coast Bioregion / 299&lt;</t>
  </si>
  <si>
    <t>van WagtendonkJan W.: Jan W. van Wagtendonk&amp;#160is Research Forester Emeritus with the National Park Service, Yosemite National Park.Neil G. Sugihara&amp;#160is Program Coordinator, Wildfire Training and Education, at Northern Arizona University.&amp;#160Scott L. Stephens&amp;#160is Professor of Fire Science, Department of Environmental Science, Policy, and Management, at the University of California, Berkeley.&amp;#160Andrea E. Thode&amp;#160is Professor of Fire Ecology and Management, School of Forestry, at Northern Arizona University.&amp;#160Kevin E. Shaffer&amp;#160is Fisheries Chief at the California Department of Fish and Wildlife.&amp;#160Jo Ann Fites-Kaufman&amp;#160is a private consultant.</t>
  </si>
  <si>
    <t>Beyond Global Warming</t>
  </si>
  <si>
    <t>How Numerical Models Revealed the Secrets of Climate Change</t>
  </si>
  <si>
    <t>Broccoli, Anthony J. / Manabe, Syukuro</t>
  </si>
  <si>
    <t xml:space="preserve"> SCI026000 SCIENCE / Environmental Science (see also Chemistry / Environmental); SCI032000 SCIENCE / Physics / Geophysics; SCI042000 SCIENCE / Earth Sciences / Meteorology &amp; Climatology; SCI092000 SCIENCE / Global Warming &amp; Climate Change</t>
  </si>
  <si>
    <t>A definitive account of how we have come to understand the fundamental processes behind global warmingSyukuro Manabe is perhaps the leading pioneer of modern climate modeling. Beyond Global Warming is his compelling firsthand account of how the scientific community came to understand the human causes of climate change, and how numerical models using the world’s most powerful computers have been instrumental to these vital discoveries.Joined here by atmospheric scientist Anthony Broccoli, Manabe shows how climate models have been used as virtual laboratories for examining the complex planetary interactions of atmosphere, ocean, and land. Manabe and Broccoli use these studies as the basis for a broader discussion of human-induced global warming—and what the future may hold for a warming planet. They tell the stories of early trailblazers such as Svante Arrhenius, the legendary Swedish scientist who created the first climate model of Earth more than a century ago, and provide rare insights into Manabe’s own groundbreaking work over the past five decades. Expertly walking readers through key breakthroughs, they explain why increasing atmospheric carbon dioxide has caused temperatures to rise in the troposphere yet fall in the stratosphere, why the warming of the planet’s surface differs by hemisphere, why drought is becoming more frequent in arid regions despite the global increase in precipitation, and much more.Authoritative and illuminating, Beyond Global Warming is an invaluable insider’s look at some of today’s most cutting-edge Earth science, and a rare window into a brilliant scientific mind.</t>
  </si>
  <si>
    <t>“Syukuro Manabe has been the driving force in almost every key development regarding our understanding of the problem of carbon dioxide and climate, from ice ages to anthropogenic global warming. Beyond Global Warming is an important book by one of the towering figures of the field.”—Raymond T. Pierrehumbert, author of Principles of Planetary Climate“A valuable and well-written history of climate modeling.”—Dennis L. Hartmann, University of Washington“Manabe is a god in the field of climate modeling and Broccoli is a demigod, and we are lucky to have a book on the topic by them.”—Matthew Huber, Purdue University</t>
  </si>
  <si>
    <t>Syukuro Manabe is senior meteorologist in the Program in Atmospheric and Oceanic Sciences at Princeton University and a pioneer in the use of computers to simulate global climate change. Anthony J. Broccoli is professor of environmental sciences at Rutgers University.</t>
  </si>
  <si>
    <t>A History of Biology</t>
  </si>
  <si>
    <t>Morange, Michel</t>
  </si>
  <si>
    <t xml:space="preserve"> SCI008000 SCIENCE / Life Sciences / Biology; SCI034000 SCIENCE / History</t>
  </si>
  <si>
    <t>A comprehensive history of the biological sciences from antiquity to the modern eraThis book presents a global history of the biological sciences from ancient times to today, providing needed perspective on the development of biological thought while shedding light on the field's upheavals and key breakthroughs through the ages. Michel Morange brings to life the dynamic interplay of science, society, and biology’s many subdisciplines, enabling readers to better appreciate the interdisciplinary exchanges that have shaped the field over the centuries.Each chapter of this incisive book focuses on a specific period in the history of biology, describing the major transformations that occurred, the enduring scientific concerns behind these changes, and the implications of yesterday's science for today's. Morange covers everything from the first cell theory to the origins of the concept of ecosystems, and offers perspectives on areas that are often neglected by historians of biology, such as ecology, ethology, and plant biology. Along the way, he highlights the contributions of technology, the important role of hypothesis and experimentation, and the cultural contexts in which some of the most breathtaking discoveries in biology were made.Unrivaled in scope and written by a world-renowned historian of science, A History of Biology is an ideal introduction for students and experts alike, and essential reading for anyone seeking to understand the present state of biological knowledge.</t>
  </si>
  <si>
    <t xml:space="preserve"> This is an astonishing book, breathtaking in its range across time and subjects, from the ancient era of Hippocrates and Galen to the modern age of genetics, molecular biology, and neuroscience. Morange's compelling account of the past brightly illuminates issues confronting biology in the present. —Daniel J. Kevles, author of In the Name of Eugenics: Genetics and the Uses of Human Heredity Concise and clearly written. A History of Biology takes readers from the earliest times to the present day, covering the important developments in a wide range of fields. —Brian Charlesworth, coauthor of Evolution: A Very Short Introduction</t>
  </si>
  <si>
    <t>Michel Morange is professor emeritus at the Institute for the History and Philosophy of Sciences and Techniques at the University of Paris 1 Pantheon-Sorbonne. His books include The Black Box of Biology: A History of the Molecular Revolution, Life Explained, and The Misunderstood Gene. He lives in Paris.</t>
  </si>
  <si>
    <t>Sexual Selection</t>
  </si>
  <si>
    <t>Andersson, Malte</t>
  </si>
  <si>
    <t>Monographs in Behavior and Ecology</t>
  </si>
  <si>
    <t>72</t>
  </si>
  <si>
    <t>Bright colors, enlarged fins, feather plumes, song, horns, antlers, and tusks are often highly sex dimorphic. Why have males in many animals evolved more conspicuous ornaments, signals, and weapons than females? How can such traits evolve although they may reduce male survival? Such questions prompted Darwin's perhaps most scientifically controversial idea--the theory of sexual selection. It still challenges researchers today as they try to understand how competition for mates can favor the variety of sex-dimorphic traits. Reviewing theoretical and empirical work in this very active field, Malte Andersson, a leading contributor himself, provides a major up-to-date synthesis of sexual selection. The author describes the theory and its recent development examines models, methods, and empirical tests and identifies many unsolved problems. Among the topics discussed are the selection and evolution of mating preferences relations between sexual selection and speciation constraints on sexual selection and sex differences in signals, body size, and weapons. The rapidly growing study of sexual selection in plants is also reviewed. This volume will interest students, teachers, and researchers in behavioral ecology and evolutionary biology.</t>
  </si>
  <si>
    <t xml:space="preserve"> Sexual Selection provides a masterly account of both the complex mathematical theory and the relevant data.... [It] deserves to be widely read as a definitive summary of what we know about sexual selection and as a guide to what remains to be done. One of Choice&amp;#39s Outstanding Academic Titles for 1995</t>
  </si>
  <si>
    <t>Malte Andersson is Professor of Zoology at the University of Gothenburg in Sweden.</t>
  </si>
  <si>
    <t>The Theory of Ecological Communities (MPB-57)</t>
  </si>
  <si>
    <t>Vellend, Mark</t>
  </si>
  <si>
    <t>57</t>
  </si>
  <si>
    <t>A plethora of different theories, models, and concepts make up the field of community ecology. Amid this vast body of work, is it possible to build one general theory of ecological communities? What other scientific areas might serve as a guiding framework? As it turns out, the core focus of community ecology—understanding patterns of diversity and composition of biological variants across space and time—is shared by evolutionary biology and its very coherent conceptual framework, population genetics theory. The Theory of Ecological Communities takes this as a starting point to pull together community ecology's various perspectives into a more unified whole.Mark Vellend builds a theory of ecological communities based on four overarching processes: selection among species, drift, dispersal, and speciation. These are analogues of the four central processes in population genetics theory—selection within species, drift, gene flow, and mutation—and together they subsume almost all of the many dozens of more specific models built to describe the dynamics of communities of interacting species. The result is a theory that allows the effects of many low-level processes, such as competition, facilitation, predation, disturbance, stress, succession, colonization, and local extinction to be understood as the underpinnings of high-level processes with widely applicable consequences for ecological communities.Reframing the numerous existing ideas in community ecology, The Theory of Ecological Communities provides a new way for thinking about biological composition and diversity.</t>
  </si>
  <si>
    <t xml:space="preserve"> This book is a selective review of the sprawling field of community ecology. Vellend provides an impressive conceptual synthesis that helps students and practitioners pull together the discipline's wide range of perspectives into a coherently organized whole. —Robert Holt, University of Florida With clear and succinct definitions of complex ideas, this book constructs a theory of ecological communities based on fundamental processes of selection, drift, dispersal, and speciation. Vellend offers a useful framework that includes evolution as well as ecological factors and he makes a significant contribution to the field. —Marcel Holyoak, University of California, Davis This is a much-needed synthesis on the key processes shaping ecological communities. Vellend puts his theoretical framework in historical context, presents testable hypotheses derived from the theory, and evaluates them in an extensive review of the empirical literature. Vellend's framework and synthesis will help community ecologists make significant progress in our understanding of how nature works. —Diego P. Vázquez, Argentine Institute for Dryland Research and National University of CuyoVellend does a tremendous job, and accomplishes for the field of community ecology what few have attempted, and even fewer, if any, have achieved. . . . With its overall plain language and clear prose, his book is excellent material for pre- and postgraduate students.---Lars Götzenberger and Jan Lepš, Conservation BiologyVellend (biology, Univ. de Sherbrooke, Canada) provides a useful historical account of the wide variety of methods used in the field to lay the foundation for his proposed resolution of the resulting ‘mess.' The book is well written, profusely referenced, and a worthy addition to the distinguished ‘Monographs in Population Biology’ series from Princeton University Press.In 1986, Thomas W. Schoener wrote a thought-provoking book chapter describing ec</t>
  </si>
  <si>
    <t>Mark Vellend is professor of biology at the Université de Sherbrooke. He is a 2015 recipient of an E. W. R. Steacie Fellowship from the Natural Sciences and Engineering Research Council of Canada.</t>
  </si>
  <si>
    <t>Testosterone</t>
  </si>
  <si>
    <t>An Unauthorized Biography</t>
  </si>
  <si>
    <t>Karkazis, Katrina / Jordan-Young, Rebecca M.</t>
  </si>
  <si>
    <t xml:space="preserve"> MED027000 MEDICAL / Endocrinology &amp; Metabolism; SCI008000 SCIENCE / Life Sciences / Biology; SOC002010 SOCIAL SCIENCE / Anthropology / Cultural &amp; Social; SOC032000 SOCIAL SCIENCE / Gender Studies</t>
  </si>
  <si>
    <t>Testosterone is neither the biological essence of manliness nor even the “male sex hormone.” It doesn’t predict competitiveness or aggressiveness, strength or sex drive. Rebecca Jordan-Young and Katrina Karkazis pry testosterone loose from more than a century of misconceptions that undermine science while making social fables seem scientific.</t>
  </si>
  <si>
    <t>CoverTitle PageCopyrightDedicationContentsIntroduction. T Talk1. Multiple Ts&amp;#0&amp;#0&amp;#0&amp;#0&amp;#0&amp;#0&amp;#0&amp;#0&amp;#0&amp;#0&amp;#0&amp;#0&amp;#0&amp;#0&amp;#0&amp;#0&amp;#0&amp;#0&amp;#0&amp;#0&amp;#02. Ovulation&amp;#0&amp;#0&amp;#0&amp;#0&amp;#0&amp;#0&amp;#0&amp;#0&amp;#0&amp;#0&amp;#0&amp;#0&amp;#0&amp;#0&amp;#0&amp;#0&amp;#0&amp;#0&amp;#03. Violence&amp;#0&amp;#0&amp;#0&amp;#0&amp;#0&amp;#0&amp;#0&amp;#0&amp;#0&amp;#0&amp;#0&amp;#0&amp;#0&amp;#0&amp;#0&amp;#0&amp;#0&amp;#04. Power&amp;#0&amp;#0&amp;#0&amp;#0&amp;#0&amp;#0&amp;#0&amp;#0&amp;#0&amp;#0&amp;#0&amp;#0&amp;#0&amp;#0&amp;#05. Risk-Taking&amp;#0&amp;#0&amp;#0&amp;#0&amp;#0&amp;#0&amp;#0&amp;#0&amp;#0&amp;#0&amp;#0&amp;#0&amp;#0&amp;#0&amp;#0&amp;#0&amp;#0&amp;#0&amp;#0&amp;#0&amp;#06. Parenting&amp;#0&amp;#0&amp;#0&amp;#0&amp;#0&amp;#0&amp;#0&amp;#0&amp;#0&amp;#0&amp;#0&amp;#0&amp;#0&amp;#0&amp;#0&amp;#0&amp;#0&amp;#0&amp;#07. Athleticism&amp;#0&amp;#0&amp;#0&amp;#0&amp;#0&amp;#0&amp;#0&amp;#0&amp;#0&amp;#0&amp;#0&amp;#0&amp;#0&amp;#0&amp;#0&amp;#0&amp;#0&amp;#0&amp;#0&amp;#0&amp;#0Conclusion. The Social MoleculeNotes&amp;#0&amp;#0&amp;#0&amp;#0&amp;#0&amp;#0&amp;#0&amp;#0&amp;#0&amp;#0&amp;#0&amp;#0Acknowledgments&amp;#0&amp;#0&amp;#0&amp;#0&amp;#0&amp;#0&amp;#0&amp;#0&amp;#0&amp;#0&amp;#0&amp;#0&amp;#0</t>
  </si>
  <si>
    <t>A beautifully written and important book. The authors present strong and persuasive arguments that demythologize and defetishize T as a molecule containing quasi-magical properties, or as exclusively related to masculinity and males.-- Linda Roland Danil Los Angeles Review of BooksA critique of both popular and scientific understandings of the hormone, and how they have been used to explain, or even defend, inequalities of power.-- The ObserverA deeply researched and thoughtful book that adds a fresh perspective to a growing body of work aiming to debunk myths about hormones.-- NatureIn [the authors’] hands, testosterone provides fruitful ground for understanding what it means to be human, not as isolated physical bodies but as dynamic social beings.-- Erika Lorraine Milam ScienceEye-opening…Readers interested in the messiness of the relationship between hormones and behavior, and willing to consider that science can be far from neutral and objective, will find high-density food for thought in [this] stimulating work.-- Publishers Weekly (starred review)Given the increasing attention to these issues, the book’s auspicious timing and deeply researched foundations are already having a huge effect on an important cultural conversation today.-- TechCrunchJordan-Young and Karkazis tear through influential studies, ripping apart notions such as that high levels of testosterone help businessmen make the risky deals that win fortunes…Fascinating.-- Jessica Hamzelou New ScientistKarkazis and Jordan-Young seek to expose several false narratives about their subject…Testosterone is an extended exercise in myth busting.-- OutsideDebunks common myths about the functions and foibles of testosterone.-- Mary Rosillo Cooper Square ReviewA refreshing counternarrative to the urban legends that have muddied</t>
  </si>
  <si>
    <t>Mitochondria and Anaerobic Energy Metabolism in Eukaryotes</t>
  </si>
  <si>
    <t>Biochemistry and Evolution</t>
  </si>
  <si>
    <t>Martin, William F. / Mentel, Marek / Tielens, Aloysius G. M.</t>
  </si>
  <si>
    <t>De Gruyter</t>
  </si>
  <si>
    <t xml:space="preserve"> SCI007000 SCIENCE / Life Sciences / Biochemistry; SCI017000 SCIENCE / Life Sciences / Cell Biology; SCI027000 SCIENCE / Life Sciences / Evolution</t>
  </si>
  <si>
    <t>Mitochondria are sometimes called the powerhouses of eukaryotic cells, because mitochondria are the site of ATP synthesis in the cell. ATP is the universal energy currency, it provides the power that runs all other life processes. Humans need oxygen to survive because of ATP synthesis in mitochondria. The sugars from our diet are converted to carbon dioxide in mitochondria in a process that requires oxygen. Just like a fire needs oxygen to burn, our mitochondria need oxygen to make ATP. From textbooks and popular literature one can easily get the impression that all mitochondria require oxygen. But that is not the case. There are many groups of organismsm known that make ATP in mitochondria without the help of oxygen. They have preserved biochemical relicts from the early evolution of eukaryotic cells, which took place during times in Earth history when there was hardly any oxygen avaiable, certainly not enough to breathe. How the anaerobic forms of mitochondria work, in which organisms they occur, and how the eukaryotic anaerobes that possess them fit into the larger picture of rising atmospheric oxygen during Earth history are the topic of this book.</t>
  </si>
  <si>
    <t>William F. Martin, Düsseldorf, Aloysius G. M. Tielens, Rotterdam, Marek Mentel, Bratislava</t>
  </si>
  <si>
    <t>The Jepson Manual</t>
  </si>
  <si>
    <t>Vascular Plants of California</t>
  </si>
  <si>
    <t>Rosatti, Thomas J. / Baldwin, Bruce G. / Goldman, Douglas / Keil, David J / Patterson, Robert</t>
  </si>
  <si>
    <t>Plant Science</t>
  </si>
  <si>
    <t xml:space="preserve"> NAT010000 NATURE / Ecology; NAT026000 NATURE / Plants / General; SCI011000 SCIENCE / Life Sciences / Botany</t>
  </si>
  <si>
    <t>The second edition of The Jepson Manual thoroughly updates this acclaimed work, the single most comprehensive resource on California's amazingly diverse flora. The Jepson Manual, second edition, integrates the latest science with the results of intensive fieldwork, institutional collaboration, and efforts of hundreds of contributing authors into an essential reference on California's native and naturalized vascular plants.The second edition includes treatments of many newly described or discovered taxa and recently introduced plants, and reflects major improvements to plant taxonomy from phylogenetic studies. Nearly two-thirds of the 7,600 species, subspecies, and varieties the volume describes are now illustrated with diagnostic drawings. Geographic distributions, elevation ranges, flowering times, nomenclature, and the status of non-natives and native taxa of special concern have all been updated throughout. This edition also allows for identification of 240 alien taxa that are not fully naturalized but sometimes encountered. A new chapter on geologic, climatic, and vegetation history of California is also featured.</t>
  </si>
  <si>
    <t>Preface Acknowledgments Authors Contributing to The Jepson Manual, Second Edition Introduction Philosophy Conventions Used in The Jepson Manual, Second Edition Abbreviations and Symbols Glossary Geographic Subdivisions of California Hierarchical Outline of Geographic Subdivisions Geographic Subdivisions of California (map) Geologic, Climatic, and Vegetation History of California Key to California Vascular Plant Families Taxonomic Treatments Lycophytes Ferns Gymnosperms Nymphaeales Magnoliids Ceratophyllales Eudicots Monocots Appendix. Numerical Summary of Taxa Treated in The Jepson Manual, Second Edition Index</t>
  </si>
  <si>
    <t>BaldwinBruce G.: Bruce G. Baldwin is Curator of the Jepson Herbarium and Professor of Integrative Biology at the University of California, Berkeley. Douglas H. Goldman is Herbarium Associate at the Harvard University Herbaria. David J. Keil is Professor Emeritus and Director of the Robert F. Hoover Herbarium at California Polytechnic State University, San Luis Obispo.Robert W. Patterson is Professor of Biology at San Francisco State University. Thomas J. Rosatti is Specialist at the University and Jepson Herbaria, University of California, Berkeley. Dieter H. Wilken is Director of Conservation at the Santa Barbara Botanic Garden.</t>
  </si>
  <si>
    <t>The Kingdom of Fungi</t>
  </si>
  <si>
    <t>Petersen, Jens H.</t>
  </si>
  <si>
    <t xml:space="preserve"> NAT022000 NATURE / Plants / Mushrooms; NAT027000 NATURE / Reference</t>
  </si>
  <si>
    <t>The fungi realm has been called the  hidden kingdom,  a mysterious world populated by microscopic spores, gigantic mushrooms and toadstools, and a host of other multicellular organisms ranging widely in color, size, and shape. The Kingdom of Fungi provides an intimate look at the world's astonishing variety of fungi species, from cup fungi and lichens to truffles and tooth fungi, clubs and corals, and jelly fungi and puffballs. This beautifully illustrated book features more than 800 stunning color photographs as well as a concise text that describes the biology and ecology of fungi, fungal morphology, where fungi grow, and human interactions with and uses of fungi. The Kingdom of Fungi is a feast for the senses, and the ideal reference for naturalists, researchers, and anyone interested in fungi.  Reveals fungal life as never seen before  Features more than 800 stunning color photos  Describes fungal biology, morphology, distribution, and uses  A must-have reference book for naturalists and researchers</t>
  </si>
  <si>
    <t>I am particularly impressed by the range of scale in Petersen's photography. Not just the usual field guide photos of decent-sized mushrooms, but everything from landscapes to tiny cups to microscopic features, all done in excellent fashion. And, not only are the photos beautiful but they are showcased in an equally attractive package created by the design team. No stodgy textbook this. The charts are colorful, clearly laid out, and integrated nicely with the photos. With a very reasonable price, there is no reason for every mushroomer not to have his or her own copy and perhaps to buy additional ones for eye-opening gifts for friends who don't yet share our passion for the fungi.---Steve Trudell, MychophileThe Kingdom of Fungi is a feast for the senses, and the ideal reference for naturalists, researchers, and anyone interested in fungi. The Kingdom of Fungi melds the traditional classification still found in most field guides with the findings from recent phylogenetic studies. The photographs are absolutely stunning and will be the talk of the town. —Donald H. Pfister, Harvard UniversityThis book provides an intimate look at a vast variety of fungal species and fungal life as never done before. . . . The overall appearance of the book is well laid and highly recommended as a coffee table book for students, scholars and fungal lovers.---Melvina D'souza &amp;amp Kevin D. Hyde, Fungal DiversityBeautifully illustrated. . . . An ideal reference for naturalists, researchers and anyone interested in finding out more.I have a number of mushroom identification guides in my library, but nothing close to this book. This is a book that has something for both the mushroom picker and the serious mycologist. I think it could be a useful textbook in a college biology course covering fungi.---RK, Wildlife ActivistPetersen has been both a mycologist and a fine arts photographer for decades. His ability to</t>
  </si>
  <si>
    <t>Jens H. Petersen is a mycologist and photographer. He has taught mycology at Denmark's Aarhus University for more than twenty years and has illustrated several popular books on edible mushrooms.</t>
  </si>
  <si>
    <t>Europe's Birds</t>
  </si>
  <si>
    <t>An Identification Guide</t>
  </si>
  <si>
    <t>Swash, Andy / Hume, Rob / Still, Robert</t>
  </si>
  <si>
    <t>WILDGuides</t>
  </si>
  <si>
    <t>37</t>
  </si>
  <si>
    <t xml:space="preserve"> NAT004000 NATURE / Birdwatching Guides; NAT027000 NATURE / Reference; NAT043000 NATURE / Animals / Birds</t>
  </si>
  <si>
    <t>The most comprehensive single-volume photographic guide to Europe’s birds ever produced—from the authors of the acclaimed Britain’s BirdsCovering more than 900 species, and illustrated with over 3,800 photographs, this is the most comprehensive, authoritative and ambitious single-volume photographic guide to Europe’s birds ever produced. Detailed descriptions provide the information necessary to identify the birds of Europe in all their plumages—male, female, breeding, non-breeding, adult and immatures, as well as distinctive subspecies—yet the book is easy-to-use, practical and accessible. Birdwatchers of any ability will benefit from the clear text, details on range, status and habitat, and an unrivalled selection of photographs. Chosen to be as naturalistic and informative as possible, the images are also stunning to look at, making this a beautiful book to enjoy, as well as an up-to-date and essential source of identification knowledge.Europe’s Birds is produced by the same team that created Britain’s Birds, which has been described as “without doubt the best photo guide on the market” (Andy Stoddart, Rare Bird Alert). The authors include top-class wildlife photographers, writers and editors, and an imaginative, highly skilled designer. All are experienced birdwatchers themselves, who know what is needed and what is useful in an identification guide for birdwatchers living or travelling in Europe.Covers all 914 species ever recorded in Europe, including established introductionsDescribes all distinctive plumages and subspeciesProvides details of vocalizations, flight action and favoured habitatsFeatures more than 3,800 photographs, including comparison pages of birds in flightIncludes 540 maps, prepared in association with BirdLife InternationalEnables direct comparison of similar species</t>
  </si>
  <si>
    <t xml:space="preserve"> It’s impossible to see how this latest WILDGuide can be anything but another winning-formula best seller. . . . The quality of the photographs from 350 worldwide photographers displayed in Europe’s Birds is mostly stunning, exceptional or simply the best on offer. . . . Open to birdwatchers of all abilities and experience with many, many pages to simply enjoy or from which to verify, learn or check understanding - there is something for everyone. ---Phil Slade, Another Bird BlogIan (DIM) Wallace, Honorary Life President of Flamborough Ornithological Group, and contributing author to The Birds of the Western Palearctic: The book brings the quality of the genre to a new high. </t>
  </si>
  <si>
    <t>Rob Hume is a freelance writer, editor and artist, with more than thirty books on birds to his name. Robert Still, cofounder and publishing director of WILDGuides, is an ecologist and graphic artist, and has designed more than sixty of its titles. Andy Swash, cofounder and managing director of WILDGuides, is an ecologist and well-known wildlife photographer and author. Hugh Harrop is an award-winning photographer and the owner of the ecotourism business Shetland Wildlife. The four are also coauthors of Britain’s Birds: An Identification Guide and British Birds: A Pocket Guide (both Princeton WILDGuides).</t>
  </si>
  <si>
    <t>Individual-based Modeling and Ecology</t>
  </si>
  <si>
    <t>Railsback, Steven F. / Grimm, Volker</t>
  </si>
  <si>
    <t>8</t>
  </si>
  <si>
    <t xml:space="preserve"> COM062000 COMPUTERS / Data Modeling &amp; Design; SCI020000 SCIENCE / Life Sciences / Ecology</t>
  </si>
  <si>
    <t>Individual-based models are an exciting and widely used new tool for ecology. These computational models allow scientists to explore the mechanisms through which population and ecosystem ecology arises from how individuals interact with each other and their environment. This book provides the first in-depth treatment of individual-based modeling and its use to develop theoretical understanding of how ecological systems work, an approach the authors call  individual-based ecology.? Grimm and Railsback start with a general primer on modeling: how to design models that are as simple as possible while still allowing specific problems to be solved, and how to move efficiently through a cycle of pattern-oriented model design, implementation, and analysis. Next, they address the problems of theory and conceptual framework for individual-based ecology: What is  theory ? That is, how do we develop reusable models of how system dynamics arise from characteristics of individuals? What conceptual framework do we use when the classical differential equation framework no longer applies? An extensive review illustrates the ecological problems that have been addressed with individual-based models. The authors then identify how the mechanics of building and using individual-based models differ from those of traditional science, and provide guidance on formulating, programming, and analyzing models. This book will be helpful to ecologists interested in modeling, and to other scientists interested in agent-based modeling.</t>
  </si>
  <si>
    <t>This book establishes an effective and coherent conceptual and technical framework for individual-based modeling with the objective to develop and illustrate an approach for addressing how individual behaviors and system dynamics emerge from lower-level traits.---Janine Bolliger, Landscape EcologyThe authors establish an effective and coherent framework for using individual-based modelling.---Nikita Y. Ratanov, Mathematical Reviews This seminal book truly deserves to be called the founding text for the growing field of individual-based modeling and the broader program of individual-based ecology. Core procedures and standards for formulating, parameterizing, testing, and communicating such models have long been lacking. Even the basic definitions have been missing. In one stroke, Grimm and Railsback provide all of those things. Thus, individual-based modeling now has a foundation no less firm than the foundation of classical mathematical ecology. —Don DeAngelis, Biological Resources Division, U.S. Geological Survey, and University of Miami author of Dynamics of Nutrient Cycling and Food WebsGiven the solid conceptual foundation of the book and the wide range of IBM applications in fish ecology, I think that many fish biologists will find this book very useful and I recommend it warmly.---Geir Huse, Fish and FisheriesThe book very successfully link[s] various 'universes' ranging from fundamental concepts in ecology and complex systems research to hands-on technical and recipe-like suggestions on how to build a model, illustrated with numerous, well-chosen examples.---Janine Bolliger, Landscape EcologyFor anyone who wants to know more about and possibly incorporate IBMs in his own research, this book provides plenty of advice and guidance on how to formulate, analyze, and use such models. If IBMs do ultimately reach the potential envisioned by the authors, their seminal book will hav</t>
  </si>
  <si>
    <t>Volker Grimm is a Senior Researcher at the UFZ Centre for Environmental Research Leipzig-Halle and Lecturer at the University of Potsdam. Steven F. Railsback is a consulting scientist and Adjunct Professor of Mathematics at Humboldt State University.</t>
  </si>
  <si>
    <t>Afro-Dog</t>
  </si>
  <si>
    <t>Blackness and the Animal Question</t>
  </si>
  <si>
    <t>Boisseron, Bénédicte</t>
  </si>
  <si>
    <t xml:space="preserve"> HIS036000 HISTORY / United States / General; HIS041000 HISTORY / Caribbean &amp; West Indies / General; NAT039000 NATURE / Animal Rights; POL045000 POLITICAL SCIENCE / Colonialism &amp; Post-Colonialism; SOC001000 SOCIAL SCIENCE / Ethnic Studies / African American Studies; SOC031000 SOCIAL SCIENCE / Discrimination &amp; Race Relations</t>
  </si>
  <si>
    <t>The animal-rights organization PETA asked “Are Animals the New Slaves?” in a controversial 2005 fundraising campaign that same year, after the Humane Society rescued pets in the aftermath of Hurricane Katrina while black residents were neglected, some declared that white America cares more about pets than black people. These are but two recent examples of a centuries-long history in which black life has been pitted against animal life. Does comparing human and animal suffering trivialize black pain, or might the intersections of racialization and animalization shed light on interlinked forms of oppression?In Afro-Dog, Bénédicte Boisseron investigates the relationship between race and the animal in the history and culture of the Americas and the black Atlantic, exposing a hegemonic system that compulsively links and opposes blackness and animality to measure the value of life. She analyzes the association between black civil disobedience and canine repression, a history that spans the era of slavery through the use of police dogs against protesters during the civil rights movement of the 1960s to today in places like Ferguson, Missouri. She also traces the lineage of blackness and the animal in Caribbean literature and struggles over minorities’ right to pet ownership alongside nuanced readings of Derrida and other French theorists. Drawing on recent debates on black lives and animal welfare, Afro-Dog reframes the fast-growing interest in human–animal relationships by positioning blackness as a focus of animal inquiry, opening new possibilities for animal studies and black studies to think side by side.</t>
  </si>
  <si>
    <t>Introduction: Blackness Without Analog1. Is the Animal the New Black?2. Blacks and Dogs in the Americas3. The Commensal Dog in a Creole Context4. Dog Ownership in the Diaspora5. The Naked Truth About Cats and BlacksCodaAcknowledgmentsNotesBibliographyIndex</t>
  </si>
  <si>
    <t>Jane Gordon, University of Connecticut:Afro-Dog is an amazing book! The animal is not 'the new black' animals are not the new slaves and animal studies is not heir to the postcolonial turn. Instead, racialization, specifically New World blackness, is now present in all things animal. Whether as large dogs imported to the Americas to attack indigenous and African rebels or their repressive use in Standing Rock and Ferguson, Bénédicte Boisseron brilliantly explores dogs as instrumental accessories in defining human essence as white, impelling readers to consider the fundamental relationship between challenging speciesism and transcending colonialism. A must-read for anyone interested in the study of animals, enslavement, and race.Kari Weil, author of Thinking Animals: Why Animal Studies Now?:Afro-Dog is a timely effort to tackle the fraught relations between posthumanism and postcolonialism and between animal studies and African American studies. Inflected by continental philosophy, Boisseron’s readings follow a historical trail of dogs from the Middle Passage to the Ferguson unrest in order to theorize a legacy of connections between racism and speciesism, but without posing a false analogy between the two. Especially insightful and important are her arguments about the potential dangers of intersectional analyses which 'risk reproducing what they mean to reject.'Sandra Gunning, University of Michigan:In Afro-Dog, Boisseron brilliantly demonstrates how the relationship between race and personhood has been missing entirely from the current human/animal rights debate, resulting in the argument that animals constitute the new 'slaves.' In doing so she offers a long overdue exploration of the larger and more extended links in American and French culture where blackness and animality have become almost interchangeable in popular discourse.Carla Freccero, University of California, Santa Cruz:Bénédi</t>
  </si>
  <si>
    <t>Bénédicte Boisseron is associate professor of Afroamerican and African studies at the University of Michigan, Ann Arbor. She is the author of Creole Renegades: Rhetoric of Betrayal and Guilt in the Caribbean Diaspora (2014).</t>
  </si>
  <si>
    <t>Birds of Western Ecuador</t>
  </si>
  <si>
    <t>A Photographic Guide</t>
  </si>
  <si>
    <t>Greenfield, Paul J. / Athanas, Nick</t>
  </si>
  <si>
    <t xml:space="preserve"> NAT004000 NATURE / Birdwatching Guides; NAT043000 NATURE / Animals / Birds; TRV024040 Travel / South America / Ecuador &amp; Galapagos Islands; TRV026020 Travel / Special Interest / Ecotourism</t>
  </si>
  <si>
    <t>Western Ecuador is famed for its astonishingly diverse birdlife, from colorful hummingbirds and outrageous toucans to more difficult groups like raptors, flycatchers, and ovenbirds. Here is the ultimate photographic guide to the spectacular birds of this region. Featuring nearly 1,500 stunning color photos of 946 species, this richly detailed and taxonomically sophisticated field guide will help you with even the toughest identification challenges. Species accounts, photos, and color distribution maps appear side by side, making it easier than ever to find what you are looking for, whether you are in the field or preparing for your trip.Features nearly 1,500 photos of 946 speciesIncludes facing-page species accounts, photos, and mapsProvides photos of multiple plumages for many speciesHelps you to differentiate between similar species</t>
  </si>
  <si>
    <t xml:space="preserve"> A well-written, reader-friendly photographic guide. —Roger Ahlman, freelance bird guide in Ecuador The authors should be applauded for producing such a complete, up-to-date, and well-organized text. The dazzling photographic collection—which took decades to amass—is truly a treasure trove. —Mitch Lysinger, tour guide with Field GuidesWhat is incredible is that even the rarest and most difficult birds are depicted with high-resolution photos. . . . This book is much more than a compilation of high quality photographs--it is a true field guide. This is not surprising since the two authors are both leading experts on Ecuador's birds, and Nick Athanas is a leading bird guide for Tropical Birding.---Frank Lambert, Birder's LibraryOver 70 photographers submitted excellent photos that are detailed and informative. Virtually every one shows the salient features in good light and the reader can actually use them to study and identify the birds.An excellent new photographic field guide. . . . The most comprehensive and authoritative field guide to the birds of the region.This book makes a great argument for more [photographic bird guides] to be produced. . . . The authors and publishers are to be congratulated on producing a volume that will serve birders visiting Ecuador very well indeed.---Rob Williams, Neotropical Birding[The guide has] excellent photos that are detailed and informative. Virtually every one shows the salient features in good light and the reader can actually use them to study and identify the birds. The plates illustrate almost 1000 species in total via 1500 photographs that are well organized. . . . Incredible.</t>
  </si>
  <si>
    <t>Nick Athanas is cofounder of the tour company Tropical Birding. He leads bird tours throughout the Neotropics and has photographed more than 2,500 bird species. Paul J. Greenfield is a longtime resident of Ecuador, where he leads bird tours and is active in bird conservation. He is the coauthor and illustrator of The Birds of Ecuador. Iain Campbell is cofounder of Tropical Birding. Pablo Cervantes Daza, Andrew Spencer, and Sam Woods are tour guides with Tropical Birding.</t>
  </si>
  <si>
    <t>Political Theology of the Earth</t>
  </si>
  <si>
    <t>Our Planetary Emergency and the Struggle for a New Public</t>
  </si>
  <si>
    <t>Keller, Catherine</t>
  </si>
  <si>
    <t>Insurrections: Critical Studies in Religion, Politics, and Culture</t>
  </si>
  <si>
    <t xml:space="preserve"> PHI019000 PHILOSOPHY / Political; REL051000 RELIGION / Philosophy; SCI092000 SCIENCE / Global Warming &amp; Climate Change</t>
  </si>
  <si>
    <t>Noted ecotheologian and feminist philosopher of religion Catherine Keller reads the feedback loop of political and ecological depredation as secularized apocalypse. She calls for dissolving the opposition between the religious and the secular in favor of a broad planetary movement for social and ecological justice.</t>
  </si>
  <si>
    <t>AcknowledgmentsBeginning1. Political: Sovereign Exception or Collective Inception2. Earth: Climate of Closure, Matter of Disclosure3. Theology: “Unknow Better Now”Apophatic AfterwordNotesIndex</t>
  </si>
  <si>
    <t>Clayton Crockett, author of Radical Political Theology:In Political Theology of the Earth, Catherine Keller, one of the most brilliant and creative theologians alive, opposes the more traditional notion of political theology as dealing with the sovereign exception with her alternative political theology of a messianic ecosocial inception. In doing so, she takes the next step of integrating the important discourses of political theology with the critical ecological situation of the planet. More profoundly, she does this as a theologian, even though most scholars who write about political theology tend to be non-theologians. This is one of the most important works I have read.Laurel C. Schneider, author of Beyond Monotheism: A Theology of Multiplicity:With marvelous economy and scholarly brilliance, Catherine Keller offers here the beauty and complexity of her practical wisdom. It is no easy thing to guide others into uncertainty and unsaying as modes of theological and political understanding, let alone an activism that takes seriously the truly vulnerable in and of the earth.  This book is an indispensable introduction to political theology, one in which our understanding of divinity can be neither reduced to human politicking nor exempted from the urgent crises of our time.Mary-Jane Rubenstein, author of Pantheologies: Gods, Worlds, Monsters:Into this contracted spacetime of racist convulsion, ecological disaster, and nuclear machismo, Keller drops a political theology that both introduces and breaks open the field. Framed as a transdisciplinary triptych, Political Theology of the Earth summons an enraged, counter-creative swarm to counter the politics of exception with multifarious practices of inception.John D. Caputo, coauthor of After the Death of God:The political, the earth, their theology, encapsulated in a meditation mindful of the unmined mind-bending darkness of the deep, a calming call to</t>
  </si>
  <si>
    <t>KellerCatherine: Catherine Keller (PhD, Philosophy of Religion and Theology, Claremont Graduate School) is Professor of Theological and Philosophical Studies at Drew University. She is the author of Cloud of the Impossible (Columbia, 2014), The Face of the Deep (Routledge, 2003), On the Mystery: Discerning Divinity in Process (Fortress, 2007), God and Power: Counter-Apocalyptic Journeys (Augsburg, 2005), and Apocalypse Now and Then (Augsburg, 2004) the coauthor (with Elias Ortega-Aponte) of Common Goods: Economy, Ecology, and Political Theology (Fordham, 2015) and the coeditor (with Laurel Schneider) of Polydoxy: Theology of Multiplicity and Relation (Routledge, 2010), (with Anne Daniell) of Process and Difference: Between Cosmological and Poststructuralist Postmodernisms (SUNY, 2012), (with Laurel Kearns) of Ecospirit: Religions and Philosophies for the Earth (Fordham, 2009), and (with Virginia Burrus) of Toward a Theology of Eros: Transfiguring Passion at the Limits of Discipline (Fordham, 2009) she has also contributed to An Insurrectionist Manifesto (Columbia, 2016) and Reimagining the Sacred (Columbia, 2015).Catherine Keller is professor of constructive theology at the Theological School of Drew University. Her books include Cloud of the Impossible: Negative Theology and Planetary Entanglement (Columbia, 2014).</t>
  </si>
  <si>
    <t>Innate</t>
  </si>
  <si>
    <t>How the Wiring of Our Brains Shapes Who We Are</t>
  </si>
  <si>
    <t>Mitchell, Kevin J.</t>
  </si>
  <si>
    <t xml:space="preserve"> PSY020000 PSYCHOLOGY / Neuropsychology; PSY023000 PSYCHOLOGY / Personality; SCI029000 SCIENCE / Life Sciences / Genetics &amp; Genomics; SCI089000 SCIENCE / Life Sciences / Neuroscience</t>
  </si>
  <si>
    <t>A leading neuroscientist explains why your personal traits are more innate than you thinkWhat makes you the way you are—and what makes each of us different from everyone else? In Innate, leading neuroscientist and popular science blogger Kevin Mitchell traces human diversity and individual differences to their deepest level: in the wiring of our brains. Deftly guiding us through important new research, including his own groundbreaking work, he explains how variations in the way our brains develop before birth strongly influence our psychology and behavior throughout our lives, shaping our personality, intelligence, sexuality, and even the way we perceive the world.We all share a genetic program for making a human brain, and the program for making a brain like yours is specifically encoded in your DNA. But, as Mitchell explains, the way that program plays out is affected by random processes of development that manifest uniquely in each person, even identical twins. The key insight of Innate is that the combination of these developmental and genetic variations creates innate differences in how our brains are wired—differences that impact all aspects of our psychology—and this insight promises to transform the way we see the interplay of nature and nurture.Innate also explores the genetic and neural underpinnings of disorders such as autism, schizophrenia, and epilepsy, and how our understanding of these conditions is being revolutionized. In addition, the book examines the social and ethical implications of these ideas and of new technologies that may soon offer the means to predict or manipulate human traits.Compelling and original, Innate will change the way you think about why and how we are who we are.</t>
  </si>
  <si>
    <t>One of Publishers Weekly&amp;#39s Best Books of 2018One of Forbes&amp;#39 Must-Read Brain Books of 2018 A powerful antidote to genetic determinism. ---Barb Kiser, Nature Innate is the best guide to the intersection of neuroscience, psychology, and genetics that I’ve found in recent years. . . . If there’s any question you have about how our brains make us who we are, chances are you’ll find an enlightening answer in Innate. ---Carl Zimmer, Publishers Weekly A good read for anyone at any age interested in how we get to be who we are. . . . Let us get books like Innate into the hands and minds of students as early as possible so that informed public discussion of ethical, social, and political issues surrounding genetic knowledge keeps pace with the inexorable growth of that knowledge. ---Richard Haier, Quillette A lucid, up-to-the-minute account of the human mind. . . . In considering the social, ethical, and philosophical implications of the accumulation of scientific discoveries, Mitchell changes the paradigm of what truly defines human nature. ---Tiffany Jeung, Inverse</t>
  </si>
  <si>
    <t>Kevin J. Mitchell is associate professor at the Smurfit Institute of Genetics and the Institute of Neuroscience at Trinity College Dublin. He contributed to The Future of the Brain: Essays by the World’s Leading Neuroscientists (Princeton) and runs a popular blog, Wiring the Brain. He lives in Portmarnock, Ireland.</t>
  </si>
  <si>
    <t>The Theory of Island Biogeography Revisited</t>
  </si>
  <si>
    <t>Ricklefs, Robert E. / Losos, Jonathan B.</t>
  </si>
  <si>
    <t xml:space="preserve"> SCI027000 SCIENCE / Life Sciences / Evolution; SCI088000 SCIENCE / Life Sciences / Biological Diversity</t>
  </si>
  <si>
    <t>Robert H. MacArthur and Edward O. Wilson's The Theory of Island Biogeography, first published by Princeton in 1967, is one of the most influential books on ecology and evolution to appear in the past half century. By developing a general mathematical theory to explain a crucial ecological problem--the regulation of species diversity in island populations--the book transformed the science of biogeography and ecology as a whole. In The Theory of Island Biogeography Revisited, some of today's most prominent biologists assess the continuing impact of MacArthur and Wilson's book four decades after its publication. Following an opening chapter in which Wilson reflects on island biogeography in the 1960s, fifteen chapters evaluate and demonstrate how the field has extended and confirmed--as well as challenged and modified--MacArthur and Wilson's original ideas. Providing a broad picture of the fundamental ways in which the science of island biogeography has been shaped by MacArthur and Wilson's landmark work, The Theory of Island Biogeography Revisited also points the way toward exciting future research.</t>
  </si>
  <si>
    <t xml:space="preserve"> This wonderful and lively book provides a fitting forty-year retrospective on MacArthur and Wilson's seminal volume. I can easily see it on the shelf of every serious graduate student of community ecology. It has all the 'right' names in it—many of them personal friends of MacArthur and Wilson—plus a bunch of rising stars of the next generation. This book should create quite a ripple in the field. —William H. Schlesinger, Cary Institute of Ecosystem StudiesThe Theory of Island Biogeography Revisited is a quick and thorough introduction to island biogeography theory and its role in the development of ecology as an analytical science. For established workers, it provides excellent memory-jogging reviews.---Harry F. Recher, Austral Ecology The chapters are all written by leaders in the field, the historical reviews are succinct and enlightening, and the perspectives are different enough to prevent repetition. Every author here whose work I know well has presented something new in the way of theoretical insight, data portraying an ecological pattern, or synthetic perspective on the field. —Henry S. Horn, Princeton UniversityWith such a stellar cast, it is no surprise that the chapters are consistently clear, authoritative and provoking. . . . While some chapters are unquestionably technical, this rich volume is a superb testament to a powerful idea.---Michael Brooke, Geographical Journal[T]his revisitation of TTIB will be very satisfying. Even for die-hard predictionists (such as myself), The Theory of Island Biogeography Revisited has a wealth of ideas whose general predictive ability begs testing.---David J. Currie, BioScienceFor anyone who needs to catch up on where island biogeography has been and is now, and for any graduate students interested in the topic, this book provides a great review and many pointers for the way forward. The volume could serve as the basis for any</t>
  </si>
  <si>
    <t>Jonathan B. Losos is professor in the Department of Organismic and Evolutionary Biology and the curator of herpetology in the Museum of Comparative Zoology at Harvard University. Robert E. Ricklefs is the Curators' Professor of Biology at University of Missouri, St. Louis.</t>
  </si>
  <si>
    <t>Ecological Niches and Geographic Distributions (MPB-49)</t>
  </si>
  <si>
    <t>Peterson, A. Townsend / Soberón, Jorge / Pearson, Richard G.</t>
  </si>
  <si>
    <t>49</t>
  </si>
  <si>
    <t xml:space="preserve"> SCI008000 SCIENCE / Life Sciences / Biology; SCI020000 SCIENCE / Life Sciences / Ecology; SCI088000 SCIENCE / Life Sciences / Biological Diversity</t>
  </si>
  <si>
    <t>This book provides a first synthetic view of an emerging area of ecology and biogeography, linking individual- and population-level processes to geographic distributions and biodiversity patterns. Problems in evolutionary ecology, macroecology, and biogeography are illuminated by this integrative view. The book focuses on correlative approaches known as ecological niche modeling, species distribution modeling, or habitat suitability modeling, which use associations between known occurrences of species and environmental variables to identify environmental conditions under which populations can be maintained. The spatial distribution of environments suitable for the species can then be estimated: a potential distribution for the species. This approach has broad applicability to ecology, evolution, biogeography, and conservation biology, as well as to understanding the geographic potential of invasive species and infectious diseases, and the biological implications of climate change.  The authors lay out conceptual foundations and general principles for understanding and interpreting species distributions with respect to geography and environment. Focus is on development of niche models. While serving as a guide for students and researchers, the book also provides a theoretical framework to support future progress in the field.</t>
  </si>
  <si>
    <t>This book is an impressively well written exposition of the conceptual foundation, practical implementation, and potential applications of niche modeling. . . . Overall, this book is an instant classic and a critical read for anyone interested in this fast-moving field of ecological niche modeling. I have already assigned it as required reading to graduate students in my lab.---Alycia Stigall, PriscumThe seven authors have merged their ideas seamlessly.---Janet Sprent, Bulletin of the British Ecology Society A valuable and timely synthetic overview, this volume does a particularly nice job of laying out the conceptual challenges and technical subtleties that need to be considered in order to develop rigorous, niche-based models of species' distributions, and then of illustrating these issues with a wide range of applications. I warmly recommend this book to a broad range of readers. —Robert D. Holt, University of FloridaEcological Niches And Geographic Distributions concisely summarizes the conceptual framework and current major issues in a diverse and rapidly expanding literature. The numerous illustrations help to clarify key concepts and case studies, and the writing is clear throughout. Although the book sometimes forgoes depth in favor of clarity, ultimately I feel that this approach is for the best many of the chapters in Parts 2 and 3 could be expanded to fill entire books of their own, but doing so would necessarily sacrifice much of the 'big picture' that is the focus of this volume. Ecological niches and geographic distributions would be a worthy addition to the library of any investigator using ENM/SDM methods in their research, and would be an excellent resource for students and investigators who are encountering the field for the first time.---Dan L. Warren, Ecology[Ecological Niches and Geographic Distributions] would serve as an excellent and authoritative textbook or resource</t>
  </si>
  <si>
    <t>A. Townsend Peterson and Jorge Soberón are professors of ecology and evolutionary biology at the University of Kansas. Richard G. Pearson is a scientist at the American Museum of Natural History. Robert P. Anderson is associate professor of biology at the City College of New York, CUNY. Enrique Martínez-Meyer is professor at the Universidad Nacional Autónoma de México. Miguel Nakamura is a researcher at the Centro de Investigación en Matemáticas in Guanajuato, Mexico. Miguel B. Araújo is a senior researcher at the Museo Nacional de Ciencias Naturales in Madrid, and at the Universidade de Évora, Portugal.</t>
  </si>
  <si>
    <t>Flight Ways</t>
  </si>
  <si>
    <t>Life and Loss at the Edge of Extinction</t>
  </si>
  <si>
    <t xml:space="preserve"> NAT011000 NATURE / Environmental Conservation &amp; Protection; NAT043000 NATURE / Animals / Birds; PHI027000 PHILOSOPHY / Movements / Deconstruction; SCI026000 SCIENCE / Environmental Science (see also Chemistry / Environmental); SCI070040 SCIENCE / Life Sciences / Zoology / Ornithology; SCI075000 SCIENCE / Philosophy &amp; Social Aspects</t>
  </si>
  <si>
    <t>A leading figure in the emerging field of extinction studies, Thom van Dooren puts philosophy into conversation with the natural sciences and his ethnographic encounters to vivify the cultural and ethical significance of modern-day extinctions. Unlike other meditations on the subject, Flight Ways incorporates the particularities of real animals and their worlds, drawing philosophers, natural scientists, and general readers into the experience of living among and losing biodiversity.Each chapter of Flight Ways focuses on a different species or group of birds: North Pacific albatrosses, Indian vultures, an endangered colony of penguins in Australia, Hawaiian crows, and the iconic whooping cranes of North America. Written in eloquent and moving prose, the book takes stock of what is lost when a life form disappears from the world—the wide-ranging ramifications that ripple out to implicate a number of human and more-than-human others. Van Dooren intimately explores what life is like for those who must live on the edge of extinction, balanced between life and oblivion, taking care of their young and grieving their dead. He bolsters his studies with real-life accounts from scientists and local communities at the forefront of these developments. No longer abstract entities with Latin names, these species become fully realized characters enmeshed in complex and precarious ways of life, sparking our sense of curiosity, concern, and accountability toward others in a rapidly changing world.</t>
  </si>
  <si>
    <t>AcknowledgmentsIntroduction: Telling Lively Stories at the Edge of Extinction1. Fledging Albatrosses: Flight Ways and Wasted Generations2. Circling Vultures: Life and Death at the Dull Edge of Extinction3. Urban Penguins: Stories for Lost Places4. Breeding Cranes: The Violent-Care of Captive Life5. Mourning Crows: Grief in a Shared WorldEpilogue: A Call for StoriesNotesReferencesIndex</t>
  </si>
  <si>
    <t>A very valuable book that makes an important (and affective) intervention in existing conceptual debates.A novel, thought-provoking, and deeply moving analysis of species extinction from the perspective of five different bird speciesEngaging...Masterful... [a] thought-provoking book and essential reading for those who seek to avert the sixth mass extinction. It makes the case, eloquently and convincingly, for greater attention to scientifically-informed narratives...Thom van Dooren's book... blends philosophy with the natural sciences in his discussion of the cultural and ethical significance of modern-day extinctions. Birds are the focus of this lovely book and readers are treated to beautiful prose about what it means to the birds themselves and to us to lose these amazing beings.Vinciane Despret, University of Liège:A magnificent, sensitive, and marvelously intelligent book that tells stories of extinction while reinspiring us with life and curiosity. Every page teaches us something about other forms and ways of life, makes us think differently or more deeply than we have been in the habit of thinking, and helps us to do so in company with the beings of other species. Van Dooren teaches us that to care passionately can be a weapon of resistance against the forces of destruction.Susan McHugh, author of Animal Stories: Narrating across Species Lines and Dog:Flight Ways recovers a way of responding ethically to extinction. van Dooren's scientifically-informed case studies of particular bird species facing extinction give the lie to the trope of  the last one  by framing stories of the  distinct unraveling of ways of life  that had evolved over millions of years and whose passings are unevenly experienced as tragedies. Informative, heartbreaking, and deeply inspiring, his book serves as a compelling model for how animal studies scholarship can move beyond false competitions of individuals and populations to engage</t>
  </si>
  <si>
    <t>Thom van Dooren is an environmental philosopher and anthropologist at the University of New South Wales, Australia. His research is situated in the interdisciplinary field of the environmental humanities.</t>
  </si>
  <si>
    <t>2</t>
  </si>
  <si>
    <t>Birds of Australia</t>
  </si>
  <si>
    <t>Campbell, Iain / Leseberg, Nick / Woods, Sam</t>
  </si>
  <si>
    <t xml:space="preserve"> NAT004000 NATURE / Birdwatching Guides; SCI070040 SCIENCE / Life Sciences / Zoology / Ornithology; TRV004000 Travel / Australia &amp; Oceania</t>
  </si>
  <si>
    <t>Australia is home to a spectacular diversity of birdlife, from parrots and penguins to emus and vibrant passerines. Birds of Australia covers all 714 species of resident birds and regularly occurring migrants and features more than 1,100 stunning color photographs, including many photos of subspecies and plumage variations never before seen in a field guide. Detailed facing-page species accounts describe key identification features such as size, plumage, distribution, behavior, and voice. This one-of-a-kind guide also provides extensive habitat descriptions with a large number of accompanying photos. The text relies on the very latest IOC taxonomy and the distribution maps incorporate the most current mapping data, making this the most up-to-date guide to Australian birds.Covers all 714 species of resident birds and regularly occurring migrantsFeatures more than 1,100 stunning color photosIncludes facing-page species accounts, habitat descriptions, and distribution mapsThe ideal photographic guide for beginners and seasoned birders alike</t>
  </si>
  <si>
    <t>One of the Sydney Morning Herald’s Australian Writers Pick the Best Books of 2014Written primarily for the visiting birder, reading a copy of this book will fire up anyone's desire to get out into the field to see more of our fabulous birds.---Sean Dooley, Australian Bird Life Birds of Australia is an excellent book. The text is comprehensive, the content is effectively organized and researched, and the scholarship is sound. The photographic plates are of a very high quality. —Peter S. Lansley, senior ecologist, Brett Lane &amp; AssociatesIf you prefer a photographic format as your field guide over an illustrated one, then this is the book you should choose for Australia.---Neil Calbrade, BTO NewsThis is a very useful addition to the range of books on offer, and given that it includes all of the recently-split species you really need it if you are visiting Australia.---Keith Betton, Nature Travel NetworkThis book goes way beyond any guide I've ever seen, the information is in-depth and useful, not to mention that they show the top of the bird's wing and the bottom of it. . . . One-of-a-kind. . . . I wouldn't settle for any other guide!A delightfully helpful and compact handbook on Australian birds.---Teo Lee Wei &amp;amp K, Bird Ecology and Study GroupThis useful guide covers 714 species of birds, illustrated by more than 1,000 photos. . . . This guide will be helpful to visitors to Australia interested in bird watching as well as Australians interested in identifying bird populations.</t>
  </si>
  <si>
    <t>Iain Campbell, a native of Australia, is builder of the Tandayapa Bird Lodge in Ecuador and cofounder of Tropical Birding, which leads bird and wildlife tours around the world. Sam Woods and Nick Leseberg are nature guides for Tropical Birding. Campbell and Woods are the authors of Wildlife of Australia (Princeton).</t>
  </si>
  <si>
    <t>The Future of Nature</t>
  </si>
  <si>
    <t>Documents of Global Change</t>
  </si>
  <si>
    <t>Robin, Libby / Warde, Paul / Sörlin, Sverker</t>
  </si>
  <si>
    <t xml:space="preserve"> NAT011000 NATURE / Environmental Conservation &amp; Protection; POL044000 POLITICAL SCIENCE / Public Policy / Environmental Policy; SCI092000 SCIENCE / Global Warming &amp; Climate Change</t>
  </si>
  <si>
    <t>This anthology provides an historical overview of the scientific ideas behind environmental prediction and how, as predictions about environmental change have been taken more seriously and widely, they have affected politics, policy, and public perception. Through an array of texts and commentaries that examine the themes of progress, population, environment, biodiversity and sustainability from a global perspective, it explores the meaning of the future in the twenty-first century. Providing access and reference points to the origins and development of key disciplines and methods, it will encourage policy makers, professionals, and students to reflect on the roots of their own theories and practices.</t>
  </si>
  <si>
    <t>Libby Robin is Professor of environmental history in the Fenner School of Environment and Society at the Australian National University and a senior research fellow at the National Museum of Australia, Canberra. Sverker Sörlin is Professor of environmental history at the KTH Royal Institute of Technology, Stockholm, and co-founder of the KTH Environmental Humanities Laboratory. Paul Warde is Reader in environmental and economic history at the University of East Anglia, an associate lecturer at the University of Cambridge, and associate research fellow at the Centre for History and Economics at Cambridge.</t>
  </si>
  <si>
    <t>Birds of Nicaragua</t>
  </si>
  <si>
    <t>A Field Guide</t>
  </si>
  <si>
    <t>Hille, David C. / Chavarría-Duriaux, Liliana / Dean, Robert</t>
  </si>
  <si>
    <t>Zona Tropical Publications</t>
  </si>
  <si>
    <t>Cornell University Press</t>
  </si>
  <si>
    <t xml:space="preserve"> NAT004000 NATURE / Birdwatching Guides; SCI070040 SCIENCE / Life Sciences / Zoology / Ornithology; TRV008000 Travel / Central America</t>
  </si>
  <si>
    <t>Other features include a richly illustrated anatomical features section, a checklist, a visual guide to vultures and raptors in flight, and a quick-find index.</t>
  </si>
  <si>
    <t xml:space="preserve"> A must-have for those birding in Nicaragua! Mark Robbins, Collection Manager, Biodiversity Institute and Natural History Museum, University of Kansas: Whether you are a Nicaraguan resident or contemplating a visit for the first time, this book is indispensable for learning the birds and the diverse topography and habitats. Nicaragua’s avifauna is vastly underappreciated and this book invites one to participate in adding more information to this ecologically complex and friendly country. Steve Beissinger, President, American Ornithological Society, and Professor of Conservation Biology, University of California, Berkeley: This work represents the definitive field guide to Nicaraguan birds for bird watchers and ornithologists alike. It's an important work that will promote ornithology, conservation, and tourism in a country rich with birds at the crossroads of North and South America. Viviana Ruiz-Gutierrez, Quantitative Ecologist, Conservation Science and Bird Population Studies, Cornell Lab of Ornithology: Field guides are one of our best conservation tools—we cannot conserve what we don’t know. From preferred habitat types and features, to specific calls and behaviors, Birds of Nicaragua provides much needed details to aid in the identification of the 763 bird species that make up the rich avifauna of the country. The inclusion of species status, referencing specific types of protected areas and endemic bird regions where species are found, ensures that this guide will make a significant impact on bird conservation for one of the most important regions in Mesoamerica.  Relatively straightforward and exceptionally well done... Libraries with extensive ornithological holdings will want a copy. </t>
  </si>
  <si>
    <t>Chavarría-DuriauxLiliana: Liliana Chavarría-Duriaux has spent two decades conducting bird surveys throughout the far reaches of Nicaragua. She is Cofounder of El Jaguar Reserve, where she serves as Ornithological Research Director.HilleDavid C.: During the past five years, ornithologist and cartographer David C. Hille has researched the parrot populations of Nicaragua.DeanRobert: Robert Dean is an acclaimed nature artist who has painted birds for field guides covering all seven countries in Central America.</t>
  </si>
  <si>
    <t>The Dog</t>
  </si>
  <si>
    <t>A Natural History</t>
  </si>
  <si>
    <t>Miklósi, Ádám</t>
  </si>
  <si>
    <t xml:space="preserve"> NAT019000 NATURE / Animals / Mammals; PET004000 PETS / Dogs / General; SCI027000 SCIENCE / Life Sciences / Evolution; SCI070030 SCIENCE / Life Sciences / Zoology / Mammals; SCI087000 SCIENCE / Life Sciences / Taxonomy</t>
  </si>
  <si>
    <t>An accessible and richly illustrated introduction to the natural history of dogs—from evolution, anatomy, cognition, and behavior to the relationship between dogs and humansAs one of the oldest domesticated species, selectively bred over millennia to possess specific behaviors and physical characteristics, the dog enjoys a unique relationship with humans. More than any other animal, dogs are attuned to human behavior and emotions, and accordingly play a range of roles in society, from police and military work to sensory and emotional support. Selective breeding has led to the development of more than three hundred breeds that, despite vast differences, still belong to a single species, Canis familiaris.The Dog is an accessible, richly illustrated, and comprehensive introduction to the fascinating natural history and scientific understanding of this beloved species. Ádám Miklósi, a leading authority on dogs, provides an appealing overview of dogs' evolution and ecology anatomy and biology behavior and society sensing, thinking, and personality and connections to humans. Illustrated with some 250 color photographs, The Dog begins with an introductory overview followed by an exploration of the dog's prehistoric origins, including current research about where and when canine domestication first began. The book proceeds to examine dogs' biology and behavior, paying particular attention to the physiological and psychological aspects of the ways dogs see, hear, and smell, and how they communicate with other dogs and with humans. The book also describes how dogs learn about their physical and social environments and the ways they form attachments to humans. The book ends with a section showcasing a select number of dog breeds to illustrate their amazing physical variety.Beautifully designed and filled with surprising facts and insights, this book will delight anyone who loves dogs and wants to understand them be</t>
  </si>
  <si>
    <t>Behaviour, biology, history, evolution. . . . Can’t decide which aspect of the diverse and endlessly intriguing canine species is most interesting? Dr. Ádám Miklósi’s comprehensive, in-depth guide to everything canine is for you. Gorgeously photographed, this thorough overview explores everything from the anatomy and physiology of dogs to their evolution and the emergence of modern breeds. A must-read for understanding the science behind our furry pals!---Connie Wilson, Modern DogA new, beautifully designed reference book . . . that provides a comprehensive introduction to most things dog. This appealing overview includes dogs’ ecology, anatomy, physiology, biology, cognition, behavior, personality and connections to humans, all artfully presented with lovely photographs and illustrations.The bulk of this scholarly, yet highly readable, 224-page volume explores the history of the dog in text complemented with a kaleidoscope of 250 color photographs and graphics. . . . The Dogcaptures the ideal balance between the role of companion animal and helper through history and how man’s approach to the dog’s enduring appeal has changed through the centuries. In dissecting the complexities between humans and dogs, Miklósi is adamant that to better understand our four-legged friends we need to know their biology and mental capabilities in order to ‘provide them with the necessary challenges to keep their minds sharp and active.'</t>
  </si>
  <si>
    <t>Ádám Miklósi is professor of ethology at Hungary's Eötvös Loránd University, where he directs the Family Dog Project. He is the author of Dog Behavior, Evolution, and Cognition and a member of the scientific advisory board of the online app Dognition.</t>
  </si>
  <si>
    <t>The Cat</t>
  </si>
  <si>
    <t>A Natural and Cultural History</t>
  </si>
  <si>
    <t>Brown, Sarah</t>
  </si>
  <si>
    <t xml:space="preserve"> NAT019000 NATURE / Animals / Mammals; PET003000 PETS / Cats / General; SCI027000 SCIENCE / Life Sciences / Evolution; SCI070030 SCIENCE / Life Sciences / Zoology / Mammals; SCI087000 SCIENCE / Life Sciences / Taxonomy</t>
  </si>
  <si>
    <t>A comprehensive, richly illustrated introduction to the behavior and qualities of the catOf all the domesticated species, cats have enjoyed the most complex relationship with people—one that still leads to arguments about whether you can truly call the cat asleep by your fire  tame.  The Cat is a comprehensive, richly illustrated exploration of the natural and cultural history of this much-loved pet. Chapters on Evolution &amp; Development, Anatomy &amp; Biology, Society &amp; Behavior, and Cats &amp; Humans take different angles on matters feline, offering rich information and insights about kitten development, the hierarchy of cats, how cats think, communication between cats and people, historic and extinct breeds, the challenges facing cats today and how we can help, and much, much more. The book also features a visually stunning photographic directory of more than forty popular breeds, with essential information about each. Filled with surprising facts, The Cat will enchant anyone with an interest in, or a love for, these animals.Provides a comprehensive, richly illustrated introduction to the natural and cultural history of the catOffers an in-depth discussion of behavior, including social organization, communication, courtship, and learningCovers anatomy and physiology, including mobility, predation skills, and the genetics of coat colorsFeatures clear and accessible text plus infographics, diagrams, and some 250 stunning color photographsIncludes a beautiful photographic directory to more than forty breeds</t>
  </si>
  <si>
    <t xml:space="preserve"> You would have to try hard to find a more interesting and definitive book on the world’s favorite pet. ---Jim Williams, Star Tribune</t>
  </si>
  <si>
    <t>Sarah Brown is a cat behavior expert with thirty years' experience working with cats and their owners, with rescue organizations, and in the pet industry. She is the coauthor of the definitive textbook The Behaviour of the Domestic Cat.</t>
  </si>
  <si>
    <t>Vanishing Ice</t>
  </si>
  <si>
    <t>Glaciers, Ice Sheets, and Rising Seas</t>
  </si>
  <si>
    <t>Gornitz, Vivien</t>
  </si>
  <si>
    <t xml:space="preserve"> NAT025000 NATURE / Ecosystems &amp; Habitats / Oceans &amp; Seas; NAT045030 NATURE / Ecosystems &amp; Habitats / Polar Regions; SCI042000 SCIENCE / Earth Sciences / Meteorology &amp; Climatology; SCI052000 SCIENCE / Earth Sciences / Oceanography; SCI092000 SCIENCE / Global Warming &amp; Climate Change</t>
  </si>
  <si>
    <t>Vanishing Ice is a powerful depiction of the dramatic transformation of the cryosphere—the world of ice and snow—and its consequences for the human world. Vivien Gornitz gives an up-to-date explanation of key current trends in the decline of ice mass and how it will affect will affect countless people far removed from frozen regions.</t>
  </si>
  <si>
    <t>PrefaceAcknowledgments1. Whither the Snows of Yesteryear?2. Ice Afloat—Ice Shelves, Icebergs, and Sea Ice3. Impermanent Permafrost4. Darkening Mountains—Disappearing Glaciers5. The Greenland Ice Sheet6. Antarctica: The Giant Ice Locker7. From Greenhouse to Icehouse8. Return to the Greenhouse9. The Importance of IceAppendix A. Anticipating Future Climate ChangeAppendix B. Eyes in the Sky—Monitoring the Cryosphere from AboveAppendix C. Geologic Time ScaleGlossaryNotesBibliographyIndex</t>
  </si>
  <si>
    <t>A cogent analysis of this systemic, human-driven catastrophe.Marco Tedesco, Lamont Research Professor, Lamont-Doherty Earth Observatory:Vanishing Ice brings readers to the cryosphere and its ongoing changes in a nuanced and informative fashion. Scientists as well as students and curious people alike will benefit from this fascinating book.Michael Oppenheimer, Albert G. Milbank Professor of Geosciences and International Affairs, Princeton University:Vanishing Ice is an informative, engaging introduction to sea level rise and the total remake of the icy parts of our world already underway due to climate change. Few books about scientific topics are as accessible to novices and as informative to experts.Suzanne B. O'Connell, Professor of Earth and Environmental Sciences, Wesleyan University:Anyone who wants a better understanding of the different parts of the cryosphere, the consequences of melting ice, and this aspect of climate change will find this book an invaluable resource.</t>
  </si>
  <si>
    <t>GornitzVivien: Vivien Gornitz is a geologist and special research scientist with the NASA Goddard Institute for Space Studies and Columbia University Center for Climate Systems Research, and has served as an adjunct professor at Barnard. She earned her Ph.D. from Columbia University in Geology/Mineralogy/Geochemistry and her B.A. from Barnard College in Chemistry.Vivien Gornitz is a geologist and former special research scientist with the Columbia University Center for Climate Systems Research and the NASA Goddard Institute for Space Studies. Her books include Rising Seas: Past, Present, Future (Columbia, 2013).</t>
  </si>
  <si>
    <t>Oceanic Birds of the World</t>
  </si>
  <si>
    <t>A Photo Guide</t>
  </si>
  <si>
    <t>Howell, Steve N. G. / Zufelt, Kirk</t>
  </si>
  <si>
    <t xml:space="preserve"> NAT004000 NATURE / Birdwatching Guides; NAT020000 NATURE / Animals / Marine Life; NAT027000 NATURE / Reference; NAT043000 NATURE / Animals / Birds</t>
  </si>
  <si>
    <t>A state-of-the-art photographic field guide to the world's oceanic birdsOceanic birds are among the most remarkable but least known of all birds, living at sea, far from the sight of most people. They offer unusual identification challenges—many species look similar and it can be difficult to get good views of fast-flying birds from a moving boat. The first field guide to the world's oceanic birds in more than two decades, this exciting and authoritative book draws on decades of firsthand experience on the open seas. It features clear text filled with original insights and new information and more than 2,200 carefully chosen color images that bring the ocean and its remarkable winged inhabitants to life. Never before have oceanic birds been presented in such an accessible and comprehensive way.The introduction discusses the many recent developments in seabird taxonomy, which are incorporated into the species accounts, and these accounts are arranged into groups that aid field identification. Each group and species complex has an introductory overview of its identification challenges, illustrated with clear comparative photos. The text describes flight manner, plumage variation related to age and molt, seasonal occurrence patterns, migration routes, and many other features.The result is an indispensable guide for exploring birding's last great frontier.A comprehensive, authoritative, and accessible guide to oceanic birdsCovers more than 270 speciesIncludes more than 2,200 color photos with concise captions noting key featuresFeatures careful species comparisons, overviews of the latest taxonomy, tips on how to observe and ID birds at sea, and much more</t>
  </si>
  <si>
    <t xml:space="preserve"> Steve Howell and Kirk Zufelt are among the keenest and most knowledgeable seabirders. In this excellent book, they pull together what is known about seabirds in a single text. The result is more than just a field guide it provides the foundation for an appreciation of where we are in understanding seabird taxonomy, distribution and range, and identification. —Robert Flood, Fitzpatrick Institute of African Ornithology, University of Cape Town A pleasure to read, with a casual but technically accurate style, the book covers the latest identification issues, presents an up-to-date taxonomy, and features a definitive collection of photos. —Jeff Davies, art editor and contributing artist to The Australian Bird Guide This breathtaking book is a tour de force for the reader seeking to identify some of the most difficult, contentious, and fascinating taxa in the entire world of birds. —Edward S. Brinkley, author of National Wildlife Federation Field Guide to Birds of North America</t>
  </si>
  <si>
    <t>Steve N. G. Howell is an international bird tour leader with WINGS and is widely recognized as one of the world's leading birders and an authority on oceanic birds. His many books include Petrels, Albatrosses, and Storm-Petrels of North America: A Photographic Guide and The Amazing World of Flyingfish (both Princeton). Kirk Zufelt is a physician with a lifelong passion for birds and natural history. A widely published photographer, he has spent more than a year at sea over the past decade studying and photographing the world's seabirds at some of the remotest locations on the planet.</t>
  </si>
  <si>
    <t>The Compromise of Liberal Environmentalism</t>
  </si>
  <si>
    <t>Bernstein, Steven</t>
  </si>
  <si>
    <t xml:space="preserve"> NAT011000 NATURE / Environmental Conservation &amp; Protection; POL030000 POLITICAL SCIENCE / American Government / National; POL042020 POLITICAL SCIENCE / Political Ideologies / Conservatism &amp; Liberalism; SCI026000 SCIENCE / Environmental Science (see also Chemistry / Environmental)</t>
  </si>
  <si>
    <t>The most significant shift in environmental governance over the last thirty years has been the convergence of environmental and liberal economic norms toward  liberal environmentalism —which predicates environmental protection on the promotion and maintenance of a liberal economic order. Steven Bernstein assesses the reasons for this historical shift, introduces a socio-evolutionary explanation for the selection of international norms, and considers the implications for our ability to address global environmental problems.The author maintains that the institutionalization of  sustainable development  at the 1992 United Nations Conference on Environment and Development (UNCED) legitimized the evolution toward liberal environmentalism. Arguing that most of the literature on international environmental politics is too rationalist and problem-specific, Bernstein challenges the mainstream thinking on international cooperation by showing that it is always for some purpose or goal. His analysis of the norms that guide global environmental policy also challenges the often-presumed primacy of science in environmental governance.</t>
  </si>
  <si>
    <t>Don Munton:[T]ackled with style and commitment... [t]his is a book that many should and will want to read, both for its assessment of environmentalism internationally and for its original contribution to constructivist theory.An original and thorough analysis of the evolution of international environmental governance.... this fascinating work makes an important contribution.Bernstein convincingly and usefully rejects the role of epistemic communities as a driving force behind the norm change he identifies... Compelling... His attention to the role of ideas in environmental policy is important.</t>
  </si>
  <si>
    <t>Steven Bernstein is an assistant professor of political science at the University of Toronto.</t>
  </si>
  <si>
    <t>Female Control</t>
  </si>
  <si>
    <t>Sexual Selection by Cryptic Female Choice</t>
  </si>
  <si>
    <t>Eberhard, William</t>
  </si>
  <si>
    <t>69</t>
  </si>
  <si>
    <t>A growing body of evidence has begun to reveal flaws in the traditional assumption of female passivity and lack of discrimination after copulation has begun. William Eberhard has compiled an impressive array of research on the ability of females to shape the outcome of mating. He describes studies of many different cryptic mechanisms by which a female can accept a male for copulation but nevertheless reject him as a father. Evidence from various fields indicates that such selectivity by females may be the norm rather than the exception. Because most post-copulatory competition between males for paternity is played out within the bodies of females, female behavior, morphology, and physiology probably often influence male success in these contests. Eberhard draws examples from a diversity of organisms, ranging from ctenophores to scorpions, nematodes to frogs, and crickets to humans. Cryptic female choice establishes a new bridge between sexual selection theory and reproductive physiology, in particular the physiological effects of male seminal products on female reproductive processes, such as sperm transport, oviposition, and remating. Eberhard interweaves his review of previous studies with speculation on the consequences of this theoretical development, and indicates promising new directions for future research.</t>
  </si>
  <si>
    <t xml:space="preserve"> This book could change the way you think about females . . . [It] is an easy, well-organized read. . . . Female Control makes it clear that females surely must have partial or complete control over some aspects of reproduction. . . . [It] is destined to be an influential book, and deserves to be a citation classic. </t>
  </si>
  <si>
    <t>William G. Eberhard is a member of the scientific staff of the Smithsonian Tropical Research Institute, and Professor of Biology at the Escuela de Biologia of the Universidad de Costa Rica. He is the author of Sexual Selection and Animal Genitalia.</t>
  </si>
  <si>
    <t>Britain's Orchids</t>
  </si>
  <si>
    <t>A Field Guide to the Orchids of Great Britain and Ireland</t>
  </si>
  <si>
    <t>Waller, Mike / Cole, Sean</t>
  </si>
  <si>
    <t>43</t>
  </si>
  <si>
    <t xml:space="preserve"> NAT013000 NATURE / Plants / Flowers; NAT049000 NATURE / Regional; TRV009070 Travel / Europe / Great Britain</t>
  </si>
  <si>
    <t>An accessible, comprehensive and beautifully illustrated guide—the only one to cover all the orchids found in Britain and IrelandCovering more than fifty species as well as hybrids and variants, this is an engaging, intuitive and in-depth identification guide to all the orchids of Britain and Ireland at all stages of development, from first emergence through to setting seed. Drawing on the authors' extensive field experience and the latest scientific research, Britain's Orchids uses multiple techniques to help both beginner and more advanced orchid enthusiasts to identify even the trickiest plants. The book is beautifully illustrated with plates by talented artist Sarah Stribbling as well as more than 1,000 detailed, instructive and evocative photographs by the authors. Orchids have long fired the imagination with their beauty and rarity. This book aims to ignite or increase your passion for these special plants and for the conservation of their habitats, from remote mountaintops to urban wild spaces.The first book to cover all the species, subspecies and varieties, as well as hybrids, at all stages of developmentLavishly illustrated with close to 100 stunning plates drawn to scale to show key identification features and more than 1,000 stunning photo showing orchids in their natural settingsSimple, step-by-step system for identifying almost any orchidUp-to-date distribution maps and seasonal charts showing when each species can be seen in its various stagesSpecial-feature identification keys that can be used on difficult plants</t>
  </si>
  <si>
    <t xml:space="preserve"> This is the future of field guides . . . I just love this book, I absolutely love it. ---Chris Packham, #WildMorningswithChris This book distinguishes itself in the depth of attention it gives to orchid habitats . . . . The illustrations in the book are quite simply, out of this world superb. . . . This book takes a bold step in a new direction, a leap away from simple listing and describing, to being an efficient and user-friendly tool in the hands of the orchid enthusiast on the quest for accurate identification. ---Paddy Tobin, An Irish Gardener What I really welcome is the images are brilliant coloured botanical drawings and photos so you get the best of both. A really nice feature is a brief index in a fold of the cover just pointing the species pages. I recommend this very welcome addition to those oft-thumbed works that sit on my desk for easy reference. ---Bo Beolens, Fat Birder</t>
  </si>
  <si>
    <t>Sean Cole is a field naturalist who has been studying orchids for more than twenty years, with special interests in identification, taxonomy and pollination. He has published many articles on British orchids, including his speciality, the Ghost Orchid. Mike Waller is an ecologist and botanist who specialises in European orchids. He has worked for the Royal Society for the Protection of Birds, the Natural History Museum in London, the London Wildlife Trust and Plantlife. Twitter @Britainsorchids Instagram @britains_orchids_book</t>
  </si>
  <si>
    <t>Enhancing Evolution</t>
  </si>
  <si>
    <t>The Ethical Case for Making Better People</t>
  </si>
  <si>
    <t>Harris, John</t>
  </si>
  <si>
    <t>Science Essentials</t>
  </si>
  <si>
    <t xml:space="preserve"> PHI005000 PHILOSOPHY / Ethics &amp; Moral Philosophy; SCI029000 SCIENCE / Life Sciences / Genetics &amp; Genomics; SCI075000 SCIENCE / Philosophy &amp; Social Aspects</t>
  </si>
  <si>
    <t>In Enhancing Evolution, leading bioethicist John Harris dismantles objections to genetic engineering, stem-cell research, designer babies, and cloning and makes an ethical case for biotechnology that is both forthright and rigorous. Human enhancement, Harris argues, is a good thing--good morally, good for individuals, good as social policy, and good for a genetic heritage that needs serious improvement. Enhancing Evolution defends biotechnological interventions that could allow us to live longer, healthier, and even happier lives by, for example, providing us with immunity from cancer and HIV/AIDS. Further, Harris champions the possibility of influencing the very course of evolution to give us increased mental and physical powers--from reasoning, concentration, and memory to strength, stamina, and reaction speed. Indeed, he says, it's not only morally defensible to enhance ourselves in some cases, it's morally obligatory.  In a new preface, Harris offers a glimpse at the new science and technology to come, equipping readers with the knowledge to assess the ethics and policy dimensions of future forms of human enhancement.</t>
  </si>
  <si>
    <t>Harris has a much wider understanding of enhancement than most bioethicists . . . he calls attention to the idea that there must be a new phase in human evolution so that darwinian evolution is replaced by a deliberately chosen process of selection--namely, enhancement.---John Collins Harvey, Journal of the American Medical Association[Harris] challenges conventional thinking about genetic engineering, stem-cell research, designer children and other concepts that make most people uneasy.---Richard Halicks, Atlanta Journal-Constitution John Harris can be depended on to sharply challenge conventional thinking in bioethics, especially when that thinking takes a conservative cast. He does not disappoint here. Harris shows how deep-seated a part of human history enhancement is and how weak most objections to it are indeed, he makes a persuasive case that it is not only generally morally permissible, but often morally required. —Dan W. Brock, director of the Division of Medical Ethics, Harvard Medical SchoolThis provocative book is a valuable retort to those who would summon the ghost of Frankenstein's monster at the first sight of a test tube.---Stephen Cave, Financial Times[Harris] is warmly enthusiastic about the possibilities moreover he is unshakably convinced that all human beings, given that they are capable of moral sense, have a duty not only to make things better for people, but to make people better as well....It is a pleasure to read a book that is so jolly about the future of mankind.---Mary Warnock, THES Over his illustrious career, John Harris has explored the most challenging bioethical questions with insight, engaging wit, and eloquence. In Enhancing Evolution, Harris does it again. He argues that it is not just an option but an obligation for people to use available biomedical technologies to enhance their own—and their children's—physical and mental abilities. Harris</t>
  </si>
  <si>
    <t>John Harris is the Lord David Alliance Professor of Bioethics at the University of Manchester School of Law, joint editor-in-chief of the Journal of Medical Ethics, and a member of Britain's Human Genetics Commission. His many books include On Cloning and Clones, Genes, and Immortality.</t>
  </si>
  <si>
    <t>Trees of Western North America</t>
  </si>
  <si>
    <t>Spellenberg, Richard / Earle, Christopher J. / Nelson, Gil</t>
  </si>
  <si>
    <t>Hughes, Amy K.</t>
  </si>
  <si>
    <t>92</t>
  </si>
  <si>
    <t xml:space="preserve"> NAT034000 NATURE / Plants / Trees; NAT049000 NATURE / Regional</t>
  </si>
  <si>
    <t>Covering 630 species, more than any comparable field guide, Trees of Western North America is the most comprehensive, best illustrated, and easiest-to-use book of its kind. Presenting all the native and naturalized trees of the western United States and Canada as far east as the Great Plains, the book features superior descriptions thousands of meticulous color paintings by David More that illustrate important visual details range maps that provide a thumbnail view of distribution for each native species  Quick ID  summaries a user-friendly layout scientific and common names the latest taxonomy information on the most recently naturalized species a key to leaves and an introduction to tree identification, forest ecology, and plant classification and structure. The easy-to-read descriptions present details of size, shape, growth habit, bark, leaves, flowers, fruit, flowering and fruiting times, habitat, and range. Using a broad definition of a tree, the book covers many small, overlooked species normally thought of as shrubs, as well as treelike forms of cacti and yuccas. With its unmatched combination of breadth and depth, this is an essential guide for every tree lover.The most comprehensive, best illustrated, and easiest-to-use field guide to the trees of western North AmericaCovers 630 species, more than any comparable guide, including all the native and naturalized trees of the United States and Canada as far east as the Great PlainsFeatures specially commissioned artwork, detailed descriptions, range maps for native species, up-to-date taxonomy and names, and much, much moreAn essential guide for every tree lover</t>
  </si>
  <si>
    <t>This guide is great for identifying trees throughout western Canada and the United States, particularly for botanists on the move.---Kimberly Gould, Alberta Native Plant Council Newsletter, These volumes are masterfully designed, and More's exquisitely detailed renderings will ensure that weekend botanists never mistake their Hercules' club for a common hoptree.---Bill Cannon, Scientist's Bookshelf This is an outstanding guide. I was constantly amazed at the amount of information that the authors have gathered and presented in a clear, readable style. —Arnold Tiehm, University of Nevada, RenoEven if you don't love trees, you'll love these books.---Devorah Bennu, GrrlScientistThese new references offer up-to-date information as well as a treasure trove of specially commissioned drawings showcasing trees both in their majestic entirety as well as in stunning, separate close-ups detailing their bark, leaves, flowers, and fruit. Such comprehensive works are impressive scholarly achievements, providing lay users with helpful assistance via 'Quick ID' summaries and range maps within entries. These are lush botanical resources from an esteemed source guaranteed to please all audiences.---Judy Quinn, Library JournalFor that subset of plant aficionados interested in the more arboreal members of our flora, this book should fill that bill. I have come away with a whole new set of what will probably be marginal plants to search out and try.---Jim Borland, AquilegiaWhether you're faced with a saguaro or a sequoia, a hawthorn or a hemlock, this easy guide will surely get you to the birch in time.---Matthew Bettelheim, (bio)accumulation blogExcellent additions to any botanical library.---Steve Whysall, Vancouver SunHighly recommended for botany reference shelves!---James A. Cox, Midwest Book ReviewWith the publication of Trees of West</t>
  </si>
  <si>
    <t>Richard Spellenberg, a botanist and specialist in plant taxonomy, is the author of the National Audubon Society Field Guide to Wildflowers, Western Region. Christopher J. Earle is an ecologist whose specialties include forest ecology and conifer biology. Gil Nelson is a botanist and the coauthor of the National Wildlife Federation Field Guide to Trees of North America and the National Audubon Society Field Guide to the Southeastern States. David More is regarded as one of the finest botanical illustrators in the world. He has illustrated a number of tree guides, including the acclaimed Collins Tree Guide and The Illustrated Encyclopedia of Trees (Princeton).</t>
  </si>
  <si>
    <t>The Lives of Bees</t>
  </si>
  <si>
    <t>The Untold Story of the Honey Bee in the Wild</t>
  </si>
  <si>
    <t>Seeley, Thomas D.</t>
  </si>
  <si>
    <t xml:space="preserve"> NAT017000 NATURE / Animals / Insects &amp; Spiders; SCI008000 SCIENCE / Life Sciences / Biology; SCI025000 SCIENCE / Life Sciences / Zoology / Entomology</t>
  </si>
  <si>
    <t>How the lives of wild honey bees offer vital lessons for saving the world’s managed bee coloniesHumans have kept honey bees in hives for millennia, yet only in recent decades have biologists begun to investigate how these industrious insects live in the wild. The Lives of Bees is Thomas Seeley’s captivating story of what scientists are learning about the behavior, social life, and survival strategies of honey bees living outside the beekeeper’s hive—and how wild honey bees may hold the key to reversing the alarming die-off of the planet’s managed honey bee populations.Seeley, a world authority on honey bees, sheds light on why wild honey bees are still thriving while those living in managed colonies are in crisis. Drawing on the latest science as well as insights from his own pioneering fieldwork, he describes in extraordinary detail how honey bees live in nature and shows how this differs significantly from their lives under the management of beekeepers. Seeley presents an entirely new approach to beekeeping—Darwinian Beekeeping—which enables honey bees to use the toolkit of survival skills their species has acquired over the past thirty million years, and to evolve solutions to the new challenges they face today. He shows beekeepers how to use the principles of natural selection to guide their practices, and he offers a new vision of how beekeeping can better align with the natural habits of honey bees.Engagingly written and deeply personal, The Lives of Bees reveals how we can become better custodians of honey bees and make use of their resources in ways that enrich their lives as well as our own.</t>
  </si>
  <si>
    <t xml:space="preserve"> A wealth of information about honeybees based on decades of scientific research.  [The Lives of Bees] both celebrates and chronicles the natural history of the honey bee. ---Barry Silverstein, Foreword Reviews</t>
  </si>
  <si>
    <t>Thomas D. Seeley is the Horace White Professor in Biology at Cornell University. He is the author of Following the Wild Bees, Honeybee Democracy, and Honeybee Ecology (all Princeton) as well as The Wisdom of the Hive. He lives in Ithaca, New York.</t>
  </si>
  <si>
    <t>Principles of Animal Locomotion</t>
  </si>
  <si>
    <t>Alexander, R. McNeill</t>
  </si>
  <si>
    <t>How can geckoes walk on the ceiling and basilisk lizards run over water? What are the aerodynamic effects that enable small insects to fly? What are the relative merits of squids' jet-propelled swimming and fishes' tail-powered swimming? Why do horses change gait as they increase speed? What determines our own vertical leap? Recent technical advances have greatly increased researchers' ability to answer these questions with certainty and in detail. This text provides an up-to-date overview of how animals run, walk, jump, crawl, swim, soar, hover, and fly. Excluding only the tiny creatures that use cilia, it covers all animals that power their movements with muscle--from roundworms to whales, clams to elephants, and gnats to albatrosses. The introduction sets out the general rules governing all modes of animal locomotion and considers the performance criteria--such as speed, endurance, and economy--that have shaped their selection. It introduces energetics and optimality as basic principles. The text then tackles each of the major modes by which animals move on land, in water, and through air. It explains the mechanisms involved and the physical and biological forces shaping those mechanisms, paying particular attention to energy costs. Focusing on general principles but extensively discussing a wide variety of individual cases, this is a superb synthesis of current knowledge about animal locomotion. It will be enormously useful to advanced undergraduates, graduate students, and a range of professional biologists, physicists, and engineers.</t>
  </si>
  <si>
    <t xml:space="preserve"> One of the major gaps in the literature of biomechanics is a general textbook on animal locomotion, and it is difficult to imagine anyone better suited to write one than Alexander. He is a leading researcher, and his books always convey the interest and excitement of his field to a broad audience. I look forward to using this book in my own classes. —Robert Dudley, University of California, BerkeleyThe book will be a godsend for any lecturer looking for a course book about animal locomotion, and many a naturalist will find that it sheds a flood of light on the reasons behind the endlessly surprising things that animals do. . . . [A] 'must have' for anyone who thinks in terms of physics about the way animals work.---C. J. Pennycuick, Trends in Ecology and EvolutionThis is an important work that will be appreciated by anyone interested in animal biomechanics. . . .  Alexander is gifted in his ability to choose or create models that are sufficiently simple as to be understandable and tractable, but not so simple that they stray far from biological reality.---Robert Josephson, The Quarterly Review of Biology This is unique, important, and useful synthesis that brings together an analysis of locomotion on land, in water, and in the air. There is no other contemporary book on animal locomotion that is as broad in scope, and I expect that it will become a classic in the field. —Thomas J. Roberts, Oregon State University The lack of a comprehensive text has been the source of substantial frustration to those who teach courses in animal locomotion. It is a great pleasure, then, to see the publication of this book. It is poised to become an instant classic and will undoubtedly serve as the central source of distilled wisdom on the subject for many years to come. —Mark Denny, Stanford UniversityA remarkable volume that simply must be read by anyone contemplating any kind of work on, or in imitation of, muscle-dri</t>
  </si>
  <si>
    <t>R. McNeill Alexander is Emeritus Professor of Zoology at the University of Leeds and a Fellow of the Royal Society. He is the author of more than a dozen books, including Optima for Animals (Princeton), as well as the award-winning CD-ROM How Animals Move.</t>
  </si>
  <si>
    <t>When Animals Speak</t>
  </si>
  <si>
    <t>Toward an Interspecies Democracy</t>
  </si>
  <si>
    <t>Meijer, Eva</t>
  </si>
  <si>
    <t>Animals in Context</t>
  </si>
  <si>
    <t>1</t>
  </si>
  <si>
    <t>New York University Press</t>
  </si>
  <si>
    <t xml:space="preserve"> NAT039000 NATURE / Animal Rights; SOC026000 SOCIAL SCIENCE / Sociology / General</t>
  </si>
  <si>
    <t>A groundbreaking argument for the political rights of animals In When Animals Speak, Eva Meijer develops a new, ground-breaking theory of language and politics, arguing that non-human animals speak&amp;#8212and, most importantly, act&amp;#8212politically. From geese and squid to worms and dogs, she highlights the importance of listening to animal voices, introducing ways to help us bridge the divide between the human and non-human world. Drawing on insights from science, philosophy, and politics, Meijer provides fascinating, real-world examples of animal communities who use their voices to speak, and act, in political ways.  When Animals Speak encourages us to rethink our relations with other animals, showing that their voices should be taken into account as the starting point for a new interspecies democracy.</t>
  </si>
  <si>
    <t>In When Animals Speak, Eva Meijer brings together years of research into a singularly revelatory text. There is much discourse these days about ‘the political turn’ in animal studies—such a development requires the work of Meijer to examine its own presuppositions and enabling assumptions. Her eclectic use of sources from across the philosophic spectrum is refreshing and helpful. Bravo!Our entanglements with other animals shape our politics, our ethics, and our very concepts. These relationships often dangerously impact the wellbeing of other animals. In this comprehensive and passionate exploration, Eva Meijer argues that other animals are agents in these relationships, with their own perspectives and experiences, their own sensibilities and capacities to resist misrepresentation. The task for us is to learn to listen to what they are telling us, and once we do we can work to enrich all of our lives.</t>
  </si>
  <si>
    <t>MeijerEva: Eva Meijer is a postdoctoral researcher at Wageningen University in the Netherlands, and the author of many books, including Animal Languages.</t>
  </si>
  <si>
    <t>Hard to Break</t>
  </si>
  <si>
    <t>Why Our Brains Make Habits Stick</t>
  </si>
  <si>
    <t>Poldrack, Russell A.</t>
  </si>
  <si>
    <t xml:space="preserve"> PSY020000 PSYCHOLOGY / Neuropsychology; PSY051000 PSYCHOLOGY / Cognitive Neuroscience &amp; Cognitive Neuropsychology *; SCI089000 SCIENCE / Life Sciences / Neuroscience</t>
  </si>
  <si>
    <t>The neuroscience of why bad habits are so hard to break—and how evidence-based strategies can help us change our behavior more effectivelyWe all have habits we’d like to break, but for many of us it can be nearly impossible to do so. There is a good reason for this: the brain is a habit-building machine. In Hard to Break, leading neuroscientist Russell Poldrack provides an engaging and authoritative account of the science of how habits are built in the brain, why they are so hard to break, and how evidence-based strategies may help us change unwanted behaviors.Hard to Break offers a clear-eyed tour of what neuroscience tells us about habit change and debunks “easy fixes” that aren’t backed by science. It explains how dopamine is essential for building habits and how the battle between habits and intentional goal-directed behaviors reflects a competition between different brain systems. Along the way, we learn how cues trigger habits why we should make rules, not decisions how the stimuli of the modern world hijack the brain’s habit machinery and lead to drug abuse and other addictions and how neuroscience may one day enable us to hack our habits. Shifting from the individual to society, the book also discusses the massive habit changes that will be needed to address the biggest challenges of our time.Moving beyond the hype to offer a deeper understanding of the biology of habits in the brain, Hard to Break reveals how we might be able to make the changes we desire—and why we should have greater empathy with ourselves and others who struggle to do so.</t>
  </si>
  <si>
    <t>“This book is for anyone who has ever wondered why self-control isn’t enough. In clear, engaging writing shot through with striking personal experiences, entertaining examples, and the latest neuroscience findings, Poldrack introduces us to the hidden brain systems that control our behavior.”—Wendy Wood, author of Good Habits, Bad Habits: The Science of Making Positive Changes That Stick“Hard to Break is a brilliant and supremely readable account of the neuroscience of behavior change, combining the latest science with practical advice, and—above all—hope in the bottom of the box. —Daniel J. Levitin, author of Successful Aging: A Neuroscientist Explores the Power and Potential of Our Lives“With brilliance and lucidity, Russell Poldrack tells the complex story of why we humans succumb to our huge library of habits and how we might tame some of them for a better life. Read this book!”—Michael S. Gazzaniga, author of The Consciousness Instinct: Unraveling the Mystery of How the Brain Makes the Mind“In this authoritative and entertaining book, Russell Poldrack explains the breakthroughs that have revolutionized our understanding of how the brain builds and maintains habits. Essential reading for anyone interested in how the mind works.”—Daniel L. Schacter, author of The Seven Sins of Memory: How the Mind Forgets and Remembers Although we love to attend to our conscious thoughts, our brains succeed mostly thanks to deeply burned-in programs—from our speech to our movements to our behaviors. Poldrack takes us on a wonderful journey, highlighting just how much of our lives are defined by habits, why they are so sticky, and what might (or might not) work to loosen their grip. —David Eagleman, author of Livewired: The Inside Story of the Ever-Changing Brain“An authoritative guide to habit, with vivid examples and an author who really knows his stuff! Russell Poldrack is the rar</t>
  </si>
  <si>
    <t>Russell A. Poldrack is the Albert Ray Lang Professor of Psychology at Stanford University. He is the author of The New Mind Readers: What Neuroimaging Can and Cannot Reveal about Our Thoughts (Princeton). He lives in San Francisco. Twitter @russpoldrack</t>
  </si>
  <si>
    <t>Life on a Young Planet</t>
  </si>
  <si>
    <t>The First Three Billion Years of Evolution on Earth - Updated Edition</t>
  </si>
  <si>
    <t>Knoll, Andrew H.</t>
  </si>
  <si>
    <t>87</t>
  </si>
  <si>
    <t xml:space="preserve"> SCI008000 SCIENCE / Life Sciences / Biology; SCI027000 SCIENCE / Life Sciences / Evolution; SCI031000 SCIENCE / Earth Sciences / Geology; SCI054000 SCIENCE / Paleontology</t>
  </si>
  <si>
    <t>Australopithecines, dinosaurs, trilobites--such fossils conjure up images of lost worlds filled with vanished organisms. But in the full history of life, ancient animals, even the trilobites, form only the half-billion-year tip of a nearly four-billion-year iceberg. Andrew Knoll explores the deep history of life from its origins on a young planet to the incredible Cambrian explosion, presenting a compelling new explanation for the emergence of biological novelty. The very latest discoveries in paleontology--many of them made by the author and his students--are integrated with emerging insights from molecular biology and earth system science to forge a broad understanding of how the biological diversity that surrounds us came to be. Moving from Siberia to Namibia to the Bahamas, Knoll shows how life and environment have evolved together through Earth's history. Innovations in biology have helped shape our air and oceans, and, just as surely, environmental change has influenced the course of evolution, repeatedly closing off opportunities for some species while opening avenues for others. Readers go into the field to confront fossils, enter the lab to discern the inner workings of cells, and alight on Mars to ask how our terrestrial experience can guide exploration for life beyond our planet. Along the way, Knoll brings us up-to-date on some of science's hottest questions, from the oldest fossils and claims of life beyond the Earth to the hypothesis of global glaciation and Knoll's own unifying concept of ''permissive ecology.'' In laying bare Earth's deepest biological roots, Life on a Young Planet helps us understand our own place in the universe--and our responsibility as stewards of a world four billion years in the making.In a new preface, Knoll describes how the field has broadened and deepened in the decade since the book's original publication.</t>
  </si>
  <si>
    <t>In a book so well written that nonspecialists and specialists alike will find much to savor, [Knoll] captures both the excitement of scientific discovery and the intricacies of scientific interpretation. . . . Readers interested in substance will certainly not be disappointed.A fascinating book. . . . The catastrophic surface narrative of this impressive and intriguing book would surely have pleased Stephen Jay Gould but I think its deterministic subtext would have pleased Charles Darwin still more.---Matt Cartmill, Times Literary Supplement Here is a firsthand account of one of the most exciting quests in modern science. Knoll writes with the confidence of a distinguished scientist who has devoted his career to unraveling the mysteries of life's origins and the passion of someone who deeply believes in the importance of recent discoveries about life before the Cambrian explosion. From the wilds of Siberia to the ocean floor, from Earth to Mars and beyond, he takes readers on a fascinating personal adventure that may change the way they think about themselves and their place in the world. —Lawrence M. Krauss, author of The Physics of Star Trek and Atom[Knoll's] words have a poetic flavor and his deep interest in the study of life on earth flows out of them, carrying readers along whole maintaining a rigorous discourse. Knoll's book will appeal to anyone interested in the evolution of life on Earth.A balanced, excellent account of current theories and discussions of the origin and early evolution of life. . . . Knoll is able to convey difficult scientific issues with a minimum of jargon, using a brisk and witty prose. . .  He is a gifted storyteller with a knack for choosing the right anecdote. . . . A browse through Knoll's book will enlighten both the cognoscenti and those unfamiliar with the complexities of reading a fossil record. . . . Knoll manages to present a multidisciplinary field in an interdisciplinary volume.--</t>
  </si>
  <si>
    <t>Andrew H. Knoll is the Fisher Professor of Natural History at Harvard University and a member of the National Academy of Sciences. A paleontologist by training, he has spent more than two decades working to integrate geological and biological perspectives on early life.</t>
  </si>
  <si>
    <t>Stability and Complexity in Model Ecosystems</t>
  </si>
  <si>
    <t>May, Robert M</t>
  </si>
  <si>
    <t>What makes populations stabilize? What makes them fluctuate? Are populations in complex ecosystems more stable than populations in simple ecosystems? In 1973, Robert May addressed these questions in this classic book. May investigated the mathematical roots of population dynamics and argued-counter to most current biological thinking-that complex ecosystems in themselves do not lead to population stability. Stability and Complexity in Model Ecosystems played a key role in introducing nonlinear mathematical models and the study of deterministic chaos into ecology, a role chronicled in James Gleick's book Chaos. In the quarter century since its first publication, the book's message has grown in power. Nonlinear models are now at the center of ecological thinking, and current threats to biodiversity have made questions about the role of ecosystem complexity more crucial than ever. In a new introduction, the author addresses some of the changes that have swept biology and the biological world since the book's first publication.</t>
  </si>
  <si>
    <t xml:space="preserve"> May's Stability and Complexity in Model Ecosystems was undoubtedly the most influential treatise in theoretical ecology since the pioneering efforts of Volterra and Lotka. It transformed the subject by brokering a marriage between theory and fact that had been-and is still too often-missing in theoretical ecology. It is no coincidence that the full integration of theory into ecology has occurred since the original appearance of this landmark book. May's new introduction wonderfully places events in perspective. —Simon Levin, Princeton University</t>
  </si>
  <si>
    <t>Robert M. May has been a pioneer in theoretically driven biology for the last thirty years. He has done key work in population ecology, the dynamics of infectious diseases, extinctions, and other areas.  He is currently a Professor at Oxford University as well as President of the Royal Society in the United Kingdom.</t>
  </si>
  <si>
    <t>The Process of Animal Domestication</t>
  </si>
  <si>
    <t>Sánchez-Villagra, Marcelo</t>
  </si>
  <si>
    <t xml:space="preserve"> SCI008000 SCIENCE / Life Sciences / Biology; SCI027000 SCIENCE / Life Sciences / Evolution; SCI029000 SCIENCE / Life Sciences / Genetics &amp; Genomics; SCI072000 SCIENCE / Life Sciences / Developmental Biology; SOC002000 SOCIAL SCIENCE / Anthropology / General; TEC003020 Technology &amp; Engineering / Agriculture / Animal Husbandry</t>
  </si>
  <si>
    <t>The first modern scholarly synthesis of animal domesticationAcross the globe and at different times in the past millennia, the evolutionary history of domesticated animals has been greatly affected by the myriad, complex, and diverse interactions humans have had with the animals closest to them. The Process of Animal Domestication presents a broad synthesis of this subject, from the rich biology behind the initial stages of domestication to how the creation of breeds reflects cultural and societal transformations that have impacted the biosphere.Marcelo Sánchez-Villagra draws from a wide range of fields, including evolutionary biology, zooarchaeology, ethnology, genetics, developmental biology, and evolutionary morphology to provide a fresh perspective to this classic topic. Relying on various conceptual and technical tools, he examines the natural history of phenotypes and their developmental origins. He presents case studies involving mammals, birds, fish, and insect species, and he highlights the importance of domestication for the comprehension of evolution, anatomy, ontogeny, and dozens of fundamental biological processes.Bringing together the most current developments, The Process of Animal Domestication will interest a wide range of readers, from evolutionary biologists, developmental biologists, and geneticists to anthropologists and archaeologists.</t>
  </si>
  <si>
    <t xml:space="preserve"> This significant book presents, in highly readable fashion, truly massive amounts of information and scholarship on domestication: what it is, how it happens, and how can it be profitably studied to learn new biology. I know of no comparable book, in either comprehensiveness or accessibility. —Ross D. E. MacPhee, author of End of the Megafauna This impressive tour de force summarizes a phenomenal volume of literature to provide a comprehensive and completely up-to-date view of all the big questions that pertain to animal domestication. I can’t think of another book on this subject that unites so much information from so many disparate fields, and does so in such a concise and easily digestable way. —Greger Larson, University of Oxford</t>
  </si>
  <si>
    <t>Marcelo R. Sánchez-Villagra is professor of paleobiology and director of the Palaeontological Institute and Museum at the University of Zurich. He is the author of Embryos in Deep Time.</t>
  </si>
  <si>
    <t>Climate Change from the Streets</t>
  </si>
  <si>
    <t>How Conflict and Collaboration Strengthen the Environmental Justice Movement</t>
  </si>
  <si>
    <t>Mendez, Michael</t>
  </si>
  <si>
    <t xml:space="preserve"> NAT011000 NATURE / Environmental Conservation &amp; Protection; POL004000 POLITICAL SCIENCE / Civil Rights; POL044000 POLITICAL SCIENCE / Public Policy / Environmental Policy</t>
  </si>
  <si>
    <t>An urgent and timely story of the contentious politics of incorporating environmental justice into global climate change policy   Although the science of climate change is clear, policy decisions about how to respond to its effects remain contentious. Even when such decisions claim to be guided by objective knowledge, they are made and implemented through political institutions and relationships—and all the competing interests and power struggles that this implies. Michael Méndez tells a timely story of people, place, and power in the context of climate change and inequality. He explores the perspectives and influence low†‘income people of color bring to their advocacy work on climate change. In California, activist groups have galvanized behind issues such as air pollution, poverty alleviation, and green jobs to advance equitable climate solutions at the local, state, and global levels. Arguing that environmental protection and improving public health are inextricably linked, Mendez contends that we must incorporate local knowledge, culture, and history into policymaking to fully address the global complexities of climate change and the real threats facing our local communities.</t>
  </si>
  <si>
    <t>MendezMichael: Michael Méndez is assistant professor of environmental planning and policy at the University of California, Irvine. He previously served in California as a senior consultant, lobbyist, and gubernatorial appointee during the passage of the state’s internationally acclaimed climate change legislation.</t>
  </si>
  <si>
    <t>Nutritional Ecology of the Ruminant</t>
  </si>
  <si>
    <t>Van Soest, Peter J.</t>
  </si>
  <si>
    <t xml:space="preserve"> MED089000 MEDICAL / Veterinary Medicine / General; SCI060000 SCIENCE / Reference; SCI070030 SCIENCE / Life Sciences / Zoology / Mammals</t>
  </si>
  <si>
    <t>This monumental text-reference places in clear persepctive the importance of nutritional assessments to the ecology and biology of ruminants and other nonruminant herbivorous mammals. Now extensively revised and significantly expanded, it reflects the...</t>
  </si>
  <si>
    <t>Van SoestPeter J.: Peter J. Van Soest is Professor of Animal Science at the New York State College of Agriculture and Life Sciences, Cornell University.</t>
  </si>
  <si>
    <t>Magical Mushrooms, Mischievous Molds</t>
  </si>
  <si>
    <t>Hudler, George W.</t>
  </si>
  <si>
    <t xml:space="preserve"> NAT022000 NATURE / Plants / Mushrooms</t>
  </si>
  <si>
    <t>Mushrooms magically spew forth from the earth in the hours that follow a summer rain. Fuzzy brown molds mischievously turn forgotten peaches to slime in the kitchen fruit bowl. And in thousands of other ways, members of the kingdom Fungi do their part to make life on Earth the miracle that it is. In this lively book, George Hudler leads us on a tour of an often-overlooked group of organisms, which differ radically from both animals and plants. Along the way the author stops to ponder the marvels of nature and the impact of mere microbes on the evolution of civilization. Nature's ultimate recyclers not only save us from drowning in a sea of organic waste, but also provide us with food, drink, and a wide array of valuable medicines and industrial chemicals. Some fungi make deadly poisons and psychedelic drugs that have interesting histories in and of themselves, and Hudler weaves tales of those into his scientific account of the nature of the fungi. The role of fungi in the Irish potato famine, in the Salem Witch Trials, in the philosophical writings of Greek scholars, and in the creation of ginger snaps are just a few of the many great moments in history to grace these pages. Hudler moves so easily from discussing human history to exploring scientific knowledge, all with a sense of humor and enthusiasm, that one can well understand why he is an award-winning teacher both at Cornell University as well as nationally. Few, for instance, who read his invitation to  get out of your chair and take a short walk  will ever again look without curiosity and admiration at the  rotten  part of the world around them. Magical Mushrooms, Mischievous Molds is full of information that will satisfy history buffs, science enthusiasts, and anyone interested in nature's miracles. Everyone in Hudler's audience will develop a new appreciation of the debt they owe to the molds for such common products as penicillin, wine, and bread.</t>
  </si>
  <si>
    <t xml:space="preserve"> Hudler is infectiously--and sometimes amusingly--enthusiastic about his subject, cheering on those who have paid fungi the attention they deserve and castigating those who have ignored them. The result is informative and entertaining popular science. It will be of particular interest to those who pick their own mushrooms or brew their own beer, activities Hudler writes about at length, but it should appeal quite broadly. ---Danny Yee, Danny Reviews George Hudler is clearly in love with his subject . . . he translates his fascination for all things fungal into a joyful and intelligent read. . . . People who normally shun biology should find it difficult to resist.  Thoroughly entertaining. . . . Hudler takes readers on an enthralling and informative tour of this much maligned kingdom.  Hudler's light-hearted approach to the subject of the impact of fungi on human history is refreshing and will attract students and lay people who have some interest in this area. Better yet, it will entice readers who were not concerned with this topic at all before delving into the book. . . . [Hudler] is to be commended for discovering some extremely exciting information, some of it little known even to mycologists. —James W. Kimbrough, University of Florida Unseen, misunderstood, or regarded with suspicion, we cannot escape [fungi's] influence. [Hudler] explains why in this most readable book.  [Hudler] presents a remarkable story of the fungi and their impact on human affairs in a highly readable style that will appeal to all. . . .  A joy to read.  An utterly delightful book that can be read by anyone who can hardly tell a shiitake from a morel. . . . Hudler makes an excellent brief on behalf of the fungi. </t>
  </si>
  <si>
    <t>George W. Hudler is Professor of Plant Pathology at Cornell University. In addition to teaching courses on plant disease diagnosis and management, he offers a course that has the same name as this book. It is one of the most popular undergraduate courses at Cornell, consistently attracting over three hundred students. Since 1992, he has been editor of Branching Out, a biweekly newsletter to guide tree care professionals in the northeastern United States in choosing the best times and least hazardous means for managing insect and disease pests in residential landscapes.</t>
  </si>
  <si>
    <t>A Primer in Biological Data Analysis and Visualization Using R</t>
  </si>
  <si>
    <t>Hartvigsen, Gregg</t>
  </si>
  <si>
    <t xml:space="preserve"> COM051010 COMPUTERS / Programming Languages / General; EDU027000 EDUCATION / Statistics; MAT041000 MATHEMATICS / Numerical Analysis; MED090000 MEDICAL / Biostatistics; SCI008000 SCIENCE / Life Sciences / Biology; SOC027000 SOCIAL SCIENCE / Statistics</t>
  </si>
  <si>
    <t>This text is an engaging, practical, and lab-oriented introduction to R for students in the life sciences. This second edition has been revised to be current with the versions of R software released since the book’s original publication. It features updated terminology, sources, and examples throughout.</t>
  </si>
  <si>
    <t>Preface to the Second EditionAcknowledgmentsIntroduction 1. Introducing Our Software Team 2. Getting Data Into R 3. Working with Your Data 4. Tell Me About My Data 5. Visualizing Your Data 6 An Overview of Science, Hypothesis Testing, Experimental Design, and Inference7. Hypothesis Tests: Using One- and Two-Sample Tests 8. Hypothesis Tests: Differences Among Multiple Samples 9. Hypothesis Tests: Linear Relationships 10. Hypothesis Tests: Observed and Expected Values 11. A few More Advanced Procedures 12. An Introduction to Computer Programming 13. Final Thoughts Appendix: Solutions to Select Problems Bibliography Index</t>
  </si>
  <si>
    <t>Cecilia Brothers, Walla Walla University:A Primer in Biological Data Analysis and Visualization Using R does a thorough job of introducing students to R and showing them how to perform basic statistical tests for normality, homogeneity, and other elements of data sets. Additionally, the book's focus on the application of statistical tests is most helpful for students in later coursework.Andrew Conway, Claremont Graduate University:An excellent, easy-to-read introduction to biostatistics and the software program R. Simple but rigorous, with top-notch coverage of R. I would recommend this new edition to both colleagues and students.</t>
  </si>
  <si>
    <t>Gregg Hartvigsen is a professor in the Department of Biology at the State University of New York at Geneseo.</t>
  </si>
  <si>
    <t>The Arctic Guide</t>
  </si>
  <si>
    <t>Wildlife of the Far North</t>
  </si>
  <si>
    <t>Chester, Sharon</t>
  </si>
  <si>
    <t>106</t>
  </si>
  <si>
    <t xml:space="preserve"> NAT027000 NATURE / Reference; NAT037000 NATURE / Animals / Wildlife; NAT045030 NATURE / Ecosystems &amp; Habitats / Polar Regions; TRV020000 Travel / Polar Regions</t>
  </si>
  <si>
    <t>The Arctic Guide presents the traveler and naturalist with a portable, authoritative guide to the flora and fauna of earth's northernmost region. Featuring superb color illustrations, this one-of-a-kind book covers the complete spectrum of wildlife—more than 800 species of plants, fishes, butterflies, birds, and mammals—that inhabit the Arctic’s polar deserts, tundra, taiga, sea ice, and oceans. It can be used anywhere in the entire Holarctic region, including Norway’s Svalbard archipelago, Siberia, the Russian Far East, islands of the Bering Sea, Alaska, the Canadian Arctic, and Greenland. Detailed species accounts describe key identification features, size, habitat, range, scientific name, and the unique characteristics that enable these organisms to survive in the extreme conditions of the Far North. A color distribution map accompanies each species account, and alternative names in German, French, Norwegian, Russian, Inuit, and Inupiaq are also provided.Features superb color plates that allow for quick identification of more than 800 species of plants, fishes, butterflies, birds, and mammalsIncludes detailed species accounts and color distribution mapsCovers the flora and fauna of the entire Arctic region</t>
  </si>
  <si>
    <t>The Arctic Guide celebrates a vast region's biodiversity.  It shoehorns high-latitude lavishness between pocket-size paperback covers, and does so handsomely (and with a sewn binding that prevents its spine from cracking), at the price of a takeaway meal.---Michael Engelhard, Times Literary SupplementThis handy tome not only covers this vast region's fauna, but also touches upon climate, flora, atmospheric phenomena, landforms and oceanography. . . . The illustrations are simply sublime. . . . As a longtime Arctic guide, I recommend Chester’s wholeheartedly. . . . Browse it and daydream or stuff it into your river drybag or backpack if you head north this summer.---Michael Engelhard, Alaska Dispatch News This book is an astonishing achievement. It is the perfect one-stop field guide for anyone visiting the Arctic, whether in the Old World or the New World. —Nigel Redman, coauthor of Birds of the Horn of Africa I can think of no other book that covers the same territory so completely. —George L. Armistead, coauthor of Better BirdingAn excellent one-stop guide to the Arctic.---Helen Ashton, Reference ReviewsThis is a phenomenal book. It covers the species you'd expect--birds and marine mammals--in depth. But it also includes fish, flies, even flora. It’s the only book a naturalist requires for a field trip to the Arctic.---Matt Miller, Cool Green ScienceThis book takes my breath away and it may leave you gasping with glee, too. Ms. Chester begins with a lively crash course in boreal geography and ecology, then begins her heroic march through nearly all of taxonomy. . . . The Arctic Guide takes the reader on a tour de force of nearly everything that's interesting in the circumboreal world.---Ed Kanze, Bedford (NY) Record-ReviewDo you plan a visit to Alaska? If you do, you could do no better preparing for your natural history observations</t>
  </si>
  <si>
    <t>Sharon Chester is a naturalist, wildlife photographer, illustrator, and author of several natural history guides, including A Wildlife Guide to Chile (Princeton). She splits her time between San Mateo, California, and her home in Fulton, Illinois, near the Upper Mississippi River National Wildlife and Fish Refuge.</t>
  </si>
  <si>
    <t>Britain's Hoverflies</t>
  </si>
  <si>
    <t>A Field Guide - Revised and Updated Second Edition</t>
  </si>
  <si>
    <t>Morris, Roger / Ball, Stuart</t>
  </si>
  <si>
    <t>Britain's Wildlife</t>
  </si>
  <si>
    <t>113</t>
  </si>
  <si>
    <t xml:space="preserve"> NAT017000 NATURE / Animals / Insects &amp; Spiders; NAT049000 NATURE / Regional; SCI025000 SCIENCE / Life Sciences / Zoology / Entomology</t>
  </si>
  <si>
    <t>Britain's Hoverflies is a beautifully illustrated photographic field guide to the hoverflies of Britain, focusing on the species that can be most readily identified. It is the perfect companion for wildlife enthusiasts, professional ecologists and anyone else with an interest in this fascinating group of insects, and is designed to appeal to beginners and experts alike.Accessible, authoritative and easy to use, this book contains hundreds of remarkable photographs of the various life stages of those species that can be identified by eye or with a magnifying glass, with coverage of at least one representative from each of the British genera. It also features an essential guide to the hoverfly tribes. Detailed species accounts summarize the species' status, highlight the key identification features, provide notes on behaviour and habitat requirements and include flight-period charts and up-to-date distribution maps. Sections on hoverfly biology, where and when to look for hoverflies, legislation and conservation, photographing hoverflies, recording hoverflies and gardening for hoverflies are also included.This fully revised and updated second edition:Features more than 650 stunning colour photographsProvides detailed information for the 167 species that can be most readily identified, including at least one species from each of the 68 genera recorded in BritainIncludes a complete list of the 283 hoverfly species recorded in Britain to date, with an indication of how difficult each is to identify</t>
  </si>
  <si>
    <t>Praise for the previous edition:  The latest field guild from the excellent Wildguides. . . . Beautifully and clearly laid out. ---Charlie Moores, Talking NaturallyPraise for the previous edition:  Covering those species most likely to be seen means as an introduction this book will be a great starting point, the photographs are great at helping you achieve your identification goals and the short descriptive accompanying text will help even more if you need to compare other species. ---Ashley Boelens, Fat photographerPraise for the previous edition:  [W]onderfully informative. . . . [T]he book is billed on the front cover as An introduction to the Hoverflies of Britain. But it's rather better than a simple introduction--in fact it is quite complete, covering each of the 70 genera to occur in Britain and 165 of the commoner species that one is likely to find within our shores, giving the prospective reader more than enough material to go at and thus proving quite brilliant for the mere mortals of hoverfly identification such as me. . . . This particular group of insects has been crying out for a modern and comprehensive field guide of high quality for years, and finally it is here. Go and buy it--it's essential! ---Josh Jones, BirdGuidesThe WILDGuides are rapidly becoming the definitive format for UK Reid guides dealing with relatively small and focused groups of our fauna and flora. Their clear, concise and comprehensive format has set a new bar in the field guide arena. The second edition of Britain's Hoverflies is no exception, demonstrating the continuing evolution of this format. . . . The authors are to be congratulated on the production of an informative, attractive and extremely useful introductory glide to this popular group of insects. This is a must-have volume for any field biologist.---Peter Smithers, AntennaPraise for the previous edition:  I have found these Wild G</t>
  </si>
  <si>
    <t>Stuart Ball and Roger Morris have run the Hoverfly Recording Scheme since 1991. They are the authors of Provisional Atlas of British Hoverflies and active members of the Dipterists Forum, a society that promotes the study of flies.</t>
  </si>
  <si>
    <t>Stripped Bare</t>
  </si>
  <si>
    <t>The Art of Animal Anatomy</t>
  </si>
  <si>
    <t>Bainbridge, David</t>
  </si>
  <si>
    <t>Anatomy and Physiology</t>
  </si>
  <si>
    <t xml:space="preserve"> NAT001000 NATURE / Animals; SCI034000 SCIENCE / History; SCIENCE / Life Sciences / Anatomy &amp; Physiology (see also Life Sciences / Human Anatomy &amp; Physiology)</t>
  </si>
  <si>
    <t>A lavishly illustrated compendium of the art and history of animal anatomy from antiquity to todayFor more than two thousand years, comparative anatomy—the study of anatomical variation among different animal species—has been used to make arguments in natural philosophy, reinforce religious dogma, and remind us of our own mortality. This stunningly illustrated compendium traces the intertwined intellectual and artistic histories of comparative anatomy from antiquity to today.Stripped Bare brings together some of the most arresting images ever produced, from the earliest studies of animal form to the technicolor art of computer-generated anatomies. David Bainbridge draws on representative illustrations from different eras to discuss the philosophical, scientific, and artistic milieus from which they emerged. He vividly describes the unique aesthetics of each phase of anatomical endeavor, providing new insights into the exquisite anatomical drawings of Leonardo and Albrecht Dürer in the era before printing, Jean Héroard’s cutting and cataloging of the horse during the age of Louis XIII, the exotic pictorial menageries of the Comte de Buffon in the eighteenth century, anatomical illustrations from Charles Darwin’s voyages, the lavish symmetries of Ernst Haeckel’s prints, and much, much more.Featuring a wealth of breathtaking color illustrations throughout, Stripped Bare is a panoramic tour of the intricacies of vertebrate life as well as an expansive history of the peculiar and beautiful ways humans have attempted to study and understand the natural world.</t>
  </si>
  <si>
    <t xml:space="preserve"> Stripped Bare is a visual treat . . . it is an instructive, fascinating and inspiring journey in the art of scientific illustration. ---Gail Guth, Journal of Natural Science Illustration</t>
  </si>
  <si>
    <t>David Bainbridge is University Clinical Veterinary Anatomist at the University of Cambridge. His books include Curvology: The Origins and Power of Female Body Shape and Beyond the Zonules of Zinn: A Fantastic Journey through Your Brain.</t>
  </si>
  <si>
    <t>Morphology and Systematics (Elateroidea, Bostrichiformia, Cucujiformia partim)</t>
  </si>
  <si>
    <t>Beutel, Rolf G. / Leschen, Richard A.B. / Lawrence, John F.</t>
  </si>
  <si>
    <t>Coleoptera</t>
  </si>
  <si>
    <t>Volume 2</t>
  </si>
  <si>
    <t xml:space="preserve"> NAT017000 NATURE / Animals / Insects &amp; Spiders; SCI025000 SCIENCE / Life Sciences / Zoology / Entomology; SCI070000 SCIENCE / Life Sciences / Zoology / General</t>
  </si>
  <si>
    <t>This book is the second offour volumes in the Handbook of Zoology series which treat the systematics and biology of Coleoptera. With approximately 350,000 described species, Coleoptera are by far the most species-rich order of insects and the largest group of animals of comparable geological age.  The beetle volumes will meet the demand of modern biologists seeking to answer questions about Coleoptera phylogeny, evolution, and ecology. This second Coleoptera volume covers the remaining polyphagan taxa (apart from Phytophaga) and recently described groups not included in the first volume (covering the suborders Archostemata, Myxophaga and Adephaga, and the basal series of Polyphaga), with information on world distribution, biology, morphology of all life stages (including anatomy), phylogeny and comments on taxonomy.</t>
  </si>
  <si>
    <t>Rolf G. Beutel,Friedrich Schiller University, Jena, Germany Richard A.B. Leschen,New Zealand Arthropod Collection, Land Care Research, Auckland, New ZealandNiels P. Kristensen , Zoological Museum of theUniversity Copenhagen, Denmark.</t>
  </si>
  <si>
    <t>The Princeton Field Guide to Prehistoric Mammals</t>
  </si>
  <si>
    <t>Prothero, Donald R.</t>
  </si>
  <si>
    <t>112</t>
  </si>
  <si>
    <t xml:space="preserve"> NAT007000 NATURE / Dinosaurs &amp; Prehistoric Creatures; NAT019000 NATURE / Animals / Mammals; SCI054000 SCIENCE / Paleontology; SCI060000 SCIENCE / Reference; SCI100000 SCIENCE / Natural History</t>
  </si>
  <si>
    <t>After the mass extinction of the dinosaurs 65 million years ago, mammals became the dominant terrestrial life form on our planet. Roaming the earth were spectacular beasts such as saber-toothed cats, giant mastodonts, immense ground sloths, and gigantic giraffe-like rhinoceroses. Here is the ultimate illustrated field guide to the lost world of these weird and wonderful prehistoric creatures.A woolly mammoth probably won't come thundering through your vegetable garden any time soon. But if one did, this would be the book to keep on your windowsill next to the binoculars. It covers all the main groups of fossil mammals, discussing taxonomy and evolutionary history, and providing concise accounts of the better-known genera and species as well as an up-to-date family tree for each group. No other book presents such a wealth of new information about these animals—what they looked like, how they behaved, and how they were interrelated. In addition, this unique guide is stunningly illustrated throughout with full-color reconstructions of these beasts—many never before depicted—along with photographs of amazing fossils from around the world.Provides an up-to-date guidebook to hundreds of extinct species, from saber-toothed cats to giant mammoths Features a wealth of color illustrations, including new reconstructions of many animals never before depictedDemonstrates evolution in action—such as how whales evolved from hoofed mammals and how giraffes evolved from creatures with short necksExplains how mass extinctions and climate change affected mammals, including why some mammals grew so huge</t>
  </si>
  <si>
    <t xml:space="preserve"> Up-to-date, comprehensive, and very readable. Prothero is a renowned expert in this field, with decades of experience working on diverse groups of prehistoric mammals. He clearly knows his subject well and skillfully conveys this knowledge to readers. —Spencer G. Lucas, New Mexico Museum of Natural History and ScienceWritten by American paleontologist Donald Prothero and beautifully illustrated by renowned scientific illustrator Mary Persis Williams, this publication is a ‘must have' for academics and fans of fossils as well as anyone with an interest in general science. . . . Highly recommended.Due to Prothero's work with his vivid style of writing mentioning popular prehistoric mammal species (like the giant ground sloth Megatherium, the saber-toothed marsupial Thylacosmilus, or Steller’s sea cow) and Williams’ illustrations this prehistoric world is revived and reminds us how evolution has formed a breathtaking biodiversity of mammals.---Thiemo Braasch, Suiform Surroundings Prothero knows his fossil mammals. —Christine M. Janis, coauthor of Vertebrate LifeThe Princeton Field Guide to Prehistoric Mammals is a must-have for anyone interested in the fossil history of mammals, in part because works that review the whole of mammal history are otherwise virtually non-existent.---ScientificAmerican.com’s Tetrapod Zoology blog, Readable and highly informative. . . . I highly recommend this comprehensive and well-illustrated book to non-professionals with proficiency in paleontology and undergraduate students who are interested in the evolutionary history of animals. Furthermore, the book may be a handy guide for professional paleontologists involved in teaching.---Christine Böhmer, Journal of Paleontological TechniquesOne of the most important things about this book is that it is fully up to date, and thus, the only current mammalian evolutionary overview that is availa</t>
  </si>
  <si>
    <t>Donald R. Prothero is research associate in vertebrate paleontology at the Natural History Museum of Los Angeles County and professor emeritus of geology at Occidental College. His many books include Greenhouse of the Dinosaurs: Evolution, Extinction, and the Future of Our Planet, Evolution: What the Fossils Say and Why It Matters, and After the Dinosaurs: The Age of Mammals.</t>
  </si>
  <si>
    <t>Plants and Empire</t>
  </si>
  <si>
    <t>Colonial Bioprospecting in the Atlantic World</t>
  </si>
  <si>
    <t>Schiebinger, Londa</t>
  </si>
  <si>
    <t xml:space="preserve"> HIS041000 HISTORY / Caribbean &amp; West Indies / General; NAT026000 NATURE / Plants / General; SCI034000 SCIENCE / History</t>
  </si>
  <si>
    <t>Plants seldom figure in the grand narratives of war, peace, or even everyday life yet they are often at the center of high intrigue. In the eighteenth century, epic scientific voyages were sponsored by European imperial powers to explore the natural riches of the New World, and uncover the botanical secrets of its people. Bioprospectors brought back medicines, luxuries, and staples for their king and country. Risking their lives to discover exotic plants, these daredevil explorers joined with their sponsors to create a global culture of botany.   But some secrets were unearthed only to be lost again. In this moving account of the abuses of indigenous Caribbean people and African slaves, Schiebinger describes how slave women brewed the  peacock flower  into an abortifacient, to ensure that they would bear no children into oppression. Yet, impeded by trade winds of prevailing opinion, knowledge of West Indian abortifacients never flowed into Europe. A rich history of discovery and loss, Plants and Empire explores the movement, triumph, and extinction of knowledge in the course of encounters between Europeans and the Caribbean populations.</t>
  </si>
  <si>
    <t>ContentsAcknowledgmentsIntroduction1 Voyaging Out2 Bioprospecting3 Exotic Abortifacients4 The Fate of the Peacock Flower in Europe5 Linguistic ImperialismConclusion: AgnotologyNotesBibliographyCreditsIndex</t>
  </si>
  <si>
    <t>Plants and Empire shows how botany and slavery, cruelty and courage, curiosity and capitalism all converged on one beautiful  peacock flower --the ornament of European gardens, a sought-after medicament, and an abortifacient for slave women who refused to bear children into inhuman bondage. This book is rich in information and insights about how plants have transformed our world it is above all rich in stories about the people who hunted and used them, splendidly told.-- Lorraine Daston, Max Planck Institute for the History of ScienceA rich, innovative analysis--laced with poignant vignettes of the lives of travelers, lovers, colonists, and slaves--of how gender structured the science of botany in the age of mercantilist empires. This book sheds light on how the knowledge of plants of Caribbean Amerindians and slaves moved into Northern European gardens and salons and back again into colonial plantations worldwide. Most importantly, it illuminates how this very knowledge was actively suppressed when it proved threatening to the gendered foundations of power at the European core.-- Jorge Cañizares-Esguerra, SUNY-BuffaloSchiebinger brings humble plants--peacock flowers and sassafras trees--into the dark and poignant heart of eighteenth century colonial encounters and into the modern history of cultural exchange. Desperate to extract some botanical knowledge from native peoples, Europeans were equally anxious to suppress other medicines--most notably, the abortifacients with which slaves sought to cheat their master of property and through which European women might also seek to rob the mercantalist state of population. Bio-prospecting was a deeply troubled enterprise. This is a morally serious book for anyone interested in the globalization of 'intellectual property.'-- Thomas Laqueur, University of California, BerkeleyLonda Schiebinger's scholarly study covers botanical exploration during what the</t>
  </si>
  <si>
    <t>The Sustainability Myth</t>
  </si>
  <si>
    <t>Environmental Gentrification and the Politics of Justice</t>
  </si>
  <si>
    <t>Checker, Melissa</t>
  </si>
  <si>
    <t xml:space="preserve"> NAT011000 NATURE / Environmental Conservation &amp; Protection; SOC026030 SOCIAL SCIENCE / Sociology / Urban</t>
  </si>
  <si>
    <t>Uncovers the hidden costs and contradictions of sustainable policies in an era driven by real estate developmentFrom state-of-the-art parks to rooftop gardens, efforts to transform New York City’s unsightly industrial waterfronts into green, urban oases have received much public attention. In The Sustainability Myth, Melissa Checker uncovers the hidden costs—and contradictions—of the city’s ambitious sustainability agenda in light of its equally ambitious redevelopment imperatives.Focusing on industrial waterfronts and historically underserved places like Harlem and Staten Island’s North Shore, Checker takes an in-depth look at the dynamics of environmental gentrification, documenting the symbiosis between eco-friendly initiatives and high-end redevelopment and its impact on out-of-the-way, non-gentrifying neighborhoods. At the same time, she highlights the valiant efforts of local environmental justice activists who work across racial, economic, and political divides to challenge sustainability’s false promises and create truly viable communities.The Sustainability Myth is a cautionary, eye-opening tale, taking a hard—but ultimately hopeful—look at environmental justice activism and the politics of sustainability.</t>
  </si>
  <si>
    <t>Julian Agyeman, co-author of Sharing Cities: A Case for Truly Smart and Sustainable Cities:Using the saga of the doomed New York Wheel as a dramatic example of short-sighted, ill-conceived urban development or 'sustainaphrenia,' Melissa Checker’s ethnography cruelly exposes the failings of neoliberal technocracy. From redlining to rezoning, from environmental justice to environmental gentrification, she brilliantly exposes the ruptured logics of pairing sustainability with urban redevelopment”</t>
  </si>
  <si>
    <t>CheckerMelissa: Melissa Checker teaches in the Department of Urban Studies, Queens College/CUNY. She is co-editor of Local Actions: Cultural Activism, Power, and Public Life. She is donating all of her proceeds from this book to the Hyde and Aragon Park Improvement Committee.</t>
  </si>
  <si>
    <t>The Mind of a Bee</t>
  </si>
  <si>
    <t>Chittka, Lars</t>
  </si>
  <si>
    <t xml:space="preserve"> NAT017000 NATURE / Animals / Insects &amp; Spiders; PSY008000 PSYCHOLOGY / Cognitive Psychology &amp; Cognition; PSY013000 PSYCHOLOGY / Emotions; SCI025000 SCIENCE / Life Sciences / Zoology / Entomology; SCI070060 SCIENCE / Life Sciences / Zoology / Ethology (Animal Behavior)</t>
  </si>
  <si>
    <t>A rich and surprising exploration of the intelligence of bees Most of us are aware of the hive mind—the power of bees as an amazing collective. But do we know how uniquely intelligent bees are as individuals? In The Mind of a Bee, Lars Chittka draws from decades of research, including his own pioneering work, to argue that bees have remarkable cognitive abilities. He shows that they are profoundly smart, have distinct personalities, can recognize flowers and human faces, exhibit basic emotions, count, use simple tools, solve problems, and learn by observing others. They may even possess consciousness.Taking readers deep into the sensory world of bees, Chittka illustrates how bee brains are unparalleled in the animal kingdom in terms of how much sophisticated material is packed into their tiny nervous systems. He looks at their innate behaviors and the ways their evolution as foragers may have contributed to their keen spatial memory. Chittka also examines the psychological differences between bees and the ethical dilemmas that arise in conservation and laboratory settings because bees feel and think. Throughout, he touches on the fascinating history behind the study of bee behavior.Exploring an insect whose sensory experiences rival those of humans, The Mind of a Bee reveals the singular abilities of some of the world’s most incredible creatures.</t>
  </si>
  <si>
    <t>“The time that insects were seen as little machines, incapable of complex thought, emotions, and learning, is far behind us. We can wish for no better guide than Lars Chittka for an accessible introduction to the wonders of bee intelligence.”—Frans de Waal, author of Are We Smart Enough to Know How Smart Animals Are?“Lars Chittka is an ideal guide to the rich sensory world of bees and to their surprisingly sophisticated powers of cognition. Beautifully illustrated and filled with insights from decades of research, The Mind of the Bee combines scholarship and storytelling in nothing less than a tour de force. Highly recommended for any serious bee enthusiast!”—Thor Hanson, author of Buzz: The Nature and Necessity of Bees</t>
  </si>
  <si>
    <t>Lars Chittka is professor of sensory and behavioral ecology at Queen Mary University of London. He is the coeditor of Cognitive Ecology of Pollination. Twitter @LChittka</t>
  </si>
  <si>
    <t>Ecology and Evolution of Acoustic Communication in Birds</t>
  </si>
  <si>
    <t>Kroodsma, Donald E. / Miller, Edward H.</t>
  </si>
  <si>
    <t xml:space="preserve"> SCI070040 SCIENCE / Life Sciences / Zoology / Ornithology</t>
  </si>
  <si>
    <t>Birds provide model system in which to study acoustic communication. For example, the variation in developmental programs among species and among different vocalizations within species has inspired studies of the interaction between genetic and environmental factors in producing sounds, the restriction of learning to sensitive phrases, and the transmission of vocal traditions in songbirds.With song often serving dual strategies of territorial defense and female attraction, studies using playback techniques have shown how birds interact, demostrating differences between males and females in the perception of sounds, and indicated how females might choose males on the basis of sound. Bird ong has also been a model system for understanding the interaction of neural and hormonal systems in the acquisition and control of learned sounds.The editors of this volume approached the most distinguished authorities in avian acoustic communication and asked each to describe particularly exciting topics for current and future research. Their responses comprise a comprehensive reference on bird behavior and animal communication.</t>
  </si>
  <si>
    <t>KroodsmaDonald E.: Donald E. Kroodsma is Professor of Biology at the University of Massachusetts, Amherst.MillerEdward H.: Edward H. Miller is Associate Professor of Biology at Memroial University of Newfoundland.</t>
  </si>
  <si>
    <t>The Ecological Thought</t>
  </si>
  <si>
    <t>Morton, Timothy</t>
  </si>
  <si>
    <t xml:space="preserve"> NAT011000 NATURE / Environmental Conservation &amp; Protection; PHI000000 PHILOSOPHY / General; PHI010000 PHILOSOPHY / Movements / Humanism; PHI013000 PHILOSOPHY / Metaphysics; PHI026000 PHILOSOPHY / Criticism</t>
  </si>
  <si>
    <t>In this passionate, lucid, and surprising book, Timothy Morton argues that all forms of life are connected in a vast, entangling mesh. This interconnectedness penetrates all dimensions of life. No being, construct, or object can exist independently from the ecological entanglement, Morton contends, nor does “Nature” exist as an entity separate from the uglier or more synthetic elements of life.</t>
  </si>
  <si>
    <t>ContentsAcknowledgmentsIntroduction: Critical Thinking1. Thinking Big2. Dark Thoughts3. Forward ThinkingNotesIndex</t>
  </si>
  <si>
    <t>Morton writes from inside the ecological thought, not as its cheerleader or architect but as a latter-day Romantic. The great strength of this book is its genre inventiveness, and its main contribution is its performance of a thinking keyed to our time and place, a thinking with clear and immediate ethical implications. The Ecological Thought is crucial right now.-- Marjorie Levinson, University of MichiganPicking up where his most obvious predecessors, Gregory Bateson and Felix Guattari, left off, Morton understands mental ecology as the ground zero of ecological thinking, as that which must be redressed before anything else and above all. Morton goes beyond both his forebears, however, in repairing the rift between science and the humanities, which the Enlightenment opened up and against which Romanticism reacted. Perhaps most pleasantly surprising, given its erudition, is that in its stylistic elegance The Ecological Thought is as satisfying to read as it is necessary to ponder.-- Vince Carducci, College for Creative StudiesTimothy Morton has a unique take on ecology that challenges much of the alternative consciousness that floats around on the periphery of environmental circles. He offers a profound take on human possibilities. To Morton, human society and Nature are not two distinct things but rather two different angles on the same thing.-- TikkunBy suggesting imaginative ways to resolve other crises, could humanities scholars stave off the crisis engulfing their own subjects? Morton proposes a future in which the venerable ideas of  nature  and  environment  are so much detritus, useless for addressing a looming ecological catastrophe. His book exemplifies the  serious  humanities scholarship he makes a plea for. My head's still spinning.-- Noel Castree Times Higher EducationMorton's The Ecological Thought rejects the romantic concept of nature as a passive foil to</t>
  </si>
  <si>
    <t>The Unified Neutral Theory of Biodiversity and Biogeography (MPB-32)</t>
  </si>
  <si>
    <t>Hubbell, Stephen P.</t>
  </si>
  <si>
    <t>32</t>
  </si>
  <si>
    <t>Despite its supreme importance and the threat of its global crash, biodiversity remains poorly understood both empirically and theoretically. This ambitious book presents a new, general neutral theory to explain the origin, maintenance, and loss of biodiversity in a biogeographic context.  Until now biogeography (the study of the geographic distribution of species) and biodiversity (the study of species richness and relative species abundance) have had largely disjunct intellectual histories. In this book, Stephen Hubbell develops a formal mathematical theory that unifies these two fields. When a speciation process is incorporated into Robert H. MacArthur and Edward O. Wilson's now classical theory of island biogeography, the generalized theory predicts the existence of a universal, dimensionless biodiversity number. In the theory, this fundamental biodiversity number, together with the migration or dispersal rate, completely determines the steady-state distribution of species richness and relative species abundance on local to large geographic spatial scales and short-term to evolutionary time scales.  Although neutral, Hubbell's theory is nevertheless able to generate many nonobvious, testable, and remarkably accurate quantitative predictions about biodiversity and biogeography. In many ways Hubbell's theory is the ecological analog to the neutral theory of genetic drift in genetics. The unified neutral theory of biogeography and biodiversity should stimulate research in new theoretical and empirical directions by ecologists, evolutionary biologists, and biogeographers.</t>
  </si>
  <si>
    <t>[This] is a rich book about an idea that has the power to re-produce generic patterns and that will be in the back of your mind when you, again, try to make sense of the plethora of articles on species diversity, abundance and distribution.---Carsten F. Dormann, Basic and Applied Ecology This book is important and inspiring. It will surely stimulate renewed and long overdue interest in broad-scale patterns of species distributions and abundances—the core of community ecology. —Mark A. McPeek, Dartmouth CollegeThis is an important contribution to the development of a much sought-after explanation of pattern and process in an increasingly threatened global resource.---Michael E. Meadows, Environmental Conservation This book presents a new theory that seeks to unify the two approaches of population biology: biodiversity and biogeography. I expect that it will immediately be considered essential reading by biogeographers and ecologists. . . . Its review of the literature is extensive and valuable. The author's writing style is graceful and reads well. —Jared Diamond, author of Guns, Germs, and Steel This book should be a true landmark, a revolutionary and compelling treatment that can do for community ecology what neutrality theory did for molecular and population genetics. Building on the conceptual foundations of island biogeography, Hubbell erects a grand null hypothesis establishing, in this case, a novel conceptual framework for virtually all further attempts at interpetating the composite distributions and abundances of species, in any environment and at any trophic level. I hope that this work will be discussed and embraced by the ecological community to the extent that it clearly merits. —John Avise, University of GeorgiaHighly innovative and insightful. . . . Ideas are conveyed clearly and the addition of summary points at the end of each chapter facilitates assimilation. ---Richard T. Bu</t>
  </si>
  <si>
    <t>Stephen P. Hubbell is Professor of Plant Biology at the University of Georgia and Staff Scientist at the Smithsonian Tropical Research Institute in Panama. He is the author of more than one hundred papers in tropical plant ecology, theoretical ecology, and plant-animal interactions. He has been awarded a Guggenheim Fellowship and the Pew Scholar Award in Conservation and the Environment. He is Chairman of the National Council for Science and the Environment (formerly the Committee for the National Institute for the Environment) and the inventor of Extinction: The Game of Ecology.</t>
  </si>
  <si>
    <t>Aquatic Photosynthesis</t>
  </si>
  <si>
    <t>Falkowski, Paul G. / Raven, John A.</t>
  </si>
  <si>
    <t xml:space="preserve"> SCI007000 SCIENCE / Life Sciences / Biochemistry; SCI039000 SCIENCE / Life Sciences / Marine Biology</t>
  </si>
  <si>
    <t>Aquatic Photosynthesis is a comprehensive guide to understanding the evolution and ecology of photosynthesis in aquatic environments. This second edition, thoroughly revised to bring it up to date, describes how one of the most fundamental metabolic processes evolved and transformed the surface chemistry of the Earth. The book focuses on recent biochemical and biophysical advances and the molecular biological techniques that have made them possible. In ten chapters that are self-contained but that build upon information presented earlier, the book starts with a reductionist, biophysical description of the photosynthetic reactions. It then moves through biochemical and molecular biological patterns in aquatic photoautotrophs, physiological and ecological principles, and global biogeochemical cycles. The book considers applications to ecology, and refers to historical developments. It can be used as a primary text in a lecture course, or as a supplemental text in a survey course such as biological oceanography, limnology, or biogeochemistry.</t>
  </si>
  <si>
    <t xml:space="preserve"> Aquatic Photosynthesis is an excellent reference text for undergraduate-level courses and is a good text for specialist courses (advanced undergraduate and postgraduate). Everyone who works on aquatic photosynthesis should own this text and most people entering the field at the postgraduate or professional level will purchase it. —Richard J. Geider, University of Essex It's a great book. It will be very useful for all biologists and oceanographers. —Govindjee, University of Illinois, Urbana-ChampaignDespite the ubiquity and critical importance of this topic to the study of aquatic ecology, there are very few books dedicated primarily to aquatic photosynthesis, and none cover the subject matter with comparable elegance or continuity from the molecule to the ecosystem as does this one, authored by two of the leading researchers in the subject.... [I]t is a pleasure to have this important volume back in print after a hiatus of several years. No other text covers the subject as lucidly or completely as this one, and that makes it an extremely valuable pedagogical reference. It will be a welcome addition to any library or personal collection.---Richard C. Zimmerman, Limnology and Oceanography BulletinIndeed a magnificent book that will, perhaps, be welcomed as one of the best and the most useful ones for all biologists and oceanographers. . . . No other text covers the subject as lucidly or completely as this one, and that makes it an extremely valuable pedagogical reference. It will be a welcome addition to any library or personal collection.---Richard C. Zimmerman, Current Engineering Practice</t>
  </si>
  <si>
    <t>Paul G. Falkowski is Board of Governors Professor in Environmental Biophysics and Molecular Ecology in the Institute of Marine and Coastal Sciences and the Department of Geological Sciences at Rutgers University. He has published numerous articles in Science, Nature, and Scientific American. John A. Raven is Boyd Baxter Professor of Biology at the University of Dundee, Scotland. His books include Energetics and Transport in Aquatic Plants.</t>
  </si>
  <si>
    <t>Dynamic Models in Biology</t>
  </si>
  <si>
    <t>Ellner, Stephen P. / Guckenheimer, John</t>
  </si>
  <si>
    <t xml:space="preserve"> COM062000 COMPUTERS / Data Modeling &amp; Design; SCI008000 SCIENCE / Life Sciences / Biology</t>
  </si>
  <si>
    <t>From controlling disease outbreaks to predicting heart attacks, dynamic models are increasingly crucial for understanding biological processes. Many universities are starting undergraduate programs in computational biology to introduce students to this rapidly growing field. In Dynamic Models in Biology, the first text on dynamic models specifically written for undergraduate students in the biological sciences, ecologist Stephen Ellner and mathematician John Guckenheimer teach students how to understand, build, and use dynamic models in biology.  Developed from a course taught by Ellner and Guckenheimer at Cornell University, the book is organized around biological applications, with mathematics and computing developed through case studies at the molecular, cellular, and population levels. The authors cover both simple analytic models--the sort usually found in mathematical biology texts--and the complex computational models now used by both biologists and mathematicians.  Linked to a Web site with computer-lab materials and exercises, Dynamic Models in Biology is a major new introduction to dynamic models for students in the biological sciences, mathematics, and engineering.</t>
  </si>
  <si>
    <t xml:space="preserve"> This excellent book is a major contribution to the literature. Strong biologically and mathematically, well-organized, and engagingly written, it introduces the subject of dynamical models in biology in as coherent a way as I have seen anywhere. Few authors could approach this topic as authoritatively as do Ellner and Guckenheimer. —Simon Levin, Princeton University, author of The Importance of Species and The Encyclopedia of Biodiversity This book is written with the reality of biology students and their apprehension about mathematics in mind. The applications of mathematical models to real biological problems are not contrived, as they are in a number of other texts. And the biology examples are taken from the current literature—a wonderful help to those who will be teaching with this book. —Jim Keener, University of Utah, author of Principles of Applied Mathematics and Mathematical Physiology [S]tudents from both biology and mathematics can gain much from this book. Dynamic Models in Biology would be appropriate for use in a semester or two-quarter course however, with judicious selection of topics, it can be used in a quarter. My students included undergraduates in biology with knowledge only of calculus, undergraduates in mathematics, and graduate students and academic staff in biology, all enrolled on a ten-week course. . . . Overall, Dynamic Models in Biology fills an important niche in the biological modeling canon. It occupies a place on my shelf next to Edelstein-Keshet (1988) and Murray (1989), and like them, will become a well-thumbed reference. ---Carole L. Hom, Environmental Conservation What is remarkable about Dynamic Models in Biology is that it truly speaks to students of biological sciences. It puts biology first, and then tries to explain how mathematical tools can explain biological phenomena. Nothing else I've seen does this anywhere near as well. The author</t>
  </si>
  <si>
    <t>Stephen P. Ellner is Professor of Ecology and Evolutionary Biology at Cornell University. He has published numerous papers on subjects from measles epidemics to bumblebee behavior, in publications including Science and Nature. John Guckenheimer is Professor of Mathematics at Cornell University. He is the coauthor of Nonlinear Oscillations, Dynamical Systems, and Bifurcations of Vector Fields.</t>
  </si>
  <si>
    <t>The World Atlas of Trees and Forests</t>
  </si>
  <si>
    <t>Exploring Earth's Forest Ecosystems</t>
  </si>
  <si>
    <t>White, Peter / Shugart, Herman / Saatchi, Sassan</t>
  </si>
  <si>
    <t xml:space="preserve"> NAT014000 NATURE / Ecosystems &amp; Habitats / Forests &amp; Rainforests; NAT027000 NATURE / Reference; NAT034000 NATURE / Plants / Trees</t>
  </si>
  <si>
    <t>A marvelously illustrated look at the world’s diverse forests and their ecosystemsThe earth’s forests are havens of nature supporting a diversity of life. Shaped by climate and geography, these vast and dynamic wooded spaces offer unique ecosystems that shelter complex and interdependent webs of flora, fungi, and animals. The World Atlas of Trees and Forests offers a beautiful introduction to what forests are, how they work, how they grow, and how we map, assess, and conserve them.Provides the most wide-ranging coverage of the world’s forests availableTakes readers beneath the breathtaking variety of wooded canopies that span the globeProfiles a wealth of tree species, with enlightening and entertaining natural-history highlights along the wayFeatures stunning color photos, maps, and graphicsDraws on the latest cutting-edge research and technology, including satellite imagery</t>
  </si>
  <si>
    <t xml:space="preserve"> This is a mammoth tome, ambitious in scope and wonderfully informative in all that it delivers. ---David Gascoigne, Travels with Birds</t>
  </si>
  <si>
    <t>Herman Shugart is the W. W. Corcoran Professor of Natural History at the University of Virginia. His books include How the Earthquake Bird Got Its Name and Other Tales of an Unbalanced Nature.</t>
  </si>
  <si>
    <t>Functional Vertebrate Morphology</t>
  </si>
  <si>
    <t>Hildebrand, Milton / Wake, David B. / Liem, Karel F. / Bramble, Dennis M.</t>
  </si>
  <si>
    <t xml:space="preserve"> SCI008000 SCIENCE / Life Sciences / Biology; SCI070000 SCIENCE / Life Sciences / Zoology / General</t>
  </si>
  <si>
    <t>Coral Reefs</t>
  </si>
  <si>
    <t>Sheppard, Charles</t>
  </si>
  <si>
    <t xml:space="preserve"> NAT020000 NATURE / Animals / Marine Life; NAT025000 NATURE / Ecosystems &amp; Habitats / Oceans &amp; Seas; SCI100000 SCIENCE / Natural History</t>
  </si>
  <si>
    <t>An illustrated look at corals from around the worldCorals are among the most varied lifeforms on Earth, ranging from mushroom corals and leather corals to button polyps, sea fans, anemones, and pulse corals. Bridging the gap between plant and animal, these marine invertebrates serve as homes to reef fish and share symbiotic relationships with photosynthesizing algae, which provide corals with their nourishment. This stunningly illustrated book profiles the astonishing diversity of the world's coral groups, describing key aspects of their natural history and explaining why coral reefs are critical to the health of our oceans. Representative examples of corals have been selected to illustrate the broad range of species, and the book's lively and informative commentary covers everything from identification to conservation, making it an essential resource for marine biologists, divers, and anyone who is fascinated by these remarkable sea creatures.Features more than 200 exquisite color photosHighlights key aspects of corals and their natural historyFeatures representative examples from around the worldIncludes photos of rare and unusual species</t>
  </si>
  <si>
    <t xml:space="preserve"> The book covers the huge list of dangers that reefs face today and how people are working to protect them. It looks at artificial reef structures and the marine life that lives on them. There are chapters on reef fish and sharks and how the diverse species living on the reefs interact. . . . I will never look at a coral reef in the same way again and will marvel even more at their beauty and complexity. ---Caroline Robertson-Brown, Scubaverse</t>
  </si>
  <si>
    <t>Charles Sheppard is professor emeritus of life sciences at the University of Warwick. His books include The Biology of Coral Reefs and Coral Reefs: A Very Short Introduction. Consultant editor Russell Kelley is the author of the Indo Pacific Coral Finder and the Reef Finder. He is program director of the Coral Identification Capacity Building Program, which provides training in coral identification around the world.</t>
  </si>
  <si>
    <t>Critical Transitions in Nature and Society</t>
  </si>
  <si>
    <t>Scheffer, Marten</t>
  </si>
  <si>
    <t>How do we explain the remarkably abrupt changes that sometimes occur in nature and society--and can we predict why and when they happen? This book offers a comprehensive introduction to critical transitions in complex systems--the radical changes that happen at tipping points when thresholds are passed. Marten Scheffer accessibly describes the dynamical systems theory behind critical transitions, covering catastrophe theory, bifurcations, chaos, and more. He gives examples of critical transitions in lakes, oceans, terrestrial ecosystems, climate, evolution, and human societies. And he demonstrates how to deal with these transitions, offering practical guidance on how to predict tipping points, how to prevent  bad  transitions, and how to promote critical transitions that work for us and not against us. Scheffer shows the time is ripe for understanding and managing critical transitions in the vast and complex systems in which we live. This book can also serve as a textbook and includes a detailed appendix with equations.Provides an accessible introduction to dynamical systems theory Covers critical transitions in lakes, oceans, terrestrial ecosystems, the climate, evolution, and human societies Explains how to predict tipping points Offers strategies for preventing  bad  transitions and triggering  good  ones Features an appendix with equations</t>
  </si>
  <si>
    <t xml:space="preserve"> The marvelous Scheffer's book is strongly recommended for all geoscientists because of three main reasons. First, it explains the outstanding importance of critical transitions in the abiotic, biotic, and social evolution and establishes a helpful framework for their further studies. Second, this book gives an exceptional opportunity to realize how broad, even philosophical treatment of very particular ideas can facilitate development of the tatters. Third, the author was very successful in demonstration of how do general laws work in the both nature and society. This unconventional book is very informative, well-written, and stimulating, and, consequently, nobody will lose her/his time reading it. ---Dmitry A. Ruban, Zentralblatt fur Geologie und Palaontologie This is an important book. Critical transitions and resilience are powerful explanatory tools in ecology today, and it is significant that Scheffer, the leading expert in the applications of critical transitions in ecology, has written a monograph in this area. Scheffer is an excellent writer, and a very good expositor of theoretical concepts in ecology. The ideas in this book should be part of every educated person's mental framework. —Donald L. DeAngelis, University of Miami This excellent, well-crafted volume outlines theoretical/applied evidence describing regime shifts that occur in natural and societal systems, and suggests how to address deleterious change to further human welfare. Scheffer expertly argues that system shifts are critical transitions arising when normal cyclical processes are stressed, thereby generating 'tipping points'. . . . A highly important book of intellectual and applied significance. ---M. Evans, Choice This is a timely book that will have considerable impact on multiple disciplines, including ecology, the social sciences, and economics. It focuses on the theory, examples, and implications of complex systems, particularly critical tr</t>
  </si>
  <si>
    <t>Marten Scheffer is professor of environmental sciences at Wageningen University in the Netherlands. He is the author of Ecology of Shallow Lakes.</t>
  </si>
  <si>
    <t>The Goat</t>
  </si>
  <si>
    <t>Weaver, Sue</t>
  </si>
  <si>
    <t xml:space="preserve"> NAT019000 NATURE / Animals / Mammals; NAT027000 NATURE / Reference; SCI100000 SCIENCE / Natural History</t>
  </si>
  <si>
    <t>A richly illustrated introduction to the goat—from livestock to beloved petIt may come as no surprise that goats are highly intelligent. They are also curious, gentle, independent, social, and full of character. They can be taught to respond to their own name and will carefully avoid puddles since they hate to get wet. Among the first domesticated animals, goats are increasingly appreciated today as pets and for their adaptability to a wide variety of environmental conditions. The Goat is a comprehensive, illustrated exploration of the natural and cultural history of this important animal. With engaging text, infographics, and diagrams, and some 250 beautiful color photographs, the book offers a wealth of information and insights about the goat’s distinctive biology and place in human culture, from ancient times to today. Chapters on Domestication, Anatomy &amp; Biology, Society &amp; Behavior, Goat Management, and Goats &amp; People are followed by a visually stunning photographic directory to forty-eight popular breeds, with information about each. The Goat will enchant anyone with an interest in, or a love for, these animals.Provides a comprehensive, illustrated introduction to the natural and cultural history of the goatFeatures clear and engaging text plus infographics, diagrams, and some 250 stunning color photographsIncludes chapters on Domestication, Anatomy &amp; Biology, Society &amp; Behavior, Goat Management, and Goats &amp; People, as well as a photographic directory to forty-eight popular breeds</t>
  </si>
  <si>
    <t xml:space="preserve"> There is little about goats, if anything at all, that you will not find in this book, and the photographs are at once delightful and a perfect accompaniment to a lively, well-written text. ---David Gascoigne, TravelsWithBirds.com</t>
  </si>
  <si>
    <t>Sue Weaver is an expert on goats and sheep and the author of many books on livestock and poultry, including Mini Goats: Everything You Need to Know to Keep Miniature Goats in the City, Country, or Suburbs. She writes for the magazine Hobby Farms and lives in Arkansas, where she keeps goats, sheep, horses, chickens, a donkey, a llama, and a pet razorback hog.</t>
  </si>
  <si>
    <t>New Guinea</t>
  </si>
  <si>
    <t>Nature and Culture of Earth's Grandest Island</t>
  </si>
  <si>
    <t>Beehler, Bruce M. / Laman, Tim</t>
  </si>
  <si>
    <t xml:space="preserve"> NAT004000 NATURE / Birdwatching Guides; NAT010000 NATURE / Ecology; NAT027000 NATURE / Reference; NAT045000 NATURE / Ecosystems &amp; Habitats / General; NAT049000 NATURE / Regional; PHO013000 Photography / Subjects &amp; Themes / Plants &amp; Animals; SCI100000 SCIENCE / Natural History; TRV026020 Travel / Special Interest / Ecotourism</t>
  </si>
  <si>
    <t>An enthralling exploration of the biologically richest island on Earth, featuring more than 200 spectacular color images by award-winning National Geographic photographer Tim LamanIn this beautiful book, Bruce Beehler, a renowned author and expert on New Guinea, and award-winning National Geographic photographer Tim Laman take the reader on an unforgettable journey through the natural and cultural wonders of the world's grandest island. Skillfully combining a wealth of information, a descriptive and story-filled narrative, and more than 200 stunning color photographs, the book unlocks New Guinea's remarkable secrets like never before.Lying between the Equator and Australia's north coast, and surrounded by the richest coral reefs on Earth, New Guinea is the world's largest, highest, and most environmentally complex tropical island—home to rainforests with showy rhododendrons, strange and colorful orchids, tree-kangaroos, spiny anteaters, ingenious bowerbirds, and spectacular birds of paradise. New Guinea is also home to more than a thousand traditional human societies, each with its own language and lifestyle, and many of these tribes still live in isolated villages and serve as stewards of the rainforests they inhabit.Accessible and authoritative, New Guinea provides a comprehensive introduction to the island's environment, animals, plants, and traditional rainforest cultures. Individual chapters cover the island's history of exploration geology climate and weather biogeography plantlife insects, spiders, and other invertebrates freshwater fishes snakes, lizards, and frogs birdlife mammals paleontology paleoanthropology cultural and linguistic diversity surrounding islands and reefs the pristine forest of the Foja Mountains village life and future sustainability.Complete with informative illustrations and a large, detailed map, New Guinea offers an enchanting account of the island's un</t>
  </si>
  <si>
    <t xml:space="preserve"> With its excellent photos, this is a highly readable and appealing account of the natural and cultural history of New Guinea. There really isn't any book comparable to this. —Allen Allison, Bishop Museum, Honolulu A great introduction to the natural history of New Guinea, this book is remarkably thorough in its breadth and depth. Beehler is a noted authority on many of the subjects covered, from the island's birds to its ecology. He provides an excellent description of a 'traditional' New Guinea village of today, and gives a feeling for what the island's untouched forest is really like. And Tim Laman's photographs are great. —John P. Dumbacher, California Academy of Sciences</t>
  </si>
  <si>
    <t>Bruce M. Beehler is an ornithologist, naturalist, and author of many books. A renowned authority on New Guinea, he has visited the island seventy times. His most recent books include North on the Wing: Travels with the Songbird Migration of Spring and Encounters with Nature: Hiking, Biking, and Birding through the Year. He lives in Bethesda, Maryland. Tim Laman is a contributing photographer for National Geographic, with more than twenty feature articles to his name. His photos have also appeared in many books, including the acclaimed Birds of Paradise. In 2016, he was named Wildlife Photographer of the Year. He lives in Lexington, Massachusetts.</t>
  </si>
  <si>
    <t>Life in Moving Fluids</t>
  </si>
  <si>
    <t>The Physical Biology of Flow - Revised and Expanded Second Edition</t>
  </si>
  <si>
    <t>Vogel, Steven</t>
  </si>
  <si>
    <t>Both a landmark text and reference book, Steven Vogel's Life in Moving Fluids has also played a catalytic role in research involving the applications of fluid mechanics to biology. In this revised edition, Vogel continues to combine humor and clear explanations as he addresses biologists and general readers interested in biological fluid mechanics, offering updates on the field over the last dozen years and expanding the coverage of the biological literature. His discussion of the relationship between fluid flow and biological design now includes sections on jet propulsion, biological pumps, swimming, blood flow, and surface waves, and on acceleration reaction and Murray’s law. This edition contains an extensive bibliography for readers interested in designing their own experiments.</t>
  </si>
  <si>
    <t>Steven Vogel is James B. Duke Professor in the Department of Zoology at Duke University. He is the author of Life's Devices: The Physical World of Animals and Plants (Princeton), for which he won the Jean and Irving Stone Science Writing Award, and Vital Circuits: A Popular Account of Circulatory Systems.</t>
  </si>
  <si>
    <t>The Horse</t>
  </si>
  <si>
    <t>Busby, Debbie / Rutland, Catrin</t>
  </si>
  <si>
    <t xml:space="preserve"> NAT016000 NATURE / Animals / Horses; SCI100000 SCIENCE / Natural History</t>
  </si>
  <si>
    <t>A comprehensive, richly illustrated introduction to the fascinating natural history of the horse, from prehistory to the presentThere are countless books about keeping and riding horses. The Horse is different: it looks not only at the natural history of the horse in the context of its use by humans, but also at its own, independent story, describing the way horses live, think, and behave both alongside people and on their own. Beautifully designed and illustrated, The Horse provides an engaging and accessible introduction to these beloved animals.Beginning with evolution and development, The Horse tells how horses came into being more than fifty million years ago and were first domesticated more than five thousand years ago, eventually spreading across the globe. Chapters on Anatomy &amp; Biology and Society &amp; Behavior explain equine anatomy and how it has affected the lives and social structure of horses, and outline current scientific thinking on their behavior, both as individual and herd animals, including information on communication between horses. A chapter on Horses &amp; People provides a thorough overview of the horse’s many important roles in human history and today, from pack animal to sporting champion. Finally, the book ends with an engrossing and visually stunning photographic gallery of some fifty popular breeds of horses and ponies with essential information about each.Filled with surprising facts and insights, this book will delight anyone who loves horses and wants to understand them better.Provides a comprehensive, richly illustrated introduction to the evolution, development, domestication, and behavior of the horse—from life cycle, breeding, coats and colors, and the senses to courtship, parenting, communication, emotions, and learningTells the full story of horses, from their earliest fossil ancestors to the modern-day EquusOffers a detailed survey of how hor</t>
  </si>
  <si>
    <t xml:space="preserve"> The Horse: A Natural History . . . will delight anyone who loves horses ---Scott Shalaway, WV News</t>
  </si>
  <si>
    <t>Debbie Busby is an equine behaviorist with degrees in applied animal behavior and welfare and psychology. She is certified by the International Association of Animal Behavior Consultants and runs the website Evolution Equine. Catrin Rutland is associate professor of anatomy and developmental genetics at the School of Veterinary Medicine, University of Nottingham, UK. She writes about science for a number of leading UK newspapers and magazines, including the Telegraph and the Guardian.</t>
  </si>
  <si>
    <t>Gulls of Europe, North Africa, and the Middle East</t>
  </si>
  <si>
    <t>Muusse, Mars / Adriaens, Peter / Dubois, Philippe J.</t>
  </si>
  <si>
    <t xml:space="preserve"> NAT004000 NATURE / Birdwatching Guides; NAT027000 NATURE / Reference; NAT043000 NATURE / Animals / Birds; PHO013000 Photography / Subjects &amp; Themes / Plants &amp; Animals; SCI100000 SCIENCE / Natural History</t>
  </si>
  <si>
    <t>A comprehensive photographic guide to the gull species of the Western PalearcticGulls occupy a particularly important place in the world of birds. But because they are notoriously difficult to identify, they have long been ignored in the ornithological literature. Gulls of Europe, North Africa, and the Middle East offers the most up-to-date guide for gull identification in Europe and beyond. With a direct and visual approach, and an exhaustive abundance of beautiful color photographs, this book provides thorough accounts of all species and subspecies of gulls found in the Western Palearctic. The guide compares similar taxa and addresses the complexities of identifying hybrids. Gulls of Europe, North Africa, and the Middle East will be the standard work for identifying these birds for some time to come.Richly illustrated with nearly 1400 color photographsThorough accounts of all species and subspecies of gulls found in the Western PalearcticUp-to-date information for easy and accurate identification of 45 species</t>
  </si>
  <si>
    <t xml:space="preserve"> [An] excellent and easy to paw over book. ---Bo Beolens, Fat Birder [A] must have book. . . . ‘Gulls’ deserves to find a place on any serious birders book shelf. ---Phil Slade, Another Bird Blog</t>
  </si>
  <si>
    <t>Peter Adriaens is an ecologist who has traveled widely to study and photograph gulls, including gull and tern colonies in Belgium and the Netherlands. Mars Muusse is a Dutch birder specializing in gulls and the founder of the gull identification website Gull Research Organization. Philippe J. Dubois is an ecologist, author, and editorial director of the journal Ornithos. Frédéric Jiguet is a conservation biologist at the National Museum of Natural History in Paris and director of the Center for Research in Biology and Bird Populations. His books include Birds of Europe, North Africa, and the Middle East (Princeton).</t>
  </si>
  <si>
    <t>Nature and Value</t>
  </si>
  <si>
    <t>Bilgrami, Akeel</t>
  </si>
  <si>
    <t xml:space="preserve"> NAT011000 NATURE / Environmental Conservation &amp; Protection; PHI005000 PHILOSOPHY / Ethics &amp; Moral Philosophy; SCI075000 SCIENCE / Philosophy &amp; Social Aspects</t>
  </si>
  <si>
    <t>Today, as we confront an unprecedented environmental crisis of our own making, it is more urgent than ever to consider the notion of nature and our place within it. This book brings together essays that individually and as a whole present a detailed and rigorous multidisciplinary exploration of the concept of nature and its wider ethical and political implications.A distinguished list of scholars take up a broad range of questions regarding the relations between the human subject and its natural environment: when and how the concept of nature gave way to the concept of natural resources the genealogy of the concept of nature through political economy, theology, and modern science the idea of the Anthropocene the prospects for green growth and the deep alienation of human beings in the modern period from both nature and each other. By engaging with a wide range of scholarship, they ultimately converge on a common outlook that is both capacious and original. The essays together present a revaluation of the natural world that seeks to reshape political and ethical ideals and practice with a view to addressing some of the fundamental concerns of our time.Nature and Value features widely known scholars in a broad swath of disciplines, ranging from philosophy, politics, and political economy to geology, law, literature, and psychology. They include Jonathan Schell, David Bromwich, James Tully, Jedediah Purdy, Robert Pollin, Jan Zalasiewicz, Carol Rovane, Sanjay Reddy, Joanna Picciotto, Anthony Laden, Nikolas Kompridis, Bina Gogineni, Kyle Nichols, and the editor, Akeel Bilgrami.</t>
  </si>
  <si>
    <t>Preface, by Akeel BilgramiAcknowledgments1. Nature and Value, by Jonathan Schell2. The Human Shadow, by Jonathan Schell3. The Anthropocene and Global Warming: A Brief Update, by Jan Zalasiewicz4. The Extraordinary Strata of the Anthropocene, by Jan Zalasiewicz5.  The Anthropocene Dating Problem: Disciplinary Misalignments, Paradigm  Shifts, and the Possibility for New Foundations in Science, by Kyle  Nichols and Bina Gogineni6. Disciplinary Variations on the  Anthropocene: Temporality and Epistemic Authority. Response to Kyle  Nichols and Bina Gogineni, by Nikolas Kompridis7. Value and Alienation: A Revisionist Essay on Our Political Ideals, by Akeel Bilgrami8. Equality and Liberty: Beyond a Boundary. Response to Akeel Bilgrami, by Sanjay G. Reddy9. Experimenting with Other People, by Joanna Picciotto10. The Green Growth Path to Climate Stabilization, by Robert Pollin11. All Too Human: Orienting Environmental Law in a Remade World, by Jedediah Britton-Purdy12. Life Sustains Life 1: Value, Social and Ecological, by James Tully13. Life Sustains Life 2: The Ways of Reengagement with the Living Earth, by James Tully14. The Value of Sustainability and the Sustainability of Value, by Anthony Simon Laden15. Varieties of Agency: Comment on Anthony Laden, by Carol Rovane16. Nonhuman Agency and Human Normativity, by Nikolas Kompridis17. Natural Piety and Human Responsibility, by David BromwichList of ContributorsIndex</t>
  </si>
  <si>
    <t>Paul Apostolidis, London School of Economics and Political Science:It has been a genuine privilege and a pleasure to read this book. I learned a great deal from doing so and I fully expect that other readers will learn much as well. Nature and Value accomplishes something inestimably important by demonstrating how it is possible to juxtapose writings by scholars from a vast array of different disciplines and generate a conversation about climate change that is at once coherent and dynamic.Charles Taylor, author of A Secular Age:Our awareness of having entered the Anthropocene is still so recent that many of the issues, challenges, and dilemmas it poses are still underexplored. This admirable and inspiring book offers a number of converging guidelines that help us to see our predicament and to see it whole.Amitav Ghosh, author of The Great Derangement: Climate Change and the Unthinkable:An outstanding collection of essays in which some of the world's leading thinkers subject the fundamental presuppositions of contemporary society to rigorous scrutiny. Essential reading for those who are searching for fresh perspectives on the current human predicament.</t>
  </si>
  <si>
    <t>Akeel Bilgrami is the Sidney Morgenbesser Professor of Philosophy and a professor on the Committee on Global Thought at Columbia University. His Columbia University Press books include Who’s Afraid of Academic Freedom? (2014) and Beyond the Secular West (2016).</t>
  </si>
  <si>
    <t>Field Guide to the Birds of the Dominican Republic and Haiti</t>
  </si>
  <si>
    <t>McFarland, Kent / Rimmer, Christopher / Latta, Steven</t>
  </si>
  <si>
    <t xml:space="preserve"> NAT027000 NATURE / Reference; NAT043000 NATURE / Animals / Birds; TRV007000 Travel / Caribbean &amp; West Indies; TRV026020 Travel / Special Interest / Ecotourism</t>
  </si>
  <si>
    <t>The classic guide to the birds of the Dominican Republic and Haiti—now fully revised and updatedField Guide to the Birds of the Dominican Republic and Haiti is the essential guide to birdwatching in these tropical countries. This completely revised and updated edition provides thorough accounts for more than 300 species, including details on new and endemic species.Now conveniently organized by facing pages, the book features a wealth of images that includes 150 new illustrations by renowned artist Dana Gardner and range maps based on the most current data. Species descriptions present facts about key field marks, similar species, voice, habitats, geographic distribution, status, range, and local names used in the Dominican Republic and Haiti. The guide underscores the importance of promoting the conservation of migratory and resident birds, and building support for environmental measures.Fully up-to-date text and mapsSuperb images include 150 new illustrationsFacing-page treatment features more than 300 species</t>
  </si>
  <si>
    <t xml:space="preserve"> No pull quote – reviewed in German.  Lighter, easier to use and packed with knowledge and illustrations. ---Bo Beolens, Fat Birder</t>
  </si>
  <si>
    <t>Steve Latta is director for Conservation and Field Research at the National Aviary in Pittsburgh. Chris Rimmer is founding executive director and Kent McFarland is cofounder and senior conservation biologist at the Vermont Center for Ecostudies. Dana Gardner is an author and illustrator. His many books include Birds of Malaysia and Singapore (Princeton).</t>
  </si>
  <si>
    <t>Smellosophy</t>
  </si>
  <si>
    <t>What the Nose Tells the Mind</t>
  </si>
  <si>
    <t>Barwich, A. S.</t>
  </si>
  <si>
    <t xml:space="preserve"> MED075000 MEDICAL / Physiology; PHI000000 PHILOSOPHY / General; SCI013000 SCIENCE / Chemistry / General; SCI075000 SCIENCE / Philosophy &amp; Social Aspects; SCI089000 SCIENCE / Life Sciences / Neuroscience</t>
  </si>
  <si>
    <t>For decades neuroscientists understood sensory perception as a matter of external stimuli “sparking” regions of the brain. But this view has a key flaw: odors don’t line up consistently with the neural map. A. S. Barwich explores the new science of smell and urges us to rethink theories of mind and brain inspired by the mapping model.</t>
  </si>
  <si>
    <t>CoverTitle PageCopyrightDedicationEpigraphContentsPreface&amp;#0&amp;#0&amp;#0&amp;#0&amp;#0&amp;#0&amp;#0&amp;#0&amp;#0&amp;#0&amp;#0&amp;#0&amp;#0&amp;#0Introduction: Nosedive&amp;#0&amp;#0&amp;#0&amp;#0&amp;#0&amp;#0&amp;#0&amp;#0&amp;#0&amp;#0&amp;#0&amp;#0&amp;#0&amp;#0&amp;#0&amp;#0&amp;#0&amp;#0&amp;#0&amp;#0&amp;#0&amp;#0&amp;#0&amp;#0&amp;#0&amp;#0&amp;#0&amp;#0&amp;#01. History of the Nose2. Modern Olfaction: At the Crossroads3. Minding the Nose: Odors in Cognition4. How Behavior Senses Chemistry: The Affective Nature of Smell5. On Air: From the Nose to the Brain6. Molecules to Perception7. Fingerprinting the Bulb8. Beyond Mapping, to Measuring Smells9. Perception as a Skill10. The Distillate: The Nose as a Window into Mind and Brain&lt;div class='ch-level-1' class='start-page-315' class='s</t>
  </si>
  <si>
    <t>This is a special book…Barwich does philosophy that is empirically directed and historically informed. It teaches readers a lot about olfaction. It teaches us even more about what philosophy can be.-- Rachel Fraser Times Literary SupplementSeeks to banish entrenched prejudice against the nose. Barwich…argues that we could discover far more about consciousness if we would only relinquish our old-school fixation on sight…Rather than mapping the external world and constructing an accurate representation of it in the brain, our sense of smell seems to involve a continuous, ever-shifting negotiation between our interior and exterior lives.-- Harper’sLively, authoritative…Aims to rehabilitate smell’s neglected and marginalized status.-- Mike Jay Wall Street JournalBarwich writes with charm and precision about our preconceptions of how the olfactory system works and how it is different from the other sensory mechanisms that keep us alive and (relatively) safe…An illuminating discussion of the interface between the logical coherence of philosophy and the empirical disciplines of science.-- Michael Bywater The SpectatorBarwich melds a philosophical perspective with a rich history of olfactory science, tackling big questions with layers of perceptual, psychological, and neurobiological explanations…She offers rich discussions of olfactory perception, the conscious and subconscious impacts of smell on behavior and emotion, and the physical and behavioral details that determine what odors we inhale, furnishing broad insights into the psychology of olfaction.-- John P. McGann ScienceA beguiling analysis of olfactory experience that is fast becoming a core reference work in the field.-- Joe Humphreys Irish TimesBarwich takes us deeper into the human stories, key advances, and dead ends of olfaction science, interspersed with philosophical theory…A timely d</t>
  </si>
  <si>
    <t>Bones</t>
  </si>
  <si>
    <t>Structure and Mechanics</t>
  </si>
  <si>
    <t>Currey, John D.</t>
  </si>
  <si>
    <t>This is a comprehensive and accessible overview of what is known about the structure and mechanics of bone, bones, and teeth. In it, John Currey incorporates critical new concepts and findings from the two decades of research since the publication of his highly regarded The Mechanical Adaptations of Bones. Crucially, Currey shows how bone structure and bone's mechanical properties are intimately bound up with each other and how the mechanical properties of the material interact with the structure of whole bones to produce an adapted structure. For bone tissue, the book discusses stiffness, strength, viscoelasticity, fatigue, and fracture mechanics properties. For whole bones, subjects dealt with include buckling, the optimum hollowness of long bones, impact fracture, and properties of cancellous bone. The effects of mineralization on stiffness and toughness and the role of microcracking in the fracture process receive particular attention. As a zoologist, Currey views bone and bones as solutions to the design problems that vertebrates have faced during their evolution and throughout the book considers what bones have been adapted to do. He covers the full range of bones and bony tissues, as well as dentin and enamel, and uses both human and non-human examples. Copiously illustrated, engagingly written, and assuming little in the way of prior knowledge or mathematical background, Bones is both an ideal introduction to the field and also a reference sure to be frequently consulted by practicing researchers.</t>
  </si>
  <si>
    <t>A remarkable summary of bone structure and mechanics, full of interesting insights and creative thoughts to spark dozens of dissertations. I am glad to have it on my shelf.---R. Bruce Martin, Journal of Biomechanics Written by a highly respected biologist, this work is unique in that it integrates a comprehensive treatment of skeletal biology at the tissue and organismal levels with principles of evolutionary biology, zoology, and animal locomotion. It is written in a uniquely interesting way that is understandable to both experts and relative novices in the field. —David D. Burr, Indiana University School of Medicine This is a highly readable book with excellent illustrations. It will be required reading for all those interested in the mechanical testing of mineralized tissues or in a biological understanding of bone adaptation to mechanical loading. The author's evaluations of the topics that form the leading edge of bone research are remarkably thoughtful, well reasoned, and nicely documented. —Steve Cowin, City University of New YorkCurrey's book admirably accomplishes the goal of making the vast field of research into bone mechanics and adaptations accessible to serious investigators in other disciplines. . . . It conveys the contagious enthusiasm of a mentor guiding his reader into the heart of his specialty.---Mary W. Marzke, American Journal of Human Biology</t>
  </si>
  <si>
    <t>John D. Currey is Emeritus Professor of Biology at the University of York. He is the author of Animal Skeletons and The Mechanical Adaptations of Bones (Princeton) and a coauthor of Mechanical Design in Organisms (Princeton).</t>
  </si>
  <si>
    <t>Toward an Ecology of Transfiguration</t>
  </si>
  <si>
    <t>Orthodox Christian Perspectives on Environment, Nature, and Creation</t>
  </si>
  <si>
    <t>Foltz, Bruce V. / Chryssavgis, John</t>
  </si>
  <si>
    <t>Orthodox Christianity and Contemporary Thought</t>
  </si>
  <si>
    <t xml:space="preserve"> NAT011000 NATURE / Environmental Conservation &amp; Protection; REL049000 RELIGION / Christianity / Orthodox</t>
  </si>
  <si>
    <t>Can Orthodox Christianity offer spiritual resources uniquely suited to the environmental concerns of today? This book makes the case emphatically that it can indeed. In addition to being the first substantial and comprehensive collection of essays, in any language, to address environmental issues from the Orthodox point of view, this volume (with contributions from many of the most influential theologians and philosophers in contemporary world Orthodoxy) will engage a wide audience, in academic as well as popular circles—resonating not only with Orthodox audiences but with all those in search of a fresh approach to environmental theory and ethics that can bring to bear the resources of ancient spirituality, often virtually unknown in the West, on modern challenges and dilemmas.</t>
  </si>
  <si>
    <t>The contribution of Orthodox theology to the topic of environmental destruction has long been awaited in many Western Christian and secular groups alike. This definitive collection is that response, reflecting variations as diverse as its people, but more importantly, giving them a forum from which real debate on the relationship between the human and the rest of creation may finally arise.—Rev. Chad Hatfield:“I must say from the onset that my enthusiasm can hardly be contained!. . . . To my knowledge there are no books currently being offered that provide the depth and scholarship found here. . . . This manuscript has gathered the best in the field and collated them into what certainly can become a foundational text book for further academic study.”—Mary Evelyn Tucker:This anthology is a monumental contribution to the literature on religion and ecology. The abundant contributions of the Orthodox tradition to seeing into the sacred depths of nature are evident in this rich collection of essays. It will stand as a classic in the field for years to come and help reshape reflections on our shared planetary future.—Daniel P. Buxhoeveden:“I rate this as perhaps the signature work on Orthodoxy and the Environment (and Nature) available in English.  [Its] range of topics and specializations make it useful for people who are not Orthodox and for those with diverse academic backgrounds.  It is difficult to imagine anyone who cannot learn or benefit from some chapters or parts of this book.”</t>
  </si>
  <si>
    <t>ChryssavgisJohn: The REV. DR. JOHN CHRYSSAVGIS is Archdeacon of the Ecumenical Throne and a clergyman of the Greek Orthodox Archdiocese of America, where he serves as theological advisor in the office of Inter Orthodox and ecumenical relations. He is also theological advisor to the Ecumenical Patriarch on environmental affairs. He studied in Athens and Oxford, as well as taught in Sydney and Boston. The author of numerous books and articles on Orthodox theology, spirituality, and ecology, he has edited three volumes containing the selected writings of Ecumenical Patriarch Bartholomew (Fordham University Press, 2010–12) and co-edited the signature anthology on Orthodoxy and the environment, Toward an Ecology of Transfiguration:  Orthodox Christian Perspectives on Environment, Nature, and Creation (Fordham). He lives in Harpswell, Maine.FoltzBruce V.: Bruce Foltz is Professor of Philosophy at Eckerd College in St. Petersburg, Florida, and Founding President of the International Association for Environmental Philosophy. He is the author of Inhabiting the Earth: Heidegger, Environmental Ethics, and the Metaphysics of Nature (Humanities Press)and The Noetics of Nature: Environmental Philosophy and the Holy Beauty of the Visible (Fordham University Press), as well as coeditor of Toward an Ecology of Transfiguration: Orthodox Christian Perspectives on Environment, Nature, and Creation (Fordham University Press). He is finishing a new monograph to be called Nature and Other Modern Idolatries.BartholomewEcumenical Patriarch: His all Holiness Ecumenical Patriarch Bartholomew, spiritual leader of the world’s300 million Orthodox Christians, is the 270thsuccessor of St. Andrew the Apostle, who founded the 2,000-year-old Church of Constantinople. For his efforts to raise environmental awareness, he was named by Time magazine as one of the world’s most influential people.McKibbenBill: &lt;b</t>
  </si>
  <si>
    <t>Encyclopedia of Biological Invasions</t>
  </si>
  <si>
    <t>Rejmanek, Marcel / Simberloff, Daniel</t>
  </si>
  <si>
    <t>3</t>
  </si>
  <si>
    <t>This pioneering encyclopedia illuminates a topic at the forefront of global ecology—biological invasions, or organisms that come to live in the wrong place. Written by leading scientists from around the world, Encyclopedia of Biological Invasions addresses all aspects of this subject at a global level—including invasions by animals, plants, fungi, and bacteria—in succinct, alphabetically arranged articles. Scientifically uncompromising, yet clearly written and free of jargon, the volume encompasses fields of study including biology, demography, geography, ecology, evolution, sociology, and natural history. Featuring many cross-references, suggestions for further reading, illustrations, an appendix of the world’s worst 100 invasive species, a glossary, and more, this is an essential reference for anyone who needs up-to-date information on this important topic.Encyclopedia of Biological Invasions features articles on:• Well-known invasive species such the zebra mussel, chestnut blight, cheatgrass, gypsy moth, Nile perch, giant African snail, and Norway rat• Regions with especially large numbers of introduced species including the Great Lakes, Mediterranean Sea, Hawaiian Islands, Australia, and New Zealand.• Conservation, ecological, economic, and human and animal health impacts of invasions around the world• The processes and pathways involved in invasion• Management of introduced species</t>
  </si>
  <si>
    <t>SimberloffDaniel: Daniel Simberloff is Nancy Gore Hunger Professor of Environmental Studies in the Department of Ecology and Evolutionary Biology at the University of Tennessee, Knoxville. His previous books include Ecological Communities: Conceptual Issues and the Evidence and Strangers in Paradise: Impact and Management of Nonindigenous Species in Florida. Marcel Rejmánek is Professor in the Department of Evolution and Ecology at the University of California, Davis. Among other books and publications he coedited Plant Invasions: General Aspects and Special Problems and Biological Invasions: A Global Perspective.</t>
  </si>
  <si>
    <t>Neurogastronomy</t>
  </si>
  <si>
    <t>How the Brain Creates Flavor and Why It Matters</t>
  </si>
  <si>
    <t>Shepherd, Gordon</t>
  </si>
  <si>
    <t xml:space="preserve"> CKB030000 COOKING / Essays &amp; Narratives; PSY040000 PSYCHOLOGY / Experimental Psychology; SCI027000 SCIENCE / Life Sciences / Evolution; SCI089000 SCIENCE / Life Sciences / Neuroscience</t>
  </si>
  <si>
    <t>Leading neuroscientist Gordon M. Shepherd embarks on a paradigm-shifting trip through the  human brain flavor system,  laying the foundations for a new scientific field: neurogastronomy. Challenging the belief that the sense of smell diminished during human evolution, Shepherd argues that this sense, which constitutes the main component of flavor, is far more powerful and essential than previously believed.Shepherd begins Neurogastronomy with the mechanics of smell, particularly the way it stimulates the nose from the back of the mouth. As we eat, the brain conceptualizes smells as spatial patterns, and from these and the other senses it constructs the perception of flavor. Shepherd then considers the impact of the flavor system on contemporary social, behavioral, and medical issues. He analyzes flavor's engagement with the brain regions that control emotion, food preferences, and cravings, and he even devotes a section to food's role in drug addiction and, building on Marcel Proust's iconic tale of the madeleine, its ability to evoke deep memories. Shepherd connects his research to trends in nutrition, dieting, and obesity, especially the challenges that many face in eating healthily. He concludes with human perceptions of smell and flavor and their relationship to the neural basis of consciousness. Everyone from casual diners and ardent foodies to wine critics, chefs, scholars, and researchers will delight in Shepherd's fascinating, scientific-gastronomic adventures.</t>
  </si>
  <si>
    <t>A work that has the potential for breaking new ground and developing a whole new direction of study.Israel Rosenfeld and Edward B. Ziff:Stimulating and informing.Although written for lay readers, this excellent summary of everything people currently know about flavor perception must be considered the latest and most valuable review of research on the chemical senses.Chris Loss:Shepherd makes an excellent case for neurogastronomy as an important cross-disciplinary field that is likely to motivate a variety of imperatives for our health and well-being.Those who make the effort will be rewarded: they'll never look at eating the same way again.Hervé This, author of Molecular Gastronomy: Exploring the Science of Flavor:Cooking? It is first love, then art, then technique. Chefs and food lovers alike can benefit from a better appreciation of the phenomena at play throughout the culinary process, from the field to the fork and beyond. This is why flavor is so important, and why Gordon M. Shepherd's well-named Neurogastronomy is such a welcome addition to the literature.Avery Gilbert, Author of What the Nose Knows: The Science of Scent in Everyday Life:Neurogastronomy is a personal yet magisterial account of the new brain-based approach to flavor perception. Gordon M. Shepherd's panoramic view of science, culture, and behavior is that of a true pioneer of the chemical senses.</t>
  </si>
  <si>
    <t>Gordon M. Shepherd is professor of neurobiology at the Yale School of Medicine and former editor in chief of the Journal of Neuroscience. He has made fundamental contributions to the study of brain microcircuits, as summarized in his highly regarded edited reference work The Synaptic Organization of the Brain. His current research focuses on olfaction at the level of microcircuits and how they construct the spatial patterns of smell, which are essential to the perception of flavor.</t>
  </si>
  <si>
    <t>A Better Planet</t>
  </si>
  <si>
    <t>Forty Big Ideas for a Sustainable Future</t>
  </si>
  <si>
    <t>Esty, Daniel C.</t>
  </si>
  <si>
    <t xml:space="preserve"> BUS072000 BUSINESS &amp; ECONOMICS / Development / Sustainable Development; NAT011000 NATURE / Environmental Conservation &amp; Protection; POL044000 POLITICAL SCIENCE / Public Policy / Environmental Policy</t>
  </si>
  <si>
    <t>A practical, bipartisan call to action from the world’s leading thinkers on the environment and sustainability   Sustainability has emerged as a global priority over the past several years. The 2015 Paris Agreement on climate change and the adoption of the seventeen Sustainable Development Goals through the United Nations have highlighted the need to address critical challenges such as the buildup of greenhouse gases in the atmosphere, water shortages, and air pollution. But in the United States, partisan divides, regional disputes, and deep disagreements over core principles have made it nearly impossible to chart a course toward a sustainable future.   This timely new book, edited by celebrated scholar Daniel C. Esty, offers fresh thinking and forward-looking solutions from environmental thought leaders across the political spectrum. The book’s forty essays cover such subjects as ecology, environmental justice, Big Data, public health, and climate change, all with an emphasis on sustainability. The book focuses on moving toward sustainability through actionable, bipartisan approaches based on rigorous analytical research.</t>
  </si>
  <si>
    <t>EstyDaniel C.: Daniel C. Esty is Hillhouse Professor of Environmental Law and Policy at Yale’s School of Forestry &amp; Environmental Studies and Yale Law School. He served as head of the Connecticut Department of Energy and Environmental Protection from 2011 to 2014 and in several leadership roles at the U.S. Environmental Protection Agency from 1989 to 1993.</t>
  </si>
  <si>
    <t>The Black Box of Biology</t>
  </si>
  <si>
    <t>A History of the Molecular Revolution</t>
  </si>
  <si>
    <t>Molecular Biology</t>
  </si>
  <si>
    <t xml:space="preserve"> HIS037070 HISTORY / Modern / 20th Century; SCI008000 SCIENCE / Life Sciences / Biology; SCI010000 SCIENCE / Biotechnology; SCI034000 SCIENCE / History; SCI049000 SCIENCE / Life Sciences / Molecular Biology; SCI086000 SCIENCE / Life Sciences / General</t>
  </si>
  <si>
    <t>Michel Morange updates the history of molecular biology at a moment when scientists are making big strides in genetic engineering and exploring new avenues, from epigenetics to systems biology. Morange places the latest findings and ideas in historical context, describing in accessible terms how transformative the molecular revolution has been.</t>
  </si>
  <si>
    <t>CoverTitle PageCopyrightContentsIntroduction&amp;#0&amp;#0&amp;#0&amp;#0&amp;#0&amp;#0&amp;#0&amp;#0&amp;#0&amp;#0&amp;#0&amp;#0&amp;#0&amp;#0&amp;#0&amp;#0&amp;#0&amp;#0&amp;#0PART ONE. THE BIRTH OF MOLECULAR BIOLOGY1. The Roots of the New Science2. The One Gene–One Enzyme Hypothesis3. The Chemical Nature of the Gene4. The Phage Group5. The Birth of Bacterial Genetics6. The Crystallization of the Tobacco Mosaic Virus7. Enter the Physicists8. The Influence of the Rockefeller Foundation9. Physical Techniques in Molecular Biology10. The Role of PhysicsPART TWO. THE DEVELOPMENT OF MOLECULAR BIOLOGY11. The Discovery of the Double Helix12. Deciphering the Genetic Code&lt;/di</t>
  </si>
  <si>
    <t>Anyone with serious pretentions to understand what went on in the middle of the last century in the field of molecular biology—discovery of the double helix, genetic code, going on a few decades later to the sequencing of human genome, and the rise of evolutionary development, ‘evo-devo’—simply must read this book. It is comprehensive, well written (excellently translated by Matthew Cobb), and simply absorbing.-- Michael Ruse Quarterly Review of BiologyAn important contribution to the big history of the molecular revolution and absolutely required reading for serious students of the huge impact it has had on biology.-- Koen B. Tanghe Journal of the History of BiologyMichel Morange is our finest guide to the dramatic rise of molecular biology and its persistence in our lives through genetic engineering. Brilliant, clear, and nuanced, The Black Box of Biology will become a classic in the field.-- Oren Harman, author of The Price of Altruism and EvolutionsMorange’s re-elaboration of his 1998 masterpiece, A History of Molecular Biology, is a gift. Compelling and masterful in its command of contemporary biology, history, and philosophy, The Black Box of Biology is a key reference for grasping the scope and roots of human interventions in the biological world.-- Sabina Leonelli, University of ExeterAn original and expansive analysis of the history of molecular biology, from its origins to the rise of genomics and epigenetics. Unparalleled in its scope and insight, The Black Box of Biology should be required reading for historians and biologists seeking to understand the molecular transformation of modern biology.-- Michael Dietrich, University of PittsburghWritten by a historian of science trained in François Jacob’s laboratory, The Black Box of Biology weaves together the social, political, and scientific dimensions of the ‘</t>
  </si>
  <si>
    <t>Bioluminescence</t>
  </si>
  <si>
    <t>Living Lights, Lights for Living</t>
  </si>
  <si>
    <t>Wilson,  Thérèse</t>
  </si>
  <si>
    <t>Biochemistry</t>
  </si>
  <si>
    <t xml:space="preserve"> SCI007000 SCIENCE / Life Sciences / Biochemistry; SCI008000 SCIENCE / Life Sciences / Biology; SCI013010 SCIENCE / Chemistry / Analytic</t>
  </si>
  <si>
    <t>Bioluminescence is everywhere on earth—most of all in the ocean, from angler fish in the depths to flashing dinoflagellates at the surface. Wilson and Hastings explore the natural history, evolution, and biochemistry of the diverse array of organisms that emit light and offer an evolutionary explanation for their sporadic distribution and rarity.</t>
  </si>
  <si>
    <t>ContentsAcknowledgmentsIntroductionPart I : Five Different Bioluminescence Systems1. A Marine Crustacean - Bioluminescent fishes as plagiarists and thieves2. Jellyfish and Green Fluorescent Protein - A soft coral, a calcium- sensitive protein, and fish with related bioluminescence systems3. Fireflies and Other Beetles - Luciferase-dependent bioluminescence color and rhythmic displays4. Dinoflagellates and Krill - The sparkling clocks of the oceans and bioluminescent shrimp5. Bacteria - Bacterial “communication,” symbioses, and milky seasPart II: Diversity, Functions, and Evolutionary Origins of Bioluminescence6. Short Accounts of Other Luminous Organisms - Having different and not well-characterized biochemistries7. Bioluminescence in the Oceans - Anglerfish, dragonfish, and a Lake Baikal parenthesis8. The Many Functions of Bioluminescence - Defense, offense, communication, and propagation9. The Origins and Evolution of Bioluminescence - How did luciferases originate?</t>
  </si>
  <si>
    <t>Thèrèse Wilson is Senior Research Associate Emerita in the Department of Molecular and Cellular Biology at Harvard University. J. Woodland Hastings is Paul C. Mangelsdorf Research Professor of Natural Sciences in the Department of Molecular and Cellular Biology at Harvard University.</t>
  </si>
  <si>
    <t>Molecular Evolutionary Genetics</t>
  </si>
  <si>
    <t>Nei, Masatoshi</t>
  </si>
  <si>
    <t xml:space="preserve"> SCI029000 SCIENCE / Life Sciences / Genetics &amp; Genomics</t>
  </si>
  <si>
    <t>Summarizes and reviews developments in molecular evolutionary genetics as one discipline rather than separate as molecular evolution and population genetics.</t>
  </si>
  <si>
    <t>Evolution's Bite</t>
  </si>
  <si>
    <t>A Story of Teeth, Diet, and Human Origins</t>
  </si>
  <si>
    <t>Ungar, Peter</t>
  </si>
  <si>
    <t xml:space="preserve"> SCI008000 SCIENCE / Life Sciences / Biology; SCI027000 SCIENCE / Life Sciences / Evolution; SCI036000 SCIENCE / Life Sciences / Human Anatomy &amp; Physiology; SCI088000 SCIENCE / Life Sciences / Biological Diversity; SOC002020 SOCIAL SCIENCE / Anthropology / Physical</t>
  </si>
  <si>
    <t>What teeth can teach us about the evolution of the human speciesWhether we realize it or not, we carry in our mouths the legacy of our evolution. Our teeth are like living fossils that can be studied and compared to those of our ancestors to teach us how we became human. In Evolution's Bite, noted paleoanthropologist Peter Ungar brings together for the first time cutting-edge advances in understanding human evolution and climate change with new approaches to uncovering dietary clues from fossil teeth to present a remarkable investigation into the ways that teeth—their shape, chemistry, and wear—reveal how we came to be.Ungar describes how a tooth's  foodprints —distinctive patterns of microscopic wear and tear—provide telltale details about what an animal actually ate in the past. These clues, combined with groundbreaking research in paleoclimatology, demonstrate how a changing climate altered the food options available to our ancestors, what Ungar calls the biospheric buffet. When diets change, species change, and Ungar traces how diet and an unpredictable climate determined who among our ancestors was winnowed out and who survived, as well as why we transitioned from the role of forager to farmer. By sifting through the evidence—and the scars on our teeth—Ungar makes the important case for what might or might not be the most natural diet for humans.Traveling the four corners of the globe and combining scientific breakthroughs with vivid narrative, Evolution's Bite presents a unique dental perspective on our astonishing human development.</t>
  </si>
  <si>
    <t>I dug [Evolution's Bite]. Sink your teeth into it.---Steve Mirsky, Scientific AmericanFrom the start, Mr. Ungar places the evolutionary changes of teeth within the history of scientific discovery. Researchers and their methods have as much presence as the facts they discovered and the hypotheses they developed, providing readers with a  short course on the deep science of dental anatomy.---Brian Switek, Wall Street JournalEvolution's Bite combines personal anecdotes from Ungar’s own career with vivid historical accounts of the work of some of the pioneers in the fields of paleoanthropology, primatology, dental functional anatomy, and paleoclimatology. . . . [W]ritten in an easy-to-read style.---K. Christopher Beard, ScienceUngar is an excellent writer, and he vividly brings to life a fascinating and important subject area. . . . Go read it. After all, as the saying goes, you are what you eat.---William E. H. Harcourt-Smith, Journal of Paleontological Techniques With grace and clarity, Peter Ungar leads us through the complex world of discovering fossil and modern teeth and the clues they reveal to our evolutionary history. In the process, he teaches us much about the mechanisms of evolution itself. I highly recommend this book not only to those in the field but also to those who want to understand how we know what we know. —Pat Shipman, author of The Invaders: How Humans and Their Dogs Drove Neanderthals to ExtinctionA challenging and fascinating book . . . With three decades of experience traveling around the world to observe animals and view fossils and conducting research in his lab, Ungar displays much wisdom, humor and cutting-edge scientific knowledge . . . The Arkansas scholar definitely gives his readers plenty of food for thought.---Judy Siegel-Itzkovich, The Jerusalem PostFascinating. The story of how we became human is recorded in our tee</t>
  </si>
  <si>
    <t>Peter S. Ungar is Distinguished Professor and director of the Environmental Dynamics Program at the University of Arkansas. He is the author of Teeth: A Very Short Introduction and Mammal Teeth: Origin, Evolution, and Diversity and the editor of Evolution of the Human Diet: The Known, the Unknown, and the Unknowable. He lives in Fayetteville, Arkansas.</t>
  </si>
  <si>
    <t>How to Do Ecology</t>
  </si>
  <si>
    <t>A Concise Handbook - Second Edition</t>
  </si>
  <si>
    <t>Karban, Richard / Pearse, Ian S. / Huntzinger, Mikaela</t>
  </si>
  <si>
    <t>Most books and courses in ecology cover facts and concepts but don't explain how to actually do ecological research. How to Do Ecology provides nuts-and-bolts advice on organizing and conducting a successful research program. This one-of-a-kind book explains how to choose a research question and answer it through manipulative experiments and systematic observations. Because science is a social endeavor, the book provides strategies for working with other people, including professors and collaborators. It suggests effective ways to communicate your findings in the form of journal articles, oral presentations, posters, and grant and research proposals. The book also includes ideas to help you identify your goals, organize a season of fieldwork, and deal with negative results. In short, it makes explicit many of the unspoken assumptions behind doing good research in ecology and provides an invaluable resource for meaningful conversations between ecologists.This second edition of How to Do Ecology features new sections on conducting and analyzing observational surveys, job hunting, and becoming a more creative researcher, as well as updated sections on statistical analyses.</t>
  </si>
  <si>
    <t>This book . . . distills the core procedural lessons of a PhD program in ecology and presents them in an engagingly written, easily digestible packet. . . . This is an enormously valuable publication, and anyone beginning or aspiring to a graduate degree in ecology really should read it.---Robert M. Pringle, Quarterly Review of BiologyVenturing into the world of ecology can be a fulfilling, yet challenging journey. Like any journey, those best prepared, through either direct experience or having gleaned advice from their elders, will have the greatest chance of success. How to Do Ecology collates years of good advice to deliver on the latter and would be a good investment for anyone finding, or readjusting, their feet in ecological research.---Dylan Korczynskj, Austral EcologyPraise for the previous edition:  How to Do Ecology contains much of the sage advice that good supervisors have been giving their postgraduate students for years. . . . [I]t's absolutely correct and vital information. ---Robyn K. Whipp, Austral EcologyPraise for the previous edition:  [A] refreshing, concise work aimed primarily at those contemplating or performing ecological research studies. The authors' approach will be equally beneficial to those in various other areas of study. . . . Highly recommended. Praise for the previous edition:  Reading this book feels like having a good talk during a long walk in the woods with a wise and experienced advisor who really has the time to distill and share years of thinking about how ecological research works. Get it, and keep it handy, and your work will be the richer and more successful for it. ---Jessica Gurevitch, Stony Brook University, Praise for the previous edition:  This book is a wealth of information for beginning professionals. ---Erika V. Iyengar, American Biology Teacher</t>
  </si>
  <si>
    <t>Richard Karban is professor of entomology at the University of California, Davis. He is the coauthor of Induced Responses to Herbivory. Mikaela Huntzinger is assistant director of the Center for Excellence in Teaching and Learning at the University of California, Davis. Ian S. Pearse is a postdoctoral associate at the Cornell Lab of Ornithology at Cornell University.</t>
  </si>
  <si>
    <t>Felids and Hyenas of the World</t>
  </si>
  <si>
    <t>Wildcats, Panthers, Lynx, Pumas, Ocelots, Caracals, and Relatives</t>
  </si>
  <si>
    <t>Castelló, José R.</t>
  </si>
  <si>
    <t xml:space="preserve"> NAT019000 NATURE / Animals / Mammals; NAT027000 NATURE / Reference; NAT037000 NATURE / Animals / Wildlife</t>
  </si>
  <si>
    <t>The most comprehensive and user-friendly photographic field guide to the world’s wild cats and hyenasFrom the Leopard Cat of Asia, the Black-footed Cat of Africa, and the Amur Tiger of Siberia to South America’s Ocelots and North America’s Bobcats, the wild cats known as felids are among the most fascinating and spectacular of all animals. This stunningly illustrated book is the most comprehensive and user-friendly guide to the world’s felids and their often misunderstood relative, the hyenas. Covering and illustrating every species and subspecies, the guide features more than 150 superb full-color plates that incorporate more than 600 photographs and show species in similar poses for quick and easy comparison. Drawing on the latest taxonomy and research, the facing-page species accounts provide distribution maps, common and scientific names, and detailed information on key identification features, distribution, behavior, reproduction, similar species, habitat, conservation status, and where to observe each species. An ideal field companion for use anywhere in the world, the book will appeal to both casual nature enthusiasts and seasoned professionals.Covers 41 felids and 4 hyenas—every species and subspecies in the worldFeatures more than 150 color plates incorporating more than 600 photosDepicts species in similar poses for quick and easy comparisonsProvides key identification information in detailed, facing-page species accountsUses the latest taxonomyIncludes easy-to-read distribution maps and tips on where to observe each species</t>
  </si>
  <si>
    <t>“Visually stunning and accurate, this is an impressive guide. The photography is extraordinarily complete.”—Luke Hunter, author of Carnivores of the World</t>
  </si>
  <si>
    <t>José R. Castelló is the author of two previous Princeton Field Guides, Canids of the World and Bovids of the World. A naturalist, wildlife photographer, and medical doctor, he lives in Madrid. Twitter @doctor_castello</t>
  </si>
  <si>
    <t>Self-Organization in Complex Ecosystems. (MPB-42)</t>
  </si>
  <si>
    <t>Bascompte, Jordi / Solé, Ricard</t>
  </si>
  <si>
    <t>42</t>
  </si>
  <si>
    <t>Can physics be an appropriate framework for the understanding of ecological science? Most ecologists would probably agree that there is little relation between the complexity of natural ecosystems and the simplicity of any example derived from Newtonian physics. Though ecologists have long been interested in concepts originally developed by statistical physicists and later applied to explain everything from why stock markets crash to why rivers develop particular branching patterns, applying such concepts to ecosystems has remained a challenge. Self-Organization in Complex Ecosystems is the first book to clearly synthesize what we have learned about the usefulness of tools from statistical physics in ecology. Ricard Solé and Jordi Bascompte provide a comprehensive introduction to complex systems theory, and ask: do universal laws shape the structure of ecosystems, at least at some scales? They offer the most compelling array of theoretical evidence to date of the potential of nonlinear ecological interactions to generate nonrandom, self-organized patterns at all levels.  Tackling classic ecological questions--from population dynamics to biodiversity to macroevolution--the book's novel presentation of theories and data shows the power of statistical physics and complexity in ecology. Self-Organization in Complex Ecosystems will be a staple resource for years to come for ecologists interested in complex systems theory as well as mathematicians and physicists interested in ecology.</t>
  </si>
  <si>
    <t>There is no book like this in the canonical line of textbooks on theoretical ecology: Self-Organization in Complex Ecosystems views ecosystems from the perspective of self-organization and the emergence of their large-scale complex features. It does this from a largely mathematical perspective and, surprisingly, draws on several methods from theoretical physics.---Stefan Bornholdt, TRENDSThroughout the volume, the authors provide examples of rigorous mathematical treatment and ecological problems of local and global significance using concepts and tools of statistical physics. These examples, as well as a solid background on the applicability of fundamental laws of physics in ecology, could provide excellent supplemental formation for theoretical ecology courses.---Igor Linkov, Quarterly Review of Biology A great book. Self-organization in Complex Ecosystems brings a whole new set of tools from statistical physics into the realm of studying ecological systems. Most, if not all, of these tools have been floating around the ecological literature for quite some time, in great part due to these authors themselves, but this book is the best overview yet. It will soon become the foundation for many courses and a major resource sitting on ecologists' bookshelves. —Will Wilson, Duke UniversitySelf-Organization in Complex Ecosystems is an excellent book, and could very well be the very best of its type.---Timothy F. H. Allen., BioScience This book is an outstandingly good summary of where we currently stand in the field of ecology. It draws together, in a clear and synoptic way, a large variety of new ideas and supporting them where possible and appropriate by data. —Robert M. May, University of Oxford</t>
  </si>
  <si>
    <t>Ricard V. Solé is Professor of Research at the Catalan Institute for Research and Advanced Studies in Spain, head of the Complex Systems Lab at Universitat Pompeu Fabra in Barcelona, external professor at the Santa Fe Institute, and Senior Member of the NASA-Associate Center of Astrobiology. His recent books include Signs of Life: How Complexity Pervades Biology. Jordi Bascompte is Associate Professor of Research at the Spanish Research Council, and a Visiting Scientist at the National Center for Ecological Analysis and Synthesis at the University of California, Santa Barbara. He was awarded a European Young Investigator Award, and is coeditor of Modeling Spatiotemporal Dynamics in Ecology.</t>
  </si>
  <si>
    <t>Niche Construction</t>
  </si>
  <si>
    <t>The Neglected Process in Evolution (MPB-37)</t>
  </si>
  <si>
    <t>Odling-Smee, F. John / Feldman, Marcus W. / Lala, Kevin N.</t>
  </si>
  <si>
    <t>The seemingly innocent observation that the activities of organisms bring about changes in environments is so obvious that it seems an unlikely focus for a new line of thinking about evolution. Yet niche construction--as this process of organism-driven environmental modification is known--has hidden complexities. By transforming biotic and abiotic sources of natural selection in external environments, niche construction generates feedback in evolution on a scale hitherto underestimated--and in a manner that transforms the evolutionary dynamic. It also plays a critical role in ecology, supporting ecosystem engineering and influencing the flow of energy and nutrients through ecosystems. Despite this, niche construction has been given short shrift in theoretical biology, in part because it cannot be fully understood within the framework of standard evolutionary theory. Wedding evolution and ecology, this book extends evolutionary theory by formally including niche construction and ecological inheritance as additional evolutionary processes. The authors support their historic move with empirical data, theoretical population genetics, and conceptual models. They also describe new research methods capable of testing the theory. They demonstrate how their theory can resolve long-standing problems in ecology, particularly by advancing the sorely needed synthesis of ecology and evolution, and how it offers an evolutionary basis for the human sciences. Already hailed as a pioneering work by some of the world's most influential biologists, this is a rare, potentially field-changing contribution to the biological sciences.</t>
  </si>
  <si>
    <t xml:space="preserve"> There has been a growing understanding in biology that organisms do not simply 'adapt' to preexisting environments, but that they actively change and construct the world in which they live. Not until Niche Construction, however, has that understanding been turned into a coherent structure that brings together the observations about natural history and an exact dynamical theory. The sobriquet, 'landmark' is casually used to press the virtues of books, but seldom can it be taken seriously, Niche Construction really is a landmark book. —Richard Lewontin, Harvard University We humans are increasingly aware of the way our activities are altering our environment. We rarely reflect, however, that the entire evolutionary history of life on earth is written essentially in terms of organism' modification of their environment, and responses to the subsequent changes. This book is a wonderful exploration of this strangely neglected topic, opening new vistas on how organisms—including humans—construct ecological niches over evolutionary time. After developing a basic theoretical framework, the authors first indicate applications of these new ideas to evolutionary biology, to ecology, and to the human sciences. They even risk some testable predictions. I think this book is a 'must read.' —Robert M. May, University of OxfordIn Niche Construction, Odling-Smee et al extend the Darwinian approach to provide a systemic framework for thinking about how environments are modified by organisms and the extent to which these constructed environments influence the evolution of other species.---David Krakauer, Times Higher Education SupplementA marvelous achievement. . . . [The authors] present a sustained, rigorous, and highly original argument for the extended evolutionary theory they advocate, that blends theoretical, empirical and philosophical considerations in a most impressive way.---Samir Okasha, Biology and Philosophy&lt;</t>
  </si>
  <si>
    <t>F. John Odling-Smee is a Lecturer in Oxford University's Institute of Biological Anthropology. Kevin N. Laland is a Royal Society University Research Fellow and Reader in Biology at the University of St. Andrews. Marcus W. Feldman is Burnet C. and Mildred Finley Wohlford Professor of Biological Sciences at Stanford University.</t>
  </si>
  <si>
    <t>The Dance Language and Orientation of Bees</t>
  </si>
  <si>
    <t>Frisch, Karl von</t>
  </si>
  <si>
    <t xml:space="preserve"> SCI000000 SCIENCE / General; SCI008000 SCIENCE / Life Sciences / Biology; SCI025000 SCIENCE / Life Sciences / Zoology / Entomology</t>
  </si>
  <si>
    <t>Until his death in 1982, Karl von Frisch was the world's most renowned authority on bees. The Dance Language and Orientation of Bees is his masterwork--the culmination of more than fifty years of research. Now available for the first time in paperback, it describes in non-technical language what he discovered in a lifetime of study about honeybees--their methods of orientation, their sensory faculties, and their remarkable ability to communicate with one another. Thomas Seeley's new foreword traces the revolutionary effects of von Frisch's work, not just for the study of bees, but for all subsequent research in animal behavior. This new paperback edition also includes an  Appreciation  of von Frisch by the distinguished biologist Martin Lindauer, who was Frisch's protégé and later his colleague and friend.</t>
  </si>
  <si>
    <t>This significant and lucid volume is the dichtes Buch of Karl von Frisch. Here in full flower are his classic experiments with honeybees which revolutionized our thinking about the communication behavior of animals.Von Frisch's The Dance Language and Orientation of Bees will surely take its place in the tiny group of genuine classics of scientific literature. It is the definitive account of the waggle dance and other forms of honeybee communication as they have been so consummately elucidated by von Frisch and his students, and it contains in addition a clear summary of the vast lore of experiments on the sensory physiology and orientation of the honeybee.Von Frisch's clear and inspiring prose sets a standard for scientific writing which has never been bettered. You will never view the insect kingdom in the same way again.</t>
  </si>
  <si>
    <t>von FrischKarl: Karl von Frisch was Professor of Zoology, Emeritus, as the University of Munich. He is the well-known author of many books, including The Dancing Bees and Man and the Living World and co-recipient of the 1973 Nobel Prize in Physiology or Medicine.SeeleyThomas D.: Thomas D. Seeley is Professor of Biology, Cornell University.</t>
  </si>
  <si>
    <t>Conservation</t>
  </si>
  <si>
    <t>Linking Ecology, Economics, and Culture</t>
  </si>
  <si>
    <t>Borgerhoff Mulder, Monique / Coppolillo, Peter</t>
  </si>
  <si>
    <t xml:space="preserve"> BUS094000 BUSINESS &amp; ECONOMICS / Green Business; NAT011000 NATURE / Environmental Conservation &amp; Protection; SCI020000 SCIENCE / Life Sciences / Ecology</t>
  </si>
  <si>
    <t>Nearly 90 percent of the earth's land surface is directly affected by human infrastructure and activities, yet less than 5 percent is legally  protected  for biodiversity conservation--and even most large protected areas have people living inside their boundaries. In all but a small fraction of the earth's land area, then, conservation and people must coexist. Conservation is a resource for all those who aim to reconcile biodiversity with human livelihoods. It traces the historical roots of modern conservation thought and practice, and explores current perspectives from evolutionary and community ecology, conservation biology, anthropology, political ecology, economics, and policy. The authors examine a suite of conservation strategies and perspectives from around the world, highlighting the most innovative and promising avenues for future efforts.  Exploring, highlighting, and bridging gaps between the social and natural sciences as applied in the practice of conservation, this book provides a broad, practically oriented view. It is essential reading for anyone involved in the conservation process--from academic conservation biology to the management of protected areas, rural livelihood development to poverty alleviation, and from community-based natural resource management to national and global policymaking.</t>
  </si>
  <si>
    <t>Winner of the 2008 Gerald L. Young Book Award in Human Ecology</t>
  </si>
  <si>
    <t>Monique Borgerhoff Mulder is Professor of Anthropology at the University of California, Davis. Her research and teaching span behavioral ecology, anthropology, and conservation and development. Peter Coppolillo received a Ph.D. in Ecology from the University of California, Davis, and now works for the Wildlife Conservation Society, directing the Rungwa-Ruaha Landscape Conservation Program in central Tanzania.</t>
  </si>
  <si>
    <t>A Most Interesting Problem</t>
  </si>
  <si>
    <t>What Darwin’s Descent of Man Got Right and Wrong about Human Evolution</t>
  </si>
  <si>
    <t>DeSilva, Jeremy</t>
  </si>
  <si>
    <t xml:space="preserve"> SCI008000 SCIENCE / Life Sciences / Biology; SCI027000 SCIENCE / Life Sciences / Evolution; SCI034000 SCIENCE / History; SCI080000 SCIENCE / Essays</t>
  </si>
  <si>
    <t>Leading scholars take stock of Darwin's ideas about human evolution in the light of modern scienceIn 1871, Charles Darwin published The Descent of Man, a companion to Origin of Species in which he attempted to explain human evolution, a topic he called  the highest and most interesting problem for the naturalist.  A Most Interesting Problem brings together twelve world-class scholars and science communicators to investigate what Darwin got right—and what he got wrong—about the origin, history, and biological variation of humans.Edited by Jeremy DeSilva and with an introduction by acclaimed Darwin biographer Janet Browne, A Most Interesting Problem draws on the latest discoveries in fields such as genetics, paleontology, bioarchaeology, anthropology, and primatology. This compelling and accessible book tackles the very subjects Darwin explores in Descent, including the evidence for human evolution, our place in the family tree, the origins of civilization, human races, and sex differences.A Most Interesting Problem is a testament to how scientific ideas are tested and how evidence helps to structure our narratives about human origins, showing how some of Darwin's ideas have withstood more than a century of scrutiny while others have not.A Most Interesting Problem features contributions by Janet Browne, Jeremy DeSilva, Holly Dunsworth, Agustín Fuentes, Ann Gibbons, Yohannes Haile-Selassie, Brian Hare, John Hawks, Suzana Herculano-Houzel, Kristina Killgrove, Alice Roberts, and Michael Ryan.</t>
  </si>
  <si>
    <t xml:space="preserve"> A Most Interesting Problem is fun, animated, insightful, and startlingly up to date. In one expertly written chapter after another, it shows where Darwin was mostly right, partly right, or where he completely lost the plot. This book is not only a great read, it is living, breathing science. —Nina G. Jablonski, author of Living Color: The Biological and Social Meaning of Skin Color A Most Interesting Problem brilliantly summarizes what Darwin got right and wrong about human evolution, confronts how his ideas have inspired but also sometimes misguided generations since, and points the way forward for the next generation of inquiry. This is an indispensable companion for anyone interested in why humans are the way they are and why that matters. —Daniel E. Lieberman, author of Exercised: Why Something We Never Evolved to Do Is Healthy and Rewarding A wonderful tribute to Charles Darwin's Descent of Man, full of admiration for the great naturalist but also unflinchingly critical in assessing how his ideas have weathered the decades. A must-read for every Darwin fan. —Angela Saini, author of Superior: The Return of Race Science A compelling take on Darwin's Descent. A Most Interesting Problem brings together a team of authoritative voices who offer modern perspectives on the spectacular diversity of topics and issues raised by Darwin's famous book. —James T. Costa, author of Darwin's Backyard: How Small Experiments Led to a Big Theory</t>
  </si>
  <si>
    <t>Jeremy DeSilva is associate professor of anthropology at Dartmouth College. He lives in Norwich, Vermont.</t>
  </si>
  <si>
    <t>Poetry and Animals</t>
  </si>
  <si>
    <t>Blurring the Boundaries with the Human</t>
  </si>
  <si>
    <t>Oerlemans, Onno</t>
  </si>
  <si>
    <t xml:space="preserve"> LIT004020 LITERARY CRITICISM / American / General; LIT004120 LITERARY CRITICISM / European / English, Irish, Scottish, Welsh; LIT014000 LITERARY CRITICISM / Poetry; NAT001000 NATURE / Animals; NAT039000 NATURE / Animal Rights</t>
  </si>
  <si>
    <t>Why do poets write about animals? What can poetry do for animals and what can animals do for poetry? In some cases, poetry inscribes meaning on animals, turning them into symbols or caricatures and bringing them into the confines of human culture. It also reveals and revels in the complexity of animals. Poetry, through its great variety and its inherently experimental nature, has embraced the multifaceted nature of animals to cross, blur, and reimagine the boundaries between human and animal.In Poetry and Animals, Onno Oerlemans explores a broad range of English-language poetry about animals from the Middle Ages to the contemporary world. He presents a taxonomy of kinds of animal poems, breaking down the categories and binary oppositions at the root of human thinking about animals. The book considers several different types of poetry: allegorical poems, poems about “the animal” broadly conceived, poems about species of animal, poems about individual animals or the animal as individual, and poems about hybrids and hybridity. Through careful readings of dozens of poems that reveal generous and often sympathetic approaches to recognizing and valuing animals’ difference and similarity, Oerlemans demonstrates how the forms and modes of poetry can sensitize us to the moral standing of animals and give us new ways to think through the problems of the human-animal divide.</t>
  </si>
  <si>
    <t>AcknowledgmentsIntroduction1. The Animal in Allegory: From Chaucer to Gray2. Poems of the Animal3. Poetry as Field Guide: The Species Poem4. The Individual Animal in Poetry5. Of Hybridity and the HybridCodaNotesBibliographyIndex</t>
  </si>
  <si>
    <t>Tobias Menely, University of California, Davis:Oerlemans is an insightful reader of poetry’s “negative capability,” its anti-solipsistic investigation of the existential entanglements that spill over the borders of self and species. This splendid book makes a convincing case that poetry has much to teach us about both the ‘animal’ as an unstable category that haunts human self-conception and the astonishing diversity of nonhuman life-worlds. It is particularly incisive as a meditation on how thinking typologically, about genres and species, may deepen our attention to the individual existence of a poem or animal.Anat Pick, Queen Mary University of London:Animals are present in many poems and key to the development of poetic form, yet relatively little has been written about their formative place in poetry. Poetry and Animals redresses the lack of attention to poetry within animal studies and highlights the essential role of our fellow creatures in the history of poetry.Susan McHugh, University of New England:Oerlemans interrogates how poetry, as a specific form of writing, “reveals tendrils of meaning about animals that other kinds of writing and thinking do not.” His astonishing close readings of choice examples illuminate how poetry sustains a productive ambiguity and openness in the representation—which always involves interpretation—of animals. Great for anyone teaching, writing about, or even just trying to pay attention to animals.Philip Armstrong, author of What Animals Mean in the Fiction of Modernity:Onno Oerlemans’s Poetry and Animals represents an important contribution to the scholarship on animals and human-animal relations in literature. We badly need some excellent work on poetry from a human-animal studies perspective, and this book provides a provocative, erudite, thoughtful, and engaging contribution.</t>
  </si>
  <si>
    <t>OerlemansOnno: Onno Oerlemans is Professor of Literature and Creative Writing at Hamilton College. He is the author of Romanticism and the Materiality of Nature (Toronto, 2002).Onno Oerlemans is professor of literature at Hamilton College. He is the author of Romanticism and the Materiality of Nature (2002).</t>
  </si>
  <si>
    <t>Animal Rights and Moral Philosophy</t>
  </si>
  <si>
    <t>Franklin, Julian H.</t>
  </si>
  <si>
    <t xml:space="preserve"> NAT039000 NATURE / Animal Rights; PHI005000 PHILOSOPHY / Ethics &amp; Moral Philosophy</t>
  </si>
  <si>
    <t>Animals obviously cannot have a right of free speech or a right to vote because they lack the relevant capacities. But their right to life and to be free of exploitation is no less fundamental than the corresponding right of humans, writes Julian H. Franklin. This theoretically rigorous book will reassure the committed, help the uncertain to decide, and arm the polemicist.Franklin examines all the major arguments for animal rights proposed to date and extends the philosophy in new directions. Animal Rights and Moral Philosophy begins by considering the utilitarian argument of equal respect for animals advocated by Peter Singer and, even more favorably, the rights approach that has been advanced by Tom Regan. Despite their merits, both are found wanting as theoretical foundations for animal rights. Franklin also examines the ecofeminist argument for an ethics of care and several rationalist arguments before concluding that Kant's categorical imperative can be expanded to form a basis for an ethical system that includes all sentient beings. Franklin also discusses compassion as applied to animals, encompassing Albert Schweitzer's ethics of reverence for life. He concludes his analysis by considering conflicts of rights between animals and humans.</t>
  </si>
  <si>
    <t>PrefaceAcknowledgments1. Peter Singer and Utilitarianism2. Regan on Animal Rights3. Animal Rights and Kant4. Animal Rights and Post-Kantian Rationalism5. Animal Rights and Compassion6. Conflict of Rights and EnvironmentalismAppendix 1. Animal ConsciousnessAppendix 2. Biomedical Testing and Use of AnimalsNotesBibliographyIndex</t>
  </si>
  <si>
    <t>Frank Schalow:It will be of greatest value to those of a Kantian bent who seek arguments to support animal rights.Michael Allen Fox:Franklin's arguments are interesting, detailed and original... a worthy addition to the animal rights literature.Franklin (emer. Columbia Univ.) has written a wonderful little book...Highly recommended.Mark Rowlands:Franklin's arguments are subtle, intricate...well worth the effort.</t>
  </si>
  <si>
    <t>Julian H. Franklin is professor emeritus of political philosophy at Columbia University. His books include Jean Bodin and the Rise of Absolutist Theory and John Locke and the Theory of Sovereignty.</t>
  </si>
  <si>
    <t>The Atlas of Water</t>
  </si>
  <si>
    <t>Mapping the World's Most Critical Resource</t>
  </si>
  <si>
    <t>Black, Maggie</t>
  </si>
  <si>
    <t xml:space="preserve"> NAT010000 NATURE / Ecology; SCI030000 SCIENCE / Earth Sciences / Geography</t>
  </si>
  <si>
    <t>Climate change,&amp;#160population increase,&amp;#160and the demands made by the growing number of people adopting urban lifestyles and western diets&amp;#160threaten the world´s supply of freshwater, edging us closer to a global&amp;#160water&amp;#160crisis, with dire implications for agriculture, the economy, the environment, and human health. Completely revised and updated,&amp;#160The&amp;#160Atlas&amp;#160of&amp;#160Water&amp;#160is a compelling visual guide to the state of this life-sustaining resource. Using vivid graphics, maps, and charts, it explores the complex human interaction with&amp;#160water&amp;#160around&amp;#160the world. This vibrant&amp;#160atlas&amp;#160addresses all the pressing issues concerning&amp;#160water,&amp;#160from&amp;#160water&amp;#160shortages and excessive demand, to dams, pollution, and privatization,&amp;#160all considered in terms of the growing threat of an increasingly unpredictable climate. It also outlines critical tools for managing&amp;#160water, providing safe access to&amp;#160water, and preserving the future of the world´s&amp;#160water&amp;#160supply.</t>
  </si>
  <si>
    <t>Introduction Acknowledgements Glossary Useful Conversions Part 1 A Finite Resource 1 Global Water 2 Water´s Unequal Distribution 3 Water Shortage 4 Rising Demand 5 Dwindling Supply 6 Competition and Conflict 7 Environmental Security Part 2 Water and Climate Change 8 Ice and Snow Melt 9 Storms and Floods 10 Droughts 11 River Basin Stresses Part 3 Water for Living 12 Water for Drinking 13 Water for Food 14 Water for Sanitation 15 Water in the City 16 Water at Home 17 Water and Disease Part 4 Water for Economic Production 18 Water Footprint 19 Water for Irrigation 20 Water for Fisheries 21 Water for Industry 22 Water for Energy 23 Transport and Leisure 24 Water for Sale Part 5 Damaged Water 25 Dammed Rivers 26 Dispossession by Water 27 Water Pollutants 28 Water Pollution 29 Damaged Waterwrways 30 Threatened Ecologies Part 6 Water for the Future 31 Technological Fixes 32 The Rising Price of Water 33 Treaties and Obligations 34 Striving for Co-operation 35 Managing the Future Part 7 Data Tables and Sources Needs and Resources Water Uses Sources Index</t>
  </si>
  <si>
    <t>BlackMaggie: Maggie Black&amp;#160has written on international issues for UNICEF WaterAid and the Global Water Partnership, among others. Her books include&amp;#160Water: A Matter of Life and Health (with Rupert Talbot),&amp;#160Water Life Force, the No-Nonsense Guide to Water, and&amp;#160The Last Taboo: Opening the Door on the Global Sanitation Crisis&amp;#160(with Ben Fawcett).&amp;#160 &amp;#160</t>
  </si>
  <si>
    <t>The Self-Assembling Brain</t>
  </si>
  <si>
    <t>How Neural Networks Grow Smarter</t>
  </si>
  <si>
    <t>Hiesinger, Peter Robin</t>
  </si>
  <si>
    <t xml:space="preserve"> COM004000 COMPUTERS / Intelligence (AI) &amp; Semantics; PSY051000 PSYCHOLOGY / Cognitive Neuroscience &amp; Cognitive Neuropsychology *; SCI009000 SCIENCE / Life Sciences / Biophysics; SCI089000 SCIENCE / Life Sciences / Neuroscience; SCI090000 SCIENCE / Cognitive Science</t>
  </si>
  <si>
    <t>What neurobiology and artificial intelligence tell us about how the brain builds itself How does a neural network become a brain? While neurobiologists investigate how nature accomplishes this feat, computer scientists interested in artificial intelligence strive to achieve this through technology. The Self-Assembling Brain tells the stories of both fields, exploring the historical and modern approaches taken by the scientists pursuing answers to the quandary: What information is necessary to make an intelligent neural network?As Peter Robin Hiesinger argues, “the information problem” underlies both fields, motivating the questions driving forward the frontiers of research. How does genetic information unfold during the years-long process of human brain development—and is there a quicker path to creating human-level artificial intelligence? Is the biological brain just messy hardware, which scientists can improve upon by running learning algorithms on computers? Can AI bypass the evolutionary programming of “grown” networks? Through a series of fictional discussions between researchers across disciplines, complemented by in-depth seminars, Hiesinger explores these tightly linked questions, highlighting the challenges facing scientists, their different disciplinary perspectives and approaches, as well as the common ground shared by those interested in the development of biological brains and AI systems. In the end, Hiesinger contends that the information content of biological and artificial neural networks must unfold in an algorithmic process requiring time and energy. There is no genome and no blueprint that depicts the final product. The self-assembling brain knows no shortcuts.Written for readers interested in advances in neuroscience and artificial intelligence, The Self-Assembling Brain looks at how neural networks grow smarter.</t>
  </si>
  <si>
    <t xml:space="preserve"> The Self-Assembling Brain considers an interesting and timely topic—the relationship between what we know about how biological brains develop and the principles by which artificial intelligence networks are designed. Beginning with a fascinating historical debate, this book takes an ambitious look at a big and important area. I learned many things from new and diverse perspectives, which is exactly what I would expect from a book like this. —Kevin J. Mitchell, author of Innate This delightful book explores the underappreciated importance of algorithmic growth in understanding how biological systems develop and brains assemble. A significant contribution, The Self-Assembling Brain will interest readers in systems neuroscience, developmental neuroscience, and other areas of developmental biology, as well as computer scientists with an interest in biology. —Simon R. Schultz, Imperial College London</t>
  </si>
  <si>
    <t>Peter Robin Hiesinger is professor of neurobiology at the Institute for Biology, Freie Universität Berlin.</t>
  </si>
  <si>
    <t>The Madhouse Effect</t>
  </si>
  <si>
    <t>How Climate Change Denial Is Threatening Our Planet, Destroying Our Politics, and Driving Us Crazy</t>
  </si>
  <si>
    <t>Toles, Tom / Mann, Michael</t>
  </si>
  <si>
    <t xml:space="preserve"> CGN007000 COMICS &amp; GRAPHIC NOVELS / Nonfiction / General; HUM006000 HUMOR / Topic / Political; SCI042000 SCIENCE / Earth Sciences / Meteorology &amp; Climatology; SCI092000 SCIENCE / Global Warming &amp; Climate Change</t>
  </si>
  <si>
    <t>The award-winning climate scientist Michael E. Mann and the Pulitzer Prize–winning political cartoonist Tom Toles have been on the front lines of the fight against climate denialism for most of their careers. They have witnessed the manipulation of the media by business and political interests and the unconscionable play to partisanship on issues that affect the well-being of billions. The lessons they have learned have been invaluable, inspiring this brilliant, colorful escape hatch from the madhouse of the climate wars. The Madhouse Effect portrays the intellectual pretzels into which denialists must twist logic to explain away the clear evidence that human activity has changed Earth's climate. Toles's cartoons collapse counter-scientific strategies into their biased components, helping readers see how to best strike at these fallacies. Mann's expert skills at science communication aim to restore sanity to a debate that continues to rage against widely acknowledged scientific consensus. The synergy of these two climate science crusaders enlivens the gloom and doom of so many climate-themed books—and may even convert die-hard doubters to the side of sound science.</t>
  </si>
  <si>
    <t>Preface: Why We Wrote This BookAcknowledgments1. Science: How It Works2. Climate Change: The Basics3. Why Should I Give a Damn?4. The Stages of Denial5. The War on Climate Science6. Hypocrisy&amp;mdashThy Name Is Climate Change Denial7. Geoengineering, or What Could Possibly Go Wrong?8. A Path ForwardNotesIndex</t>
  </si>
  <si>
    <t>Recommended.The best of both worlds: an illustrated compendium of horrifying science that also provides a few laughs.[A] brilliant, colorful escape hatch form the madhouse of the climate wars.... [The Madhouse Effect] may even convert die-hard doubters to the side of sound science.A breezy, engaging read.... If tackling climate change is indeed a war, then Mann and Toles have certainly earned their stripes.Concise and fiercely illustrated.Jane Lubchenco, former administrator of NOAA and undersecretary of commerce for oceans and atmosphere:Brilliant, insightful, and fresh! Two gifted experts—one a scientist, the other an editorial cartoonist—invite you to be entertained and outraged, inspired and motivated to escape the madhouse that characterizes climate dialogue and politics today. New and hilarious insights into climate change. I loved it!Naomi Oreskes, coauthor of The Collapse of Western Civilization: A View from the Future:When giving public talks, I am often asked, 'What do I do about my Uncle Joe, who doesn't believe in climate change?' Now I finally have an answer: Buy him a copy of The Madhouse Effect, and tell him you won't talk to him until he has read it. Even if he doesn't read it, he'll look at the pictures, and that might just be enough.Bill Nye,  the Science Guy :If you are not concerned about climate change yet, please read this book. If you are unaware of the hard-core deniers among us, read this book. If you are a climate change denier, doubter, techno-fixer, or luke-warmer, read this book. Mann and Toles have written some words and drawn some pictures for you, so maybe you'll get it this time.Bill McKibben, founder of 350.org:Michael E. Mann is one of the planet's great climate scientists, and Tom Toles may be the great climate communicator—together, they are a category 5 storm of information and indignation, wreaking humorous havoc on those who would deny the greatest challenge humans h</t>
  </si>
  <si>
    <t>Michael E. Mann is Distinguished Professor of Atmospheric Science and director of the Earth Systems Science Center at Penn State University. He is the author of The Hockey Stick and the Climate Wars: Dispatches from the Front Lines (Columbia, 2012) and a fellow of the American Meteorological Society, the American Geophysical Union, and the American Association for the Advancement of Science.Tom Toles is the Pulitzer Prize–winning cartoonist of the Washington Post. He has a particular interest in climate change science and has worked consistently to advance understanding of this subject, including its political context, since the 1980s.</t>
  </si>
  <si>
    <t>How Birds Evolve</t>
  </si>
  <si>
    <t>What Science Reveals about Their Origin, Lives, and Diversity</t>
  </si>
  <si>
    <t>Futuyma, Douglas J.</t>
  </si>
  <si>
    <t xml:space="preserve"> NAT043000 NATURE / Animals / Birds; SCI008000 SCIENCE / Life Sciences / Biology; SCI027000 SCIENCE / Life Sciences / Evolution; SCI070040 SCIENCE / Life Sciences / Zoology / Ornithology</t>
  </si>
  <si>
    <t>A marvelous journey into the world of bird evolutionHow Birds Evolve explores how evolution has shaped the distinctive characteristics and behaviors we observe in birds today. Douglas Futuyma describes how evolutionary science illuminates the wonders of birds, ranging over topics such as the meaning and origin of species, the evolutionary history of bird diversity, and the evolution of avian reproductive behaviors, plumage ornaments, and social behaviors.In this multifaceted book, Futuyma examines how birds evolved from nonavian dinosaurs and reveals what we can learn from the  family tree  of birds. He looks at the ways natural selection enables different forms of the same species to persist, and discusses how adaptation by natural selection accounts for the diverse life histories of birds and the rich variety of avian parenting styles, mating displays, and cooperative behaviors. He explains why some parts of the planet have so many more species than others, and asks what an evolutionary perspective brings to urgent questions about bird extinction and habitat destruction. Along the way, Futuyma provides an insider's perspective on how biologists practice evolutionary science, from studying the fossil record to comparing DNA sequences among and within species.A must-read for bird enthusiasts and curious naturalists, How Birds Evolve shows how evolutionary biology helps us better understand birds and their natural history, and how the study of birds has informed all aspects of evolutionary science since the time of Darwin.</t>
  </si>
  <si>
    <t>“For any bird-watcher intrigued by the multiplicity of colors, forms, and behaviors of birds, this book provides thought-provoking insights into how and why such diversity arose and is maintained. Written by a renowned evolutionary biologist, How Birds Evolve will not only enlighten bird aficionados but will inspire readers to transfer this knowledge to other organisms and encourage us all to conserve the unique biodiversity of our fragile planet.”—B. Rosemary Grant, coauthor of 40 Years of Evolution: Darwin’s Finches on Daphne Major Island</t>
  </si>
  <si>
    <t>Douglas Futuyma is Distinguished Professor Emeritus in the Department of Ecology and Evolution at Stony Brook University, State University of New York. His books include Evolution and Science on Trial: The Case for Evolution. He is a member of the American Academy of Arts and Sciences and the National Academy of Sciences.</t>
  </si>
  <si>
    <t>What Kind of Ancestor Do You Want to Be?</t>
  </si>
  <si>
    <t>Hausdoerffer, John / Cummings, Katherine Kassouf / Nelson, Melissa K. / Hecht, Brooke Parry</t>
  </si>
  <si>
    <t>University of Chicago Press</t>
  </si>
  <si>
    <t xml:space="preserve"> NAT000000 NATURE / General; NAT011000 NATURE / Environmental Conservation &amp; Protection; SCI020000 SCIENCE / Life Sciences / Ecology; SOC062000 SOCIAL SCIENCE / Indigenous Studies</t>
  </si>
  <si>
    <t>As we face an ever-more-fragmented world, What Kind of Ancestor Do You Want to Be? demands a return to the force of lineage—to spiritual, social, and ecological connections across time. It sparks a myriad of ageless-yet-urgent questions: How will I be remembered? What traditions do I want to continue? What cycles do I want to break? What new systems do Iwant to initiate for those yet-to-be-born? How do we endure? Published in association with the Center for Humans and Nature and interweaving essays, interviews, and poetry, this book brings together athoughtfulcommunityof Indigenous and other voices—including Linda Hogan, Wendell Berry, Winona LaDuke, Vandana Shiva, Robin Kimmerer, and Wes Jackson—to explore what we want to give to our descendants. It is an offering to teachers who have come before and to those who will follow, a tool for healing our relationships with ourselves, with each other, and with our most powerful ancestors—the lands and waters that give and sustain all life.</t>
  </si>
  <si>
    <t>IntroductionPoem: Unsigned Letter to a Human in the 21st CenturyJamaal MayI. Embedded: Our ancestral responsibility is deeply rooted in a multigenerational relationship to place.a. Poem: Great GranddaddyTaiyon Colemanb. Essays:i. Ancestor of FireAaron A. Abeytaii. GroundedAubrey Streit Krugiii. My Home / It’s Called the Darkest WildSean Prentissc. Interview: Wendell BerryLeah Bayensd. Poem: To the Children of the 21st CenturyFrances H. KakugawaII. Reckoning: Reckoning with ancestors causing and ancestors enduring historical trauma.a. Poem: Forgiveness?Shannon Gibneyb. Essays:i. Sister’s StoriesEryn Wiseii. Of Land and LegacyLindsay Lunsfordiii. Cheddar ManBrooke Williamsiv. FormidableKathleen Dean Moorec. Interview: Caleen SiskBrooke Parry Hecht and Toby McLeodd. Poem: Promises, PromisesFrances H. KakugawaIII. Healing: Enhancing some ancestral cycles while breaking others.a. Poem: To Future KinBrian Calvertb. Essays:i. Moving with the Rhythm of LifeKatherine Kassouf Cummingsii. (A Korowai) For When You Are LostManea Sweeneyiii. To Hope of Becoming AncestorsPrincess Daazhraii Johnson and Julianne Warrenc. Interview: Camille T. Dungy and Crystal Williamsd. Poem: Yes I WillFrances H. KakugawaIV. Interwoven: Our descendants will know the kind of ancestor we are by reading the lands and waters where we lived.a. Poem: Alive in This CenturyLeora Gansworthb. Essays:i. What Is Your Rice?John Hausdoerfferii. Restoring Indigenous Mindfulness within the Commons of Human ConsciousnessJack Loeff</t>
  </si>
  <si>
    <t xml:space="preserve">“What Kind of Ancestor Do You Want to Be? captures the deep dialogue, continuity, and resonance Indigenous peoples feel and espouse for ancestors, ourselves, our children—with a view for the now and for our very uncertain future. And yet, its audience is at once Indigenous and Universal. Weaving poetry, narrative, interview, essay, and spirit, it is a unique, landmark tapestry. Utterly timely and profoundly urgent.”— Gregory Cajete, author of  Native Science: Natural Laws of Interdependence “The questions this book raises are of such staggering importance and relevance today. I cried. I laughed. I smiled. Many reading moments, beautiful or tragic or just deeply human, are difficult to forget.”— Jeffrey J. Kripal, author of  The Flip: Epiphanies of Mind and the Future of Knowledge </t>
  </si>
  <si>
    <t>John Hausdoerffer is dean of the School of Environment &amp;amp Sustainability at Western Colorado University. Most recently, he is coeditor of Wildness: Relations of People and Place. For more information, visit www.jhausdoerffer.com. He lives in living in Gunnison, CO. Brooke Parry Hecht is president of the Center for Humans and Nature at www.humansandnature.org. Melissa K. Nelson (Anishinaabe/Métis [Turtle Mountain Chippewa]) is professor of Indigenous sustainability at Arizona State University and president of the Cultural Conservancy, a Native-led Indigenous rights organization. Most recently, she is coeditor of Traditional Ecological Knowledge: Learning from Indigenous Practices for Environmental Sustainability. Katherine Kassouf Cummings serves as managing editor at the Center for Humans and Nature and leads Questions for a Resilient Future.</t>
  </si>
  <si>
    <t>Evolutionary Ecology of Parasites</t>
  </si>
  <si>
    <t>Poulin, Robert</t>
  </si>
  <si>
    <t>Parasites have evolved independently in numerous animal lineages, and they now make up a considerable proportion of the biodiversity of life. Not only do they impact humans and other animals in fundamental ways, but in recent years they have become a powerful model system for the study of ecology and evolution, with practical applications in disease prevention. Here, in a thoroughly revised and updated edition of his influential earlier work, Robert Poulin provides an evolutionary ecologist's view of the biology of parasites. He sets forth a comprehensive synthesis of parasite evolutionary ecology, integrating information across scales from the features of individual parasites to the dynamics of parasite populations and the structuring of parasite communities. Evolutionary Ecology of Parasites presents an evolutionary framework for the study of parasite biology, combining theory with empirical examples for a broader understanding of why parasites are as they are and do what they do. An up-to-date synthesis of the field, the book is an ideal teaching tool for advanced courses on the subject. Pointing toward promising directions and setting a research agenda, it will also be an invaluable reference for researchers who seek to extend our knowledge of parasite ecology and evolution.</t>
  </si>
  <si>
    <t xml:space="preserve"> This is an important book. I am glad there is someone out there with the brains and guts to tackle the diverse body of literature summarized here. —Dale H. Clayton, University of Utah This excellent book offers much food for thought. The scholarship is as sound as any one human can make it, and the smooth writing carries one along nicely. Evolutionary Ecology of Parasites will not only be a valuable resource in graduate seminars, it will also help researchers get a handle on the literature and the major questions in the field. —Janice Moore, Colorado State University, author of Parasites and the Behavior of AnimalsWhat a wonderful book! . . . I can heartily recommend this volume for all parasitologists, regardless of their specific research interests, and whether students or teachers. I would also strongly recommend this book for the 'non-parasite' ecologist and evolutionary biologist because it will provide them with a concise picture of how parasites fit into the general scheme of ecology and evolution, something about which they really should know a lot, but many times do not! Poulin does, and explains it well.---Gerald Esch, Journal of Parasitology</t>
  </si>
  <si>
    <t>Robert Poulin is Professor of Zoology at the University of Otago, New Zealand. He is the coauthor of Parasite Biodiversity and the editor of two other books.</t>
  </si>
  <si>
    <t>Turfgrass Insects of the United States and Canada</t>
  </si>
  <si>
    <t>Vittum, Patricia J.</t>
  </si>
  <si>
    <t xml:space="preserve"> GAR018000 GARDENING / Reference; SCI025000 SCIENCE / Life Sciences / Zoology / Entomology</t>
  </si>
  <si>
    <t>The first edition of this reference work became known as the bible of turfgrass entomology upon publication in 1987. It has proved invaluable to both professional entomologists, commercial turf managers, golf course superintendents, and has been used widely in college extension courses. This classic of the field now enters its third edition, providing up-to-date and complete coverage available of turfgrass pests in the continental United States, Hawaii, and southern Canada.This revised volume integrates all relevant research from the previous two decades. It provides expanded coverage of several pest species, including the annual bluegrass weevil, invasive crane fly species, chinch bugs, billbugs, mole crickets, and white grubs. Patricia J. Vittum also provides detailed information on the biology and ecology of all major pests and include the most current information on conditions that favor insect development and biological control strategies pertinent to each species.This edition will include more than 100 black and white images, including diagrams of life cycles, sketches of morphological characteristics, and charts highlighting seasonal activity. The book also includes 72 full color plates (and more than 500 color images), showing closeup pictures of most of the key insects (adult and immature stages), and damaged turf. The reader should be able to identify most turf insects through the use of this text. It is a critical reference that any serious turf professional should have on their shelf.</t>
  </si>
  <si>
    <t>1. Turfgrass in the Modern EnvironmentGrass StructureGrass IdentificationTurfgrass Climatic AdaptationsMajor Turfgrasses in the United States and CanadaCool-Season GrassesWarm-Season GrassesSummary of Grass CharactersDrought Dormancy and Its Relationship to Insect DamageDichondra LawnsEconomic Impact of Turfgrass Culture2. Insects and Near RelativesPhylum ArthropodaTaxonomy of InsectsForm and Function of Insects and MitesTypes of Mouthparts and Turf-Feeding DamageOther Types of Mouthparts and FeedingOrders of Turfgrass-Damaging Insects and Mites3. Insects and Mites: Turf AssociationHabitats of Turfgrass InsectsLeaf- and Stem-Inhabiting PestsStem- and Thatch-Inhabiting PestsThatch- and Root-Inhabiting PestSeasonal Presence of Injurious Stages4. Acarine PestsBermudagrass MiteZoysiagrass MiteBuffalograss MiteWinter Grain MiteClover MiteBanks Grass Mite5. Orthopteran Pests: Family GryllotalpidaeSouthern and Tawny Mole Crickets6. Hemipteran Pests: Suborder HeteropteraThe Blissus Chinch BugsChinch Bug TaxonomyHairy Chinch BugSouthern Chinch BugWestern Chinch BugCommon Chinch Bug7. Hemipteran Pests: Suborder HomopteraGreenbugTwo-Lined SpittlebugRhodesgrass MealybugBuffalograss MealybugsGround Pearl8. Lepidopteran Pests: Family CrambidaeTemperate-Region Sod WebwormsTropical-Region Sod Webworms9. Lepidopteran Pests: Family NoctuidaeCutworms and ArmywormsBlack CutwormVariegated CutwormWinter CutwormArmywormBronzed CutwormFall ArmywormYellow-Striped ArmywormLawn Armyworm10. Lepidopteran Pests: Family HesperiidaeFiery Skipper11. Coleopteran Pests: Family ScarabaeidaeOverview12. Scarabaeid Pests: Subfamily AphodiinaeBlack Turfgrass AtaeniusAphodius spp.13. Scarabaeid Pests: Subfamily CetoniinaeGreen June Beetle&lt;B</t>
  </si>
  <si>
    <t xml:space="preserve"> This contribution updates and expands the excellent first edition by Tashiro... and will become the new standard reference for turfgrass entomology. Users still must tailor the information to their turfgrass species in their environments to make the most effective use of the book. This task is much easier with the depth and breadth of information provided.  This revised and expanded second edition is excellent and is highly recommended for anyone working with turfgrasses and their pests. </t>
  </si>
  <si>
    <t>VittumPatricia J.: Patricia J. Vittum is Associate Professor of Entomology at the University of Massachusetts, Amherst. The late Michael G. Villani was Professor of Entomology at Cornell University's New York State Agricultural Experiment Station, Geneva, New York. Haruo Tashiro is Professor of Entomology, Emeritus, at Cornell University's New York State Agricultural Experiment Station, Geneva, New York.</t>
  </si>
  <si>
    <t>Wildlife of Southeast Asia</t>
  </si>
  <si>
    <t>Myers, Susan</t>
  </si>
  <si>
    <t>Princeton Pocket Guides</t>
  </si>
  <si>
    <t>14</t>
  </si>
  <si>
    <t>This handy photographic guide offers a stunning look at the wildlife of Southeast Asia, which includes Burma, Thailand, Laos, Cambodia, Vietnam, West Malaysia, and Singapore. Accessible text and more than 500 color photographs help readers to learn about and identify the most common species found in the region, particularly the mammals, birds, reptiles, amphibians, and insects that visitors will most likely encounter. Detailed photos are accompanied on facing pages by succinct species accounts highlighting key identification features, status, and distribution. The book's brief introduction offers readers useful information on major wildlife sites as well as practical advice on making the most of a wildlife-watching trip.Wildlife of Southeast Asia is the essential resource for visitors and residents interested in the fauna of this fascinating area of the world.A photographic guide to the wildlife of Southeast Asia, including Burma, Thailand, Laos, Cambodia, Vietnam, West Malaysia, and SingaporeMore than 500 stunning color photographsAccessible species accounts highlight key identification features, status, and distributionA brief introduction discusses wildlife locations and practical travel know-how</t>
  </si>
  <si>
    <t xml:space="preserve"> Wildlife of Southeast Asia is a valuable and worthwhile addition to the field guide literature. The text conveys just the right amount of information for nonexperts unfamiliar with the region's fauna and the photographs will serve users well. —Robert Hutchinson, company director of Birdtour Asia In this logical and straightforward guide, Myers displays an excellent knowledge of the fauna of Southeast Asia. The well-chosen photos will help readers with quick identifications in the field. —Con Foley, wildlife photographerMyers (a seasoned specialist who gives bird tour guides with WINGS Birding Tours) presents an easy to use and colorful introduction to the fauna of Southeast Asia. The guide provides a very brief introduction to wildlife viewing skills and etiquette.</t>
  </si>
  <si>
    <t>Susan Myers has led specialist birding tours in the Asian and Australasian region for more than fifteen years. She now works with WINGS Birding Tours, based in Arizona. Myers is the author of Birds of Borneo (Princeton).</t>
  </si>
  <si>
    <t>Europe's Dragonflies</t>
  </si>
  <si>
    <t>A field guide to the damselflies and dragonflies</t>
  </si>
  <si>
    <t>Swash, Andy / Smallshire, Dave</t>
  </si>
  <si>
    <t xml:space="preserve"> NAT017000 NATURE / Animals / Insects &amp; Spiders; NAT049000 NATURE / Regional; SCI025000 SCIENCE / Life Sciences / Zoology / Entomology; TRV009000 Travel / Europe / General</t>
  </si>
  <si>
    <t>The go-to photographic guide to all the damselflies and dragonflies recorded in Europe, including the Macaronesian Islands and western TurkeyEurope's Dragonflies is a comprehensive, lavishly illustrated and beautifully designed photographic field guide to the damselflies and dragonflies of Europe. Written by two well-travelled experts, the book covers all 140 resident and vagrant species recorded, focussing on the field identification of adult insects. Concise species profiles highlight key identification features and provide information on behaviour, habitat preferences, distribution, flight periods, status and conservation. Other sections cover identification tips, conservation status and legislation. Presenting an unsurpassed selection of images of the highest quality, this is the go-to guide for anyone wishing to know more about these amazing and fascinating insects.Comprehensive coverage of every species of damselfly and dragonfly recorded in EuropeStunning colour plates showing males, females, immatures, colour forms, subspecies and typical habitat for every speciesOver 1,200 superb photographs, supplemented with illustrations of fine detailsDetailed profiles for the 140 resident and vagrant speciesUnique comparison plates for difficult groupsEasy to use by beginners and experts alike, avoiding technical terms</t>
  </si>
  <si>
    <t xml:space="preserve"> This photographic guide to Europe’s dragonflies is amazing, although WILDGuides have built up such a reputation for producing high quality books of this sort that it doesn’t come as a surprise really. But it is still amazing. . . . It is a marvel of concise clear information transfer. ---Mark Avery, Mark Avery Blog I’ve been a big fan of the WILDGuides series from the first publication . . . they are my first port of call. I already have the WILDGuides for British species, now I can venture into Europe’s wild and wet places . . . looking for these aerial jewels. Take a look and you will want it… this comprehensive and easy to read guide has it all! ---Bo Beolens, Fat Birder</t>
  </si>
  <si>
    <t>Dave Smallshire is an ecologist, lecturer and wildlife tour guide, and plays an active role in the British Dragonfly Society. He formerly worked as an environmental adviser to the UK government and is the coauthor of the highly acclaimed Britain's Dragonflies (Princeton WILDGuides). Twitter @smallshire Andy Swash is managing director of WILDGuides and a well-known wildlife photographer and author. He is the coauthor of Britain's Dragonflies and seven other Princeton WILDGuides books, and has written and edited many other titles.</t>
  </si>
  <si>
    <t>Social Learning</t>
  </si>
  <si>
    <t>An Introduction to Mechanisms, Methods, and Models</t>
  </si>
  <si>
    <t>Lala, Kevin N. / Hoppitt, William</t>
  </si>
  <si>
    <t xml:space="preserve"> NAT001000 NATURE / Animals; SCI008000 SCIENCE / Life Sciences / Biology; SCI027000 SCIENCE / Life Sciences / Evolution</t>
  </si>
  <si>
    <t>Many animals, including humans, acquire valuable skills and knowledge by copying others. Scientists refer to this as social learning. It is one of the most exciting and rapidly developing areas of behavioral research and sits at the interface of many academic disciplines, including biology, experimental psychology, economics, and cognitive neuroscience. Social Learning provides a comprehensive, practical guide to the research methods of this important emerging field. William Hoppitt and Kevin Laland define the mechanisms thought to underlie social learning and demonstrate how to distinguish them experimentally in the laboratory. They present techniques for detecting and quantifying social learning in nature, including statistical modeling of the spatial distribution of behavior traits. They also describe the latest theory and empirical findings on social learning strategies, and introduce readers to mathematical methods and models used in the study of cultural evolution. This book is an indispensable tool for researchers and an essential primer for students.  Provides a comprehensive, practical guide to social learning research  Combines theoretical and empirical approaches  Describes techniques for the laboratory and the field  Covers social learning mechanisms and strategies, statistical modeling techniques for field data, mathematical modeling of cultural evolution, and more</t>
  </si>
  <si>
    <t xml:space="preserve"> This book is a very valuable contribution to the field of social learning. I applaud Hoppitt and Laland for compiling such a wealth of information. Social Learning promises to become a standard reference work. —Stefano Ghirlanda, coauthor of Neural Networks and Animal Behavior The recent explosion of theoretical developments and methodologies in the study of social learning and the evolution of culture has resulted in a daunting accumulation of new terms, definitions, and analytical techniques. Hoppitt and Laland, both leaders in this field, have taken up the challenge of integrating all of this information from multiple disciplines into a single volume, designed to aid researchers and students in evaluating and advancing the current state of the field. —Susan Perry, coeditor of The Biology of TraditionsThe field of social learning challenges animal behaviorists to define and distinguish concepts that have been colloquially applied for centuries. Hoppitt and Laland have substantially advanced this field by providing a concise but broadly readable guide for those interested in investigating questions about social learning. Researchers would be wise to recognize the many potential applications of the theoretical and empirical techniques presented therein. . . . Rather than reading about social learning all by oneself though we suggest you and several close colleagues all buy Hoppitt and Laland's fine book, so that together you can socially learn about social learning.---Mark E. Laidre &amp;amp Thomas S. Kraft, International Journal of PrimatologySocial Learning provides the first compelling synthesis of the social-learning literature and is of value not only to newcomers seeking an introduction to a complex, multidisciplinary field, but also to established researchers looking for challenging views on familiar topics. A copy should not only be on the bookshelf of but also read by anyone interested in the st</t>
  </si>
  <si>
    <t>William Hoppitt is senior lecturer in zoology at Anglia Ruskin University. Kevin N. Laland is professor of behavioral and evolutionary biology at the University of St. Andrews. His books include Culture Evolves and Niche Construction: The Neglected Process in Evolution</t>
  </si>
  <si>
    <t>The Evolution of Parental Care</t>
  </si>
  <si>
    <t>Clutton-Brock, T. H.</t>
  </si>
  <si>
    <t>64</t>
  </si>
  <si>
    <t>Synthesizing studies of parental care in a wide variety of animals, this book is the first attempt to provide general answers to the following important questions: Why does the extent of parental care vary so widely between species? Why do only females care for eggs and young in some animals, only males in others, and both parents in a few? To what extent is parental care adjusted to variation in its benefits to offspring and its costs to parents? How do parents divide their resources between their sons and daughters? In this book separate chapters examine the evolution of variation in egg and neonate size, of viviparity and other forms of bearing, and of differences in the duration of incubation, gestation, and lactation. The book reviews theoretical and empirical predictions concerning the evolution of parental care and examines the extent to which these are supported by empirical evidence. The author examines the distribution of parental care among offspring, reviews the empirical evidence that parents invest to different extents in their sons and daughters, and discusses the degree to which parents manipulate the sex ratio of their progeny in relation to the availability of resources.</t>
  </si>
  <si>
    <t xml:space="preserve"> Clutton-Brock's book is a lucidly written and comprehensive review of the literature. It is an essential guide for those who wish to know who cares and how in the animal kingdom. </t>
  </si>
  <si>
    <t>Biological Systematics</t>
  </si>
  <si>
    <t>Principles and Applications</t>
  </si>
  <si>
    <t>Schuh, Randall T. / Brower, Andrew V. Z.</t>
  </si>
  <si>
    <t xml:space="preserve"> SCI008000 SCIENCE / Life Sciences / Biology; SCI087000 SCIENCE / Life Sciences / Taxonomy</t>
  </si>
  <si>
    <t>Understanding the history and philosophy of biological systematics (phylogenetics, taxonomy and classification of living things) is key to successful practice of the discipline. In this thoroughly revised Third Edition of the classic Biological Systematics, Andrew V. Z. Brower and Randall T. Schuh provide an updated account of cladistic principles and techniques, emphasizing their empirical and epistemological clarity. Schuh and Brower cover: -the history and philosophy of systematics -the mechanics and methods of character analysis, phylogenetic inference, and evaluation of results -the practical application of systematic results to: - biological classification, - adaptation and coevolution - biodiversity,and conservation -new chapters on species and molecular clocks Biological Systematics is intended as a textbook for students studying systematic biology and as a desk reference for practicing systematists. Part explication of concepts and methods, part exploration of the underlying epistemology of systematics, Brower and Schuh aim in this third edition to explain why some methods are more empirically sound than others.</t>
  </si>
  <si>
    <t>Section I: HISTORICAL AND PHILOSOPHICAL BACKGROUND FOR SYSTEMATICS1. Introduction to Systematics: First Principles and Practical Tools2. Systematics and the Philosophy of ScienceSection II: CLADISTIC METHODS3. Characters and Character States4. Character Polarity and Inferring Homology5. Tree-Building Algorithms and Philosophies6. Evaluating ResultsSection III: APPLICATION OF CLADISTIC RESULTS7. Species: Concepts, Recognition, and Analytical Problems8. Nomenclature, Classifications, and SystematicDatabases9. The Integration of Phylogenetics, Historical Biogeography, and Host-Parasite Coevolution10. Evaluating Hypothetical Scenarios of Evolution,Ecology and Adaptation11. Understanding Molecular Clocks and Time Trees12. Biodiversity and ConservationPostscript: Parsimony and the Future of Systematics</t>
  </si>
  <si>
    <t xml:space="preserve"> This is an excellent book. Written by a practicing systematist with a keen interest in the theoretical development of systematics, it has a blend of theory and empiricism that results in a very authoritative treatment. In total, I thoroughly recommend this book. It demands to be read as much for its readability as its content.  This lovely book is a godsend to those of us who teach systematics. I believe that Biological Systematics is the best textbook currently available for courses focusing on the theory and practice of cladistics. </t>
  </si>
  <si>
    <t>Andrew V. Z. Brower is an Assistant Director of the National Identification Service, Plant Protection and Quarantine, and Animal and Plant Health Inspection Service with the United States Department of Agriculture. He is also a Research Associate with the American Museum of Natural History, New York, and the National Museum of Natural History, in Washington, DC.  Randall T. Schuh is George Willett Curator Emeritus of Entomology and Emeritus Professor at the American Museum of Natural History, New York. He is also affiliated, in Emeritus, with Cornell University and City University of New York.</t>
  </si>
  <si>
    <t>Ecological Mechanics</t>
  </si>
  <si>
    <t>Principles of Life's Physical Interactions</t>
  </si>
  <si>
    <t>Denny, Mark</t>
  </si>
  <si>
    <t xml:space="preserve"> SCI008000 SCIENCE / Life Sciences / Biology; SCI020000 SCIENCE / Life Sciences / Ecology; SCI041000 SCIENCE / Mechanics / General</t>
  </si>
  <si>
    <t>Plants and animals interact with each other and their surroundings, and these interactions—with all their complexity and contingency—control where species can survive and reproduce. In this comprehensive and groundbreaking introduction to the emerging field of ecological mechanics, Mark Denny explains how the principles of physics and engineering can be used to understand the intricacies of these remarkable relationships.Denny opens with a brief review of basic physics before introducing the fundamentals of diffusion, fluid mechanics, solid mechanics, and heat transfer, taking care to explain each in the context of living organisms. Why are corals of different shapes on different parts of a reef? How can geckos climb sheer walls? Why can birds and fish migrate farther than mammals? How do desert plants stay cool? The answers to these and a host of similar questions illustrate the principles of heat, mass, and momentum transport and set the stage for the book's central topic—the application of these principles in ecology. Denny shows how variations in the environment—in both space and time—affect the performance of plants and animals. He introduces spectral analysis, a mathematical tool for quantifying the patterns in which environments vary, and uses it to analyze such subjects as the spread of invasive species. Synthesizing the book’s materials, the final chapters use ecological mechanics to predict the occurrence and consequences of extreme ecological events, explain the emergence of patterns in the distribution and abundance of organisms, and empower readers to explore further.Ecological Mechanics offers new insights into the physical workings of organisms and their environment.</t>
  </si>
  <si>
    <t xml:space="preserve"> Denny's opus features 24 chapters with 778 numbered equations and many illustrative graphs on more than 500 pages. Despite this wealth of information, it makes for an excellent and enjoyable read. ---Gregor Kalinkat, Basic and Applied Ecology Denny's book provides an excellent introduction to the basics of transport processes—momentum, heat, and mass transfer—and their application to organisms in natural and unnatural environments. The coverage of fluid and solid mechanics is strong. I particularly enjoyed the chapters on quantifying environmental variation in terms of scale, noise, and extremes—these concepts are essential for understanding how organisms respond and adapt to variable and unpredictable surroundings. —Joel Kingsolver, University of North Carolina, Chapel Hill The specific features of organisms come more from their physical situations than from biological interactions. But which aspects of physics matter—and where, when, and how are they important? Moving beyond simplistic presentations, Mark Denny's latest work serves as a richly insightful guide. In particular, the book's range of examples, interwoven with the physical material, have contemporary ecological relevance for the biologist, engineer, or physicist. —Steven Vogel, Duke University In defining the emerging field of ecomechanics, Denny builds on key principles from physics, fluid dynamics, and mechanics—innovatively combined with concepts from the statistics of extremes, variability, and probability—to show how biomechanical and ecological approaches work together to provide tools for predicting future interactions of organisms and their environment. Denny writes effortlessly and with exceptional clarity to explain physical science concepts and their relevance to ecology for a general audience. —Andrew A. Biewener, Harvard University In this timely book, Denny posits that treating biomechanics and ecology separately leads to an incomplete unders</t>
  </si>
  <si>
    <t>Mark Denny is the John B. and Jean DeNault Professor of Marine Sciences at Stanford University's Hopkins Marine Station in Pacific Grove, California. His books include Biology and the Mechanics of the Wave-Swept Environment, Air and Water, and How the Ocean Works.</t>
  </si>
  <si>
    <t>Biodemography</t>
  </si>
  <si>
    <t>An Introduction to Concepts and Methods</t>
  </si>
  <si>
    <t>Carey, James R. / Roach, Deborah</t>
  </si>
  <si>
    <t xml:space="preserve"> SCI000000 SCIENCE / General; SCI008000 SCIENCE / Life Sciences / Biology; SOC006000 SOCIAL SCIENCE / Demography</t>
  </si>
  <si>
    <t>This book provides a comprehensive introduction to biodemography, an exciting interdisciplinary field that unites the natural science of biology with the social science of human demography. Biodemography is an essential resource for demographers, epidemiologists, gerontologists, and health professionals as well as ecologists, population biologists, entomologists, and conservation biologists. This innovative book is also ideal for the classroom.</t>
  </si>
  <si>
    <t xml:space="preserve"> Ecology and evolution are driven by who lives and reproduces and who doesn’t. In recent years, the field of biodemography has developed a rich corpus of concepts and methods to analyze and predict patterns of birth and death. This excellent book provides a much-needed overview of ideas and approaches that will aid researchers, from students immersing themselves in the subject for the very first time to seasoned professors wishing to learn modern approaches. —Tim Coulson, University of Oxford A novel introduction to formal demography for biologists. —Johan Dahlgren, University of Southern Denmark This accessible book provides a broad account of demography and its biological applications, with an overarching focus on life-history patterns and aging. Ideal for a range of undergraduate courses, it also covers topics not usually found in a single source, making it a useful resource for scientists in demography, public health, ecology, and evolution. —Shripad Tuljapurkar, Stanford University  At a time when concerns about biodiversity are great, this book is essential reading. Methodological advances in human demography in recent decades are often ignored in population biology and ecology. Biodemography builds a bridge between disciplines. —Jean-Marie Robine, coeditor of The Cambridge Handbook of Successful Aging</t>
  </si>
  <si>
    <t>James R. Carey, University of California, Davis/Berkeley, USA.</t>
  </si>
  <si>
    <t>Ecological Forecasting</t>
  </si>
  <si>
    <t>Dietze, Michael</t>
  </si>
  <si>
    <t>An authoritative and accessible introduction to the concepts and tools needed to make ecology a more predictive scienceEcologists are being asked to respond to unprecedented environmental challenges. How can they provide the best available scientific information about what will happen in the future? Ecological Forecasting is the first book to bring together the concepts and tools needed to make ecology a more predictive science.Ecological Forecasting presents a new way of doing ecology. A closer connection between data and models can help us to project our current understanding of ecological processes into new places and times. This accessible and comprehensive book covers a wealth of topics, including Bayesian calibration and the complexities of real-world data uncertainty quantification, partitioning, propagation, and analysis feedbacks from models to measurements state-space models and data fusion iterative forecasting and the forecast cycle and decision support.Features case studies that highlight the advances and opportunities in forecasting across a range of ecological subdisciplines, such as epidemiology, fisheries, endangered species, biodiversity, and the carbon cycle Presents a probabilistic approach to prediction and iteratively updating forecasts based on new dataDescribes statistical and informatics tools for bringing models and data together, with emphasis on:Quantifying and partitioning uncertaintiesDealing with the complexities of real-world data Feedbacks to identifying data needs, improving models, and decision supportNumerous hands-on activities in R available online</t>
  </si>
  <si>
    <t xml:space="preserve"> Dietze's subject is a really important one, and his focus on forecasting and its implementation is novel. —Alan Hastings, University of California, Davis As the world enters an era of change in which the past is a limited guide to the future, one great challenge is predicting how ecosystems will behave in situations for which there is no analog. While many scientists have recognized this problem, Dietze has done something about it, and mobilized a set of concepts and tools to draw on. He synthesizes a wide range of information and makes some genuinely difficult material accessible. This book really has no competitors. —David Schimel, author of Climate and Ecosystems Using clear and elegant language, Dietze describes the statistical, informatics, and model-data fusion techniques necessary for forecasting—techniques that move the science of ecology beyond case studies and static models. Quantifying uncertainty, variability, and especially complexity will make ecology the predictive science it must become to solve critical environmental problems. —Jill Baron, United States Geological Survey For ecology to become a more predictive science, Dietze asserts ecologists must more effectively link statistics, modeling, and informatics with their data gathering efforts. His book provides both the conceptual and technical basis for doing just that. It is remarkable for its clarity, accessibility, and interdisciplinary breadth. —Norm Christensen, coauthor of The Environment and You We'd all be better off if we could forecast the future state of complex systems such as the weather, our health, and the stock market. Dietze shows us how to approach forecasting using models based on large datasets and how to make the results easy to digest. This book is certain to be a benchmark in the science of ecological forecasting for decades to come. —William H. Schlesinger, president emeritus of the Cary Institute of Ecosystem Studies&lt;</t>
  </si>
  <si>
    <t>Michael C. Dietze is associate professor in the Department of Earth and Environment at Boston University.</t>
  </si>
  <si>
    <t>Eco-evolutionary Dynamics</t>
  </si>
  <si>
    <t>Hendry, Andrew P.</t>
  </si>
  <si>
    <t xml:space="preserve"> SCI008000 SCIENCE / Life Sciences / Biology; SCI020000 SCIENCE / Life Sciences / Ecology; SCI027000 SCIENCE / Life Sciences / Evolution</t>
  </si>
  <si>
    <t>In recent years, scientists have realized that evolution can occur on timescales much shorter than the  long lapse of ages  emphasized by Darwin—in fact, evolutionary change is occurring all around us all the time. This book provides an authoritative and accessible introduction to eco-evolutionary dynamics, a cutting-edge new field that seeks to unify evolution and ecology into a common conceptual framework focusing on rapid and dynamic environmental and evolutionary change.Andrew Hendry covers key aspects of evolution, ecology, and their interactions. Topics range from natural selection, adaptive divergence, ecological speciation, and gene flow to population and community dynamics, ecosystem function, plasticity, and genomics. Hendry evaluates conceptual and methodological approaches, and draws on empirical data from natural populations—including those in human-disturbed environments—to tackle a number of classic and emerging research questions. He also discusses exciting new directions for future research at the intersection of ecology and evolution.An invaluable guide for students and researchers alike, Eco-evolutionary Dynamics reveals how evolution and ecology interact strongly on short timescales to shape the world we see around us.</t>
  </si>
  <si>
    <t xml:space="preserve"> This is a remarkable synthesis of an enormous amount of information on a fundamental topic. —Frederick R. Adler, University of Utah[A] thought-provoking book.---Anna Kuparinen, Trends in Ecology and Evolution Hendry has written an extraordinary exposition of the foundations of the developing field of eco-evolutionary dynamics. He provides a strong conceptual framework, poses illuminating questions, and gives clear examples of the supporting data. It is a pioneering textbook in this field and a sourcebook for professionals in the art of teaching basic principles. —Harold Mooney, senior fellow, emeritus, Stanford Woods Institute for the Environment As pressures on the natural world from human activities continue to increase, what will be the response of species and ecological communities? Is evolution significant for contemporary timescales, and, if so, when and how? How do evolution and ecology interact in today's world? The emerging field of eco-evolutionary dynamics is now unlocking the answers to these important questions. In this book, Andrew Hendry, one of the world's leading experts in the field, develops the conceptual basis, theory, and evidence in this fascinating area of science. —Georgina Mace, University College London This book provides an excellent teaching guide to the interplay of ecological and evolutionary processes in nature. Clearly written, well-organized, and nicely illustrated, it combines an exceptionally broad coverage of the literature with numerous questions for students to address. —Peter Grant, professor emeritus, Princeton University A masterful, comprehensive synthesis treating most of today's hot topics in ecology and evolution from the perspective of how ecology affects evolution and, especially, how evolution affects ecology, often remarkably quickly. Hendry depicts myriad impacts at the population, community, and ecosystem levels with well-chosen examples and elegant models t</t>
  </si>
  <si>
    <t>Andrew P. Hendry is professor in the Department of Biology and the Redpath Museum at McGill University. He is the coeditor of Microevolution: Rate, Pattern, Process and Evolution Illuminated: Salmon and Their Relatives.</t>
  </si>
  <si>
    <t>Pollination</t>
  </si>
  <si>
    <t>The Enduring Relationship between Plant and Pollinator</t>
  </si>
  <si>
    <t>Walker, Timothy</t>
  </si>
  <si>
    <t xml:space="preserve"> NAT010000 NATURE / Ecology; NAT026000 NATURE / Plants / General; SCI008000 SCIENCE / Life Sciences / Biology; SCI020000 SCIENCE / Life Sciences / Ecology; SCI027000 SCIENCE / Life Sciences / Evolution; SCI070000 SCIENCE / Life Sciences / Zoology / General</t>
  </si>
  <si>
    <t>An enticing illustrated look at pollination, one of the most astonishing marvels of the natural worldPollination is essential to the survival of most plants on Earth. Some plants rely on the wind to transport pollen from one flower to another. Others employ an array of ingenious strategies to attract and exploit pollinators, whether they be insects, birds, or mammals. This beautifully illustrated book provides an unprecedented look at the wonders of pollination biology, drawing on the latest science to explain the extraordinarily complex relationship between plant and pollinator, and revealing why pollination is vital for healthy ecosystems and a healthy planet.Timothy Walker offers an engaging introduction to pollination biology and explores the many different tactics of plant reproduction. He shows how wind and water can be effective yet wildly unpredictable means of pollination, and describes the intimate interactions of pollinating plants with bees and butterflies, beetles and birds, and lizards and bats. Walker explores how plants entice pollinators using scents, colors, and shapes, and how plants rely on rewards as well as trickery to attract animals. He sheds light on the important role of pollination in ecology, evolution, and agriculture, and discusses why habitat management, species recovery programs, and other conservation efforts are more critical now than ever.Featuring hundreds of color photos and illustrations, Pollination is suitable for undergraduate study and is an essential resource for naturalists, horticulturalists, and backyard gardeners.</t>
  </si>
  <si>
    <t xml:space="preserve"> Timothy Walker's book is an interesting and well-written introduction to an important and fascinating subject.”—Jeff Ollerton, author of Pollinators and Pollination: Nature and Society</t>
  </si>
  <si>
    <t>Timothy Walker is lecturer in plant sciences at Somerville College, University of Oxford. He is the author of Plant Conservation: Why It Matters and How It Works, Plants: A Very Short Introduction, and Euphorbias.</t>
  </si>
  <si>
    <t>Metacommunity Ecology, Volume 59</t>
  </si>
  <si>
    <t>Leibold, Mathew A. / Chase, Jonathan M.</t>
  </si>
  <si>
    <t>59</t>
  </si>
  <si>
    <t xml:space="preserve"> SCI008000 SCIENCE / Life Sciences / Biology; SCI020000 SCIENCE / Life Sciences / Ecology; SCI027000 SCIENCE / Life Sciences / Evolution; SCI088000 SCIENCE / Life Sciences / Biological Diversity</t>
  </si>
  <si>
    <t>Metacommunity ecology links smaller-scale processes that have been the provenance of population and community ecology—such as birth-death processes, species interactions, selection, and stochasticity—with larger-scale issues such as dispersal and habitat heterogeneity. Until now, the field has focused on evaluating the relative importance of distinct processes, with niche-based environmental sorting on one side and neutral-based ecological drift and dispersal limitation on the other. This book moves beyond these artificial categorizations, showing how environmental sorting, dispersal, ecological drift, and other processes influence metacommunity structure simultaneously.Mathew Leibold and Jonathan Chase argue that the relative importance of these processes depends on the characteristics of the organisms, the strengths and types of their interactions, the degree of habitat heterogeneity, the rates of dispersal, and the scale at which the system is observed. Using this synthetic perspective, they explore metacommunity patterns in time and space, including patterns of coexistence, distribution, and diversity. Leibold and Chase demonstrate how these processes and patterns are altered by micro- and macroevolution, traits and phylogenetic relationships, and food web interactions. They then use this scale-explicit perspective to illustrate how metacommunity processes are essential for understanding macroecological and biogeographical patterns as well as ecosystem-level processes.Moving seamlessly across scales and subdisciplines, Metacommunity Ecology is an invaluable reference, one that offers a more integrated approach to ecological patterns and processes.</t>
  </si>
  <si>
    <t xml:space="preserve"> A highly significant contribution. Leibold and Chase provide an encompassing and critical overview of the current state of metacommunity ecology and discuss novel approaches, novel perspectives, and applications that contribute to a much broader framework. I learned a lot from this book. —Luc De Meester, University of Leuven Current thinking in ecology is a disorganized soup of ideas, from dispersal and spatial heterogeneity to temporal change, species sorting, and evolution. This book impressively pulls these disparate threads into a powerful and coherent framework based on metacommunities. Its next-generation metacommunity framework could well serve as a launching pad for the next decade of ecology. —Brian McGill, University of Maine Interesting and informative. Leibold and Chase have assembled in one volume recent key studies that show how metacommunity ecology is indeed wide-ranging in its scope. —Tadashi Fukami, Stanford University In this magisterial book, Leibold and Chase provide a conceptually coherent synthesis of the burgeoning field of metacommunity ecology. In addition to deftly synthesizing a sprawling literature on the role of dispersal limitation, drift, and interactions in metacommunities, they highlight the importance of linking metacommunity processes to evolutionary dynamics and ecosystem function. All ecologists will profit from careful reading of this fine and timely contribution. —Robert Holt, University of Florida Leibold and Chase have written an authoritative and accessible account of recent research on how spatially organized processes shape patterns of biological diversity over the ecological landscape. This book will be the springboard for future work in this area. —Robert E. Ricklefs, University of Missouri, St. Louis</t>
  </si>
  <si>
    <t>Mathew A. Leibold is professor of biology at the University of Florida. Jonathan M. Chase is professor of biodiversity synthesis at the German Centre for Integrative Biodiversity Research. They are the authors of Ecological Niches: Linking Classical and Contemporary Approaches.</t>
  </si>
  <si>
    <t>How and Why Species Multiply</t>
  </si>
  <si>
    <t>The Radiation of Darwin's Finches</t>
  </si>
  <si>
    <t>Grant, B. Rosemary / Grant, Peter R.</t>
  </si>
  <si>
    <t>Princeton Series in Evolutionary Biology</t>
  </si>
  <si>
    <t>Charles Darwin's experiences in the Galápagos Islands in 1835 helped to guide his thoughts toward a revolutionary theory: that species were not fixed but diversified from their ancestors over many generations, and that the driving mechanism of evolutionary change was natural selection. In this concise, accessible book, Peter and Rosemary Grant explain what we have learned about the origin and evolution of new species through the study of the finches made famous by that great scientist: Darwin's finches. Drawing upon their unique observations of finch evolution over a thirty-four-year period, the Grants trace the evolutionary history of fourteen different species from a shared ancestor three million years ago. They show how repeated cycles of speciation involved adaptive change through natural selection on beak size and shape, and divergence in songs. They explain other factors that drive finch evolution, including geographical isolation, which has kept the Galápagos relatively free of competitors and predators climate change and an increase in the number of islands over the last three million years, which enhanced opportunities for speciation and flexibility in the early learning of feeding skills, which helped species to exploit new food resources. Throughout, the Grants show how the laboratory tools of developmental biology and molecular genetics can be combined with observations and experiments on birds in the field to gain deeper insights into why the world is so biologically rich and diverse. Written by two preeminent evolutionary biologists, How and Why Species Multiply helps to answer fundamental questions about evolution--in the Galápagos and throughout the world.</t>
  </si>
  <si>
    <t xml:space="preserve"> The book illustrates how laboratory work, particularly in developmental biology and molecular genetics, can be combined effectively with observations and experimental work in the field. ---J. S. Schwartz, emeritus, CUNY College of Staten Island, for, CHOICE One of the most compelling documentations of the operation of natural selection. In this book, the Grants aim to capture the key insights provided by Darwin's finches into mechanisms of adaptation and speciation generally. They succeed in making a complex topic accessible without losing the excitement inherent in tackling a difficult problem. There is enough depth to stimulate serious students of evolutionary biology, enough explanation for general readers and an approachable style that will please both. ---Roger Butlin, Times Higher Education [T]he book is authoritative, well prepared and edited . . . and attractive. The Grants have provide and excellent third part for the Darwin's finch trilogy, and this volume should serve admirably as a summary of the knowledge that they have accumulated. ---A. Townsend Peterson, Quarterly Review of Biology A brilliant synthesis. The authors have written a concise summary of current understanding of one of the classic case studies of evolutionary diversification, Darwin's finches of the Galápagos. I can think of no parallel to this work. This book will be an inspiration to students. The Grants' love of the subject and the research comes through clearly. —Jonathan B. Losos, Harvard University Distilled into 200 pages, this is the life's work of two of evolutionary biology's greatest advocates, Peter and Rosemary Grant. In this book they meld insights from geography, behaviour, ecology and genetics to paint a complex but compelling picture of the evolutionary process. [A] must-have primer for any biology student. ---Henry Nicholls, New ScientistPeter and Rosemary Grant – Winners of the 2017</t>
  </si>
  <si>
    <t>Peter R. Grant and B. Rosemary Grant are professors emeriti at Princeton University.  In recognition of their decades of work studying the ecology, behavior, genetics, and evolution of Darwin's finches, they were awarded the 2005 Balzan Prize and the 2009 Kyoto Prize.</t>
  </si>
  <si>
    <t>Foraging Theory</t>
  </si>
  <si>
    <t>Stephens, David W. / Krebs, John R.</t>
  </si>
  <si>
    <t>This account of the current state of foraging theory is also a valuable description of the use of optimality theory in behavioral ecology in general. Organizing and introducing the main research themes in economic analyses of animal feeding behavior, the authors analyze the empirical evidence bearing on foraging models and answer criticisms of optimality modeling. They explain the rationale for applying optimality models to the strategies and mechanics of foraging and present the basic  average-rate maximizing  models and their extensions.The work discusses new directions in foraging research: incorporating incomplete information and risk-sensitive behavior in foraging models analyzing trade-offs, such as nutrient requirements and the threat of being eaten while foraging formulating dynamic models and building constrained optimization models that assume that foragers can use only simple  rules of thumb.  As an analysis of these and earlier research developments and as a contribution to debates about the role of theory in evolutionary biology. Foraging Theory will appeal to a wide range of readers, from students to research professionals, in behavioral ecology, population and community ecology, animal behavior, and animal psychology, and especially to those planning empirical tests of foraging models.</t>
  </si>
  <si>
    <t>Speaking Minds</t>
  </si>
  <si>
    <t>Interviews with Twenty Eminent Cognitive Scientists</t>
  </si>
  <si>
    <t>Payr, Sabine / Baumgartner, Peter</t>
  </si>
  <si>
    <t>Princeton Legacy Library</t>
  </si>
  <si>
    <t>292</t>
  </si>
  <si>
    <t xml:space="preserve"> PSY008000 PSYCHOLOGY / Cognitive Psychology &amp; Cognition; SCI008000 SCIENCE / Life Sciences / Biology</t>
  </si>
  <si>
    <t>Few developments in the intellectual life of the past quarter-century have provoked more controversy than the attempt to engineer human-like intelligence by artificial means. Born of computer science, this effort has sparked a continuing debate among the psychologists, neuroscientists, philosophers,and linguists who have pioneered--and criticized--artificial intelligence. Are there general principles, as some computer scientists had originally hoped, that would fully describe the activity of both animal and machine minds, just as aerodynamics accounts for the flight of birds and airplanes? In the twenty substantial interviews published here, leading researchers address this and other vexing questions in the field of cognitive science.The interviewees include Patricia Smith Churchland (Take It Apart and See How It Runs), Paul M. Churchland (Neural Networks and Commonsense), Aaron V. Cicourel (Cognition and Cultural Belief), Daniel C. Dennett (In Defense of AI), Hubert L. Dreyfus (Cognitivism Abandoned), Jerry A. Fodor (The Folly of Simulation), John Haugeland (Farewell to GOFAI?), George Lakoff (Embodied Minds and Meanings), James L. McClelland (Toward a Pragmatic Connectionism), Allen Newell (The Serial Imperative), Stephen E. Palmer (Gestalt Psychology Redux), Hilary Putnam (Against the New Associationism), David E. Rumelhart (From Searching to Seeing), John R. Searle (Ontology Is the Question), Terrence J. Sejnowski (The Hardware Really Matters), Herbert A. Simon (Technology Is Not the Problem), Joseph Weizenbaum (The Myth of the Last Metaphor), Robert Wilensky (Why Play the Philosophy Game?), Terry A.Winograd (Computers and Social Values), and Lotfi A. Zadeh (The Albatross of Classical Logic). Speaking Minds can complement more traditional textbooks but can also stand alone as an introduction to the field.Originally published in 1995.The Princeton Legacy Library uses the latest print-on-demand technology to again make availab</t>
  </si>
  <si>
    <t xml:space="preserve"> Baumgartner and Payr have compiled a fascinating collection of the stories that cognitive scientists tell to motivate themselves. The difficulties they encounter get as much attention as their accomplishments in these frank and revealing dialogues. It is cognitive science with a human face. —George A. Miller, Princeton UniversityAn invaluable accompaniment to a standard text and an excellent educated layman's introduction to some of the more computational issues in the science of the mind.---Richard Cooper, The Times Higher Education Supplement These interviews provide fascinating glimpses into the conceptual schemes of some of the leading thinkers in cognitive science and philosophy of mind. The presentation of so many diverse viewpoints is both informative and entertaining. —Paul Thagard, University of WaterlooThe authors' goal was not simply to produce another text that serves to introduce cognitive science but rather to give readers a feeling of the excitement of the field by helping them understand the personal commitment of these researchers and their connections to the work and thoughts of others in the field. They were clearly successful.Enough food for thought to satisfy the most hungry of intellects. I really like this book. The editors have done a first-class job—the canonical insiders take on Artificial Intelligence and cognitive science. As they suggest, the book is best read as a kind of hypertext, slipping between the various responses to the core questions used to organize the interviews. The result is an invaluable teaching resource and a very good read. —Andy Clark, Washington UniversityThe editors, Peter Baumgartner and Sabine Payr, have done a brilliant job. Enough food for thought to satisfy the most hungry of intellects.These edited interviews of prominent workers in the cognitive science arena reveal lively disagreement on basic concepts, particularly between the two dominant camps. . .</t>
  </si>
  <si>
    <t>Viruses as Complex Adaptive Systems</t>
  </si>
  <si>
    <t>Solé, Ricard / Elena, Santiago F.</t>
  </si>
  <si>
    <t>Primers in Complex Systems</t>
  </si>
  <si>
    <t>15</t>
  </si>
  <si>
    <t>Microbiology and Virology</t>
  </si>
  <si>
    <t xml:space="preserve"> SCI008000 SCIENCE / Life Sciences / Biology; SCI027000 SCIENCE / Life Sciences / Evolution; SCI099000 SCIENCE / Life Sciences / Virology</t>
  </si>
  <si>
    <t>How complex systems theory sheds new light on the adaptive dynamics of viral populationsViruses are everywhere, infecting all sorts of living organisms, from the tiniest bacteria to the largest mammals. Many are harmful parasites, but viruses also play a major role as drivers of our evolution as a species and are essential regulators of the composition and complexity of ecosystems on a global scale. This concise book draws on complex systems theory to provide a fresh look at viral origins, populations, and evolution, and the coevolutionary dynamics of viruses and their hosts.New viruses continue to emerge that threaten people, crops, and farm animals. Viruses constantly evade our immune systems, and antiviral therapies and vaccination campaigns can be powerless against them. These unique characteristics of virus biology are a consequence of their tremendous evolutionary potential, which enables viruses to quickly adapt to any environmental challenge. Ricard Solé and Santiago Elena present a unified framework for understanding viruses as complex adaptive systems. They show how the application of complex systems theory to viral dynamics has provided new insights into the development of AIDS in patients infected with HIV-1, the emergence of new antigenic variants of the influenza A virus, and other cutting-edge advances.Essential reading for biologists, physicists, and mathematicians interested in complexity, Viruses as Complex Adaptive Systems also extends the analogy of viruses to the evolution of other replicators such as computer viruses, cancer, and languages.</t>
  </si>
  <si>
    <t>“This book demonstrates how viruses, besides being fascinating organisms, can provide experimental tests and case studies for many of the evolutionary processes that are important to biologists.”—Lin Chao, University of California, San Diego “Solé and Elena bring together in one place a variety of different concepts and approaches that are normally treated separately, offering detailed discussions of the rapid contemporary variation of some viruses along with the medium and long-term evolution of others. I know of no other book like this one.”—Colin R. Parrish, Cornell University“This stimulating and timely book addresses questions central to virus population dynamics from the conceptual framework of complex systems theory. Clearly structured and easy to read, it fills a gap and will appeal to scientists in a diversity of fields, from virology to mathematical biology.”—Fernando García-Arenal, Universidad Politécnica de Madrid“Viruses as Complex Adaptive Systems covers the evolution, diversity, and behavior of viruses from a mathematical perspective, providing a broad range of vignettes on the subject that are clear and engagingly written. The book also serves as a useful introduction to some aspects of theoretical biology.”—Oliver Pybus, University of Oxford</t>
  </si>
  <si>
    <t>Ricard Solé is research professor and head of the Complex Systems Lab at Pompeu Fabra University in Barcelona. His books include Phase Transitions and Self-Organization in Complex Ecosystems (both Princeton). Santiago F. Elena is professor and head of the Evolutionary Systems Virology Lab at the Spanish National Research Council (CSIC) in Valencia.</t>
  </si>
  <si>
    <t>Biotechnology Law</t>
  </si>
  <si>
    <t>A Primer for Scientists</t>
  </si>
  <si>
    <t>Morrison, Alan</t>
  </si>
  <si>
    <t>Biotechnology</t>
  </si>
  <si>
    <t xml:space="preserve"> LAW098000 LAW / Practical Guides; LAW099000 LAW / Science &amp; Technology; SCI010000 SCIENCE / Biotechnology</t>
  </si>
  <si>
    <t>This book is an essential introduction to biotechnology law for scientists and other nonattorneys with biotech backgrounds. Biotechnology Law is a clear, concise, and entirely practical primer on the topic, replete with straightforward, real-world examples to illustrate each key concept.</t>
  </si>
  <si>
    <t>IntroductionSection I: Patent Law1. The Patent as a Negative Right and the Claim as Its Business End2. Construing the Patent Claim3. The Patentable Invention4. The Patent Document’s Role in Supporting a Claimed Invention5. The Long Road to Getting a Patent6. Lengthening and Shortening a Patent’s Term7. Continuing-Application Practice and the Making of a Patent Family8. The Murky World of Inventorship9. Patent Infringement and Its Variations10. Defenses and Preemptive Challenges11. Patent Opinions12. The Patent Portfolio13. The Interplay Between Trade Secrets and PatentsSection II: Regulatory Law14. The Innovator Drug: From Development to Approval15. Generic Drugs16. BiosimilarsSection III: Contract Law17. The Contract: An Enforceable Promise18. Biotechnology AgreementsAcknowledgmentsFurther ReadingGlossary of Legal Acronyms and AbbreviationsIndex</t>
  </si>
  <si>
    <t>W. Nicholson Price II, University of Michigan Law School:This book provides an approachable overview of three complicated areas of law that are relevant to biotechnology: patent law, regulatory approval for drugs and biologics, and contract law. Aimed at scientists unfamiliar with the law and at others in the biotechnology industry, this book makes legal matters more accessible by using helpful examples and by covering the main points of the law without getting too bogged down in the details.Aaron Fellmeth, Dennis S. Karjala Professor of Law, Science, and Technology, Sandra Day O'Connor College of Law:This is an up-to-date, well-organized volume on biotechnology law suitable for scientific and business audiences. Alan J. Morrison walks biotechnology scientists through the legal issues they will confront during the natural process of planning, researching, developing, testing, and protecting their inventions.Jahanara Ali, director of the BioVenture eLab, Joan &amp; Sanford I. Weill Medical College of Cornell University:Brilliant inventors often create incredible products but struggle at the complex legal processes involved. In this educational read, patent lawyer Alan Morrison takes the reader through three main legal concepts encountered by every inventor: patent law, regulatory law, and contract law. The clear and succinct way Morrison describes these legal processes makes his book essential for every inventor, biotech company, and technology commercialization office, not only to understand the process but also to avoid making common costly mistakes.</t>
  </si>
  <si>
    <t>Alan J. Morrison is a lecturer in the Department of Biological Sciences at Columbia University. He practices biotechnology law in New York City.</t>
  </si>
  <si>
    <t>Field Guide to Sharks, Rays &amp; Chimaeras of Europe and the Mediterranean</t>
  </si>
  <si>
    <t>Dando, Marc / Ebert, David A.</t>
  </si>
  <si>
    <t>24</t>
  </si>
  <si>
    <t xml:space="preserve"> NAT012000 NATURE / Animals / Fish; NAT020000 NATURE / Animals / Marine Life; NAT027000 NATURE / Reference; NAT049000 NATURE / Regional; SCI039000 SCIENCE / Life Sciences / Marine Biology; TRV009000 Travel / Europe / General</t>
  </si>
  <si>
    <t>The definitive field guide to all the sharks, rays and chimaeras of the European Atlantic and MediterraneanThe waters of the northeast Atlantic and Mediterranean Sea are home to an amazing variety of sharks, rays and chimaeras. This comprehensive and easy-to-use field guide covers all 145 species found in the Mediterranean, the waters of the European Atlantic and Iceland, along all the Scandinavian coasts, in the Black Sea and as far south as the Canary Islands. Detailed species accounts describe key identification features, habitat, biology and status. Every species account comes with a colour distribution map, a depth guide, at-a-glance icons and colour illustrations. This must-have field guide also features illustrated key guides that enable you to accurately identify down to species, comparison plates of similar species, illustrations of eggcases where known and plates of teeth.The first field guide to cover all 145 speciesFeatures hundreds of colour illustrations, photos, maps and diagramsDescribes key features, habitat, biology and statusIncludes depth guides, at-a-glance icons, key guides and teeth plates</t>
  </si>
  <si>
    <t xml:space="preserve"> This book is an utter delight, a treasure trove for shark geeks and a remarkable achievement for both author and illustrator. If you're interested in elasmobranchs and want a truly comprehensive i-d resource for this region, look no further. ---Simon Rogerson, SCUBA Magazine A great thing to have on your bookshelf. . . . Nobody, it seems, produces better marine-life scientific illustrations than Marc Dando, whose work can be admired here. Author David Ebert, programme director of the Pacific Shark Research Centre, knows his elasmobranchs and, while this is a reference book, has a clear and authoritative style. ---Steve Weinman, Diver Magazine</t>
  </si>
  <si>
    <t>David A. Ebert is program director of the Pacific Shark Research Center and a research faculty member at Moss Landing Marine Laboratories. Marc Dando is a scientific illustrator and publisher whose books include Guide to the Manta and Devil Rays of the World and A Pocket Guide to Sharks of the World (both Princeton). Twitter @dando_marc</t>
  </si>
  <si>
    <t>Biodiversity and Climate Change</t>
  </si>
  <si>
    <t>Transforming the Biosphere</t>
  </si>
  <si>
    <t>Hannah, Lee / Lovejoy, Thomas E.</t>
  </si>
  <si>
    <t xml:space="preserve"> NAT011000 NATURE / Environmental Conservation &amp; Protection; SCI088000 SCIENCE / Life Sciences / Biological Diversity; SCI092000 SCIENCE / Global Warming &amp; Climate Change</t>
  </si>
  <si>
    <t>An essential, up-to-date look at the critical interactions between biological diversity and climate change that will serve as an immediate call to action The physical and biological impacts of climate change are dramatic and broad-ranging. People who care about the planet and manage natural resources urgently need a synthesis of our rapidly growing understanding of these issues. In this all-new sequel to the 2005 volume Climate Change andBiodiversity, leading experts in the field summarize observed changes, assess what the future holds, and offer suggested responses.   Edited by distinguished conservationist Thomas E. Lovejoy and climate change biologist Lee Hannah, this comprehensive volume includes the latest research and explores emerging topics. From extinction risk to ocean acidification, the future of the Amazon to changes in ecosystem services, and geoengineering to the power of ecosystem restoration, this volume captures the sweep of climate change transformation of the biosphere. An authoritative, up-to-date reference, this is the new benchmark synthesis for climate change scientists, conservationists, managers, policymakers, and educators.</t>
  </si>
  <si>
    <t>LovejoyThomas E.: Thomas E. Lovejoy is university professor at George Mason University. Lee Hannah is senior scientist at the Moore Center for Science, Conservation International and adjunct professor, Bren School of Environmental Science and Management at the University of California, Santa Barbara.</t>
  </si>
  <si>
    <t>Carnivore Behavior, Ecology, and Evolution</t>
  </si>
  <si>
    <t>Gittleman, John L.</t>
  </si>
  <si>
    <t>The mammalian order Carnivora is characterized by an incredible range of morphological, ecological, and behavioral variation. Carnivores can be as small as the 100-gram least weasel or as large as the 800-kilogram polar bear. Their reproductive rate can vary from one offspring every five years, as with some black bears, to three litters a year, as with the dwarf mongoose. Group sizes can be traced along a wide continuum, from the solitary ermine to the monogamous golden jackal to the large extended packs of as many as 80 spotted hyenas.Until recently the general habits of most wild carnivore species were inadequately understood. In the last decade, however, improved technologies, including the use of radiotelemetry and night-vision scopes, have led to many important discoveries. This book is at once a critical summary and an evaluation of current research on carnivores. A worthy successor to R.F. Ewer's monumental volume, The Carnivores (Cornell University Press), it is the work of 30 leading carnivore biologists, who here assemble comparative data on the basic anatomical, behavioral, ecological, physiological, reproductive, and evolutionary characteristics of this group.After a general introduction to the Carnivora, the volume is divided in three parts, each of which begins with a brief introduction outlining its main themes. Part I, Behavior, covers acoustic and olfactory communication, behavioral development, behavioral ecology of canids and hyaenids, modes of solitary living, and group living. In Part II, Ecology, topics include feeding ecology of the giant panda and Asiatic black bear, adatpations for aquatic living, ecological constraints on predation in felids, consequences of small size in mustelids, rate of basal metabolism and food habits, and reproductive output. Part III, Evolution, deals with the morphological approaches to phylogeny, and the fossil record. An appendix presents a complete classification of the Carnivora, including topic</t>
  </si>
  <si>
    <t>GittlemanJohn L.: John L. Gittleman is Research Assistant Professor of Zoology and a member of the Faculty of Graduate Programs in Ecology and Ethology at the University of Tennessee.</t>
  </si>
  <si>
    <t>The Molecular Switch</t>
  </si>
  <si>
    <t>Signaling and Allostery</t>
  </si>
  <si>
    <t>Phillips, Rob</t>
  </si>
  <si>
    <t>Biophysics</t>
  </si>
  <si>
    <t xml:space="preserve"> SCI009000 SCIENCE / Life Sciences / Biophysics; SCI049000 SCIENCE / Life Sciences / Molecular Biology; SCI050000 SCIENCE / Nanoscience; SCI074000 SCIENCE / Physics / Atomic &amp; Molecular</t>
  </si>
  <si>
    <t>A signature feature of living organisms is their ability to carry out purposeful actions by taking stock of the world around them. To that end, cells have an arsenal of signaling molecules linked together in signaling pathways, which switch between inactive and active conformations. The Molecular Switch articulates a biophysical perspective on signaling, showing how allostery—a powerful explanation of how molecules function across all biological domains—can be reformulated using equilibrium statistical mechanics, applied to diverse biological systems exhibiting switching behaviors, and successfully unify seemingly unrelated phenomena.Rob Phillips weaves together allostery and statistical mechanics via a series of biological vignettes, each of which showcases an important biological question and accompanying physical analysis. Beginning with the study of ligand-gated ion channels and their role in problems ranging from muscle action to vision, Phillips then undertakes increasingly sophisticated case studies, from bacterial chemotaxis and quorum sensing to hemoglobin and its role in mammalian physiology. He looks at G-protein coupled receptors as well as the role of allosteric molecules in gene regulation. Phillips concludes by surveying problems in biological fidelity and offering a speculative chapter on the relationship between allostery and biological Maxwell demons.Appropriate for graduate students and researchers in biophysics, physics, engineering, biology, and neuroscience, The Molecular Switch presents a unified, quantitative model for describing biological signaling phenomena.</t>
  </si>
  <si>
    <t xml:space="preserve"> With its fluid and witty language, beautiful illustrations, and detailed text, this stimulating book will be extremely important to students of quantitative biology. The fact that a simple mathematical model can describe many different systems with switching behaviors is encouraging, and successful applications of the allosteric model will prompt students to use the same concept to model the systems in their own research. I, for one, learned a lot. —Yuhai Tu, IBM T. J. Watson Research Center Reading The Molecular Switch, I felt I was engaged in a conversation with the author, who was guiding me through the molecular thickets and showing how physics helps us see the wood for the trees. Rob Phillips conveys with clarity and precision the physicists' deep belief in universality, providing a consistent set of ideas, methods, and examples that are applied across a range of molecular biology. I greatly enjoyed this work. —Jeremy Gunawardena, Harvard Medical School</t>
  </si>
  <si>
    <t>Rob Phillips is the Fred and Nancy Morris Professor of Biophysics and Biology at the California Institute of Technology. He is the author of Crystals, Defects and Microstructures and coauthor of Physical Biology of the Cell and Cell Biology by the Numbers.</t>
  </si>
  <si>
    <t>The Origin of Species</t>
  </si>
  <si>
    <t>A Variorum Text</t>
  </si>
  <si>
    <t>Peckham, Morse</t>
  </si>
  <si>
    <t>University of Pennsylvania Press</t>
  </si>
  <si>
    <t xml:space="preserve"> SCI027000 SCIENCE / Life Sciences / Evolution; SCI034000 SCIENCE / History</t>
  </si>
  <si>
    <t>This volume facilitates an understanding of the evolution of Charles Darwin's theory of evolution over the six versions of The Origin of Species published during his lifetime.</t>
  </si>
  <si>
    <t xml:space="preserve"> Darwin produced six editions [of The Origin of Species] during his lifetime and, as Peckham demonstrated nearly fifty years ago, he tinkered constantly with the text, adding and amending, revising and rethinking and, above all, responding to criticism. &amp;mdashTimes Literary Supplement</t>
  </si>
  <si>
    <t>Charles Darwin (1809-1882) was the British naturalist who originated the theories of natural selection and evolution. Morse Peckham, Director of the University of Pennsylvania Press from 1953 to 1955, was Distinguished Professor of English and Comparative Literature at the University of South Carolina and author of many books, including Beyond the Tragic Vision and Explanation and Power: An Inquiry into the Control of Human Behavior.</t>
  </si>
  <si>
    <t>Flight Identification of European Passerines and Select Landbirds</t>
  </si>
  <si>
    <t>An Illustrated and Photographic Guide</t>
  </si>
  <si>
    <t>Cofta, Tomasz</t>
  </si>
  <si>
    <t>74</t>
  </si>
  <si>
    <t xml:space="preserve"> NAT004000 NATURE / Birdwatching Guides; NAT027000 NATURE / Reference; NAT043000 NATURE / Animals / Birds; NAT049000 NATURE / Regional; SCI070040 SCIENCE / Life Sciences / Zoology / Ornithology</t>
  </si>
  <si>
    <t>A richly illustrated, state-of-the-art field guide for identifying European passerines in flight—the first of its kindOpening up new frontiers in birdwatching, this is the first field guide for identifying European passerines in flight, featuring more than 830 stunning color illustrations from acclaimed bird artist Tomasz Cofta, who creates remarkably lifelike images using the latest digital technology. With detailed coverage of 206 passerines and 32 near-passerine landbirds, this cutting-edge book features a seamlessly integrated approach. It combines Cofta’s precise illustrations, which depict key shape and coloration features, with a range of photos for each species that show how they appear in flight. The species accounts are short, sharp, and authoritative, and essential information on individual flight manner and flock structure and behavior are represented concisely. In addition, flight calls are transliterated, briefly described, shown as sonograms, and backed up with a unique collection of more than a hundred online audio recordings. While the book is written in a style that will appeal to all birders, it also contains new knowledge on flight identification, making it a must-have for professional ornithologists and scientists as well.The first field guide to flight identification of European passerinesCovers 206 passerines and 32 near-passerine landbirdsFeatures more than 830 stunning color illustrationsIncludes a range of photos showing each species in flightProvides extensive information on flight calls</t>
  </si>
  <si>
    <t xml:space="preserve"> I struggle to think of a birder I know or know of who will not wish to buy this book. ---Phil Slade, Another Bird Blog</t>
  </si>
  <si>
    <t>Tomasz Cofta is an acclaimed bird illustrator and ornithologist. He has published more than a hundred papers on bird identification featuring close to two thousand of his own illustrations and has published thousands of other bird and nature illustrations in some sixty books, including The World’s Rarest Birds (Princeton WILDGuides).</t>
  </si>
  <si>
    <t>The Mind of the Horse</t>
  </si>
  <si>
    <t>An Introduction to Equine Cognition</t>
  </si>
  <si>
    <t>Leblanc,  Michel-Antoine</t>
  </si>
  <si>
    <t xml:space="preserve"> NAT016000 NATURE / Animals / Horses; SCI090000 SCIENCE / Cognitive Science</t>
  </si>
  <si>
    <t>Horses were first domesticated about 6,000 years ago on the vast Eurasian steppe, yet only in the last two decades have scientists begun to explore the mental capacities of these animals. In The Mind of the Horse, Michel-Antoine Leblanc presents an encyclopedic synthesis of scientific knowledge about equine behavior and cognition, providing experts and enthusiasts alike with an up-to-date understanding of how horses perceive, think about, and adapt to their physical and social worlds.Much of what we think we know about  the intelligence of the horse  derives from fragmentary reports and anecdotal evidence. Putting this accumulated wisdom to the test, Leblanc introduces readers to rigorous experimental investigations into how horses make sense of their world under varying conditions. He describes the anatomical and neurophysiological characteristics of the horse's brain, and compares these features with those of other species, to gain an evolutionary perspective. A horseman himself, Leblanc also considers the opinions of renowned riding masters, as well as controversies surrounding the horse's extraordinary mental powers that have stirred in equestrian and scientific circles. The Mind of the Horse brings together in one volume the current state of equine research and will likely stimulate surprising new discoveries.</t>
  </si>
  <si>
    <t>ContentsForeword To The French EditionForeword To The English EditionPrefaceThen and NowDiscovering the Real Life of Free-Ranging HorsesEquine Ethology Studies to PursueThe Emergence of a New Field of Research: The Cognitive Ethology of the Horse2. Equine IntelligenceA Rash of Clever HorsesIntelligence and CognitionAnimal Behavior, Cognition, and RepresentationNervous Tissue and the General Organization of the Mammalian Nervous SystemBrain and Mind in the Light of EvolutionPerception: A Dynamic Process That Constructs the WorldA Few Issues Regarding the Study of Equine Perception6. The Anatomical And Physiological Basis Of Equine Visual PerceptionSize, Arrangement of the Eyes, and</t>
  </si>
  <si>
    <t>LeblancMichel-Antoine: Michel-Antoine Leblanc is a psychologist, and has a doctorate in neuroscience from the University of Paris Ouest Nanterre La Défense. He is an associate researcher at the Psychology Laboratory of the University of Angers and at the Laboratory of Comparative Ethology and Cognition of the University of Paris Ouest Nanterre La Défense.</t>
  </si>
  <si>
    <t>Microbial Life in the Cryosphere and Its Feedback on Global Change</t>
  </si>
  <si>
    <t>Liebner, Susanne / Ganzert, Lars</t>
  </si>
  <si>
    <t>Life in Extreme Environments</t>
  </si>
  <si>
    <t xml:space="preserve"> NAT010000 NATURE / Ecology; NAT011000 NATURE / Environmental Conservation &amp; Protection; NAT038000 NATURE / Natural Resources; SCI020000 SCIENCE / Life Sciences / Ecology; SCI045000 SCIENCE / Life Sciences / Microbiology</t>
  </si>
  <si>
    <t>The cryosphere stands for environments where water appears in a frozen form. It includes permafrost, glaciers, ice sheets, and sea ice and is currently more affected by Global Change than most other regions of the Earth. In the cryosphere, limited water availability and subzero temperatures cause extreme conditions for all kind of life which microorganisms can cope with extremely well. The cryosphere`s microbiota displays an unexpectedly large genetic potential, and taxonomic as well as functional diversity which, however, we still only begin to map. Also, microbial communities influence reaction patterns of the cryosphere towards Global Change. Altered patterns of seasonal temperature fluctuations and precipitation are expected in the Arctic and will affect the microbial turnover of soil organic matter (SOM). Activation of nutrients by thawing and increased active layer thickness as well as erosion renders nutrient stocks accessible to microbial activities. Also, glacier melt and retreat stimulate microbial life in turn influencing albedo and surface temperatures. In this context, the functional resilience of microbial communities in the cryosphere is of major interest. Particularly important is the ability of microorganisms and microbial communities to respond to changes in their surroundings by intracellular regulation and population shifts within functional niches, respectively. Research on microbial life exposed to permanent freeze or seasonal freeze-thaw cycles has led to astonishing findings about microbial versatility, adaptation, and diversity. Microorganisms thrive in cold habitats and new sequencing techniques have produced large amounts of genomic, metagenomic, and metatranscriptomic data that allow insights into the fascinating microbial ecology and physiology at low and subzero temperatures. Moreover, some of the frozen ecosystems such as permafrost constitute major global carbon and nitrogen storages, but can also act as sources of t</t>
  </si>
  <si>
    <t>Book Review:  Microbial Life of the Deep Biosphere (2014) edited by Jens Kallmeyer and Dirk Wagner, Walter de Gruyer GmbH, Berlin/Boston Thomas L. KieftNew Mexico Tech Subseafloor sediments and crust as well as the groundwater environments beneath the continents comprise something of a last frontier among the Earth's ecosystems in terms of scientific exploration and discovery. Early reports of microbes in deep Earth environments, e.g., John Parkes' meticulous microscopic counts of microbes in subseafloor sediments, were often met with skepticism that these microbes were merely drilling contaminants or dead cells but now, happily, deep life studies have matured such that the existence of the deep biosphere is widely accepted. The Ocean Drilling Program and its successors, currently the International Ocean Discovery Program (IODP), have devoted considerable resources to biological aspects of subseafloor environs the International Continental Scientific Drilling Program and various other initiatives, including probes of the deep Earth via mines and underground research labs, have made similar progress in exploring and understanding the highly varied on-shore groundwater environments. Expanded drilling opportunities and biotechnological advances have enabled clear demonstrations that deep microbes are phylogenetically and metabolically diverse and that they're alive and well and actively contribute to biogeochemical cycling. Given the recent progress in deep life studies, the publication of Microbial Life of the Deep Biosphere, edited by Jens Kallmeyer and Dirk Wagner, as the first volume in a series on Life in Extreme Environments, is extremely timely.</t>
  </si>
  <si>
    <t>Mathias Bonk, Berlin. Timo Ulrichs, Berlin.</t>
  </si>
  <si>
    <t>Global Burning</t>
  </si>
  <si>
    <t>Rising Antidemocracy and the Climate Crisis</t>
  </si>
  <si>
    <t>Darian-Smith, Eve</t>
  </si>
  <si>
    <t>Stanford University Press</t>
  </si>
  <si>
    <t xml:space="preserve"> LAW034000 LAW / Environmental; SCI092000 SCIENCE / Global Warming &amp; Climate Change; SOC040000 SOCIAL SCIENCE / Disasters &amp; Disaster Relief</t>
  </si>
  <si>
    <t>How extreme-right antidemocratic governments around the world are prioritizing profits over citizens, stoking catastrophic wildfires, and accelerating global climate change.Recent years have seen out-of-control wildfires rage across remote Brazilian rainforests, densely populated California coastlines, and major cities in Australia. What connects these separate events is more than immediate devastation and human loss of life. In Global Burning, Eve Darian-Smith contends that using fire as a symbolic and literal thread connecting different places around the world allows us to better understand the parallel, and related, trends of the growth of authoritarian politics and climate crises and their interconnected global consequences.  Darian-Smith looks deeply into each of these three cases of catastrophic wildfires and finds key similarities in all of them. As political leaders and big business work together in the pursuit of profits and power, anti-environmentalism has become an essential political tool enabling the rise of extreme right governments and energizing their populist supporters. These are the governments that deny climate science, reject environmental protection laws, and foster exclusionary worldviews that exacerbate climate injustice.The fires in Australia, Brazil and the United States demand acknowledgment of the global systems of inequality that undergird them, connecting the political erosion of liberal democracy with the corrosion of the environment. Darian-Smith argues that these wildfires are closely linked through capitalism, colonialism, industrialization, and resource extraction. In thinking through wildfires as environmental and political phenomenon, Global Burning challenges readers to confront the interlocking powers that are ensuring our future ecological collapse.</t>
  </si>
  <si>
    <t>1. Fire as Omen: Introduction2. Fire as Profit: Global Corporations Rule3. Fire as Weapon: Rising Global Authoritarianism4. Fire as Death: Violent Environmental Racism5. Fire as Disruption: Conclusion</t>
  </si>
  <si>
    <t xml:space="preserve"> The threat of extinction is real and immediate, but Eve Darian-Smith rightfully warns that it cannot be effectively thwarted unless we link the fight for environmental survival with the struggles against global, class, racial, and gender inequalities. A persuasive, solidly documented work. —Walden Bello, co-founder of Focus on the Global South and recipient of the Right Livelihood Award This is a book I want my students to read, this is a book my friends and family will read. Simultaneously devastating and hopeful, it repositions the significance of Indigenous ecological knowledge as a key source for worldwide wellbeing. —Jane McMillan, former Canadian Research Chair of Indigenous Peoples and Sustainable Communities As this clearly-argued book makes evident: too much of our politics has aided the forces heating our atmosphere and drying out our forests. It's time to stop. —Bill McKibben, author Falter: Has the Human Game Begun to Play Itself Out?Henry Giroux: Global Burning is a brilliant analysis of how a range of anti-democratic trends can be viewed through the lens of catastrophic wildfires across the globe. If you want to understand how to analyze and become involved in a politics of collective resistance aimed at saving both the planet and democracy itself, this is the book to read. Saskia Sassen: In a daring move that combines the familiar and the unexpected, Eve Darian-Smith adds anti-environmentalism as a distinctive dimension to our understanding of the global rise of extreme far-right governments. Anti-environmentalism assumes a whole range of new meanings in this book –including willful denials of what we know will be disastrous effects. Rob Nixon: Global Burning is as powerful as it is succinct. Eve Darian-Smith writes with urgent clarity and conceptual richness as she grapples with some of the most pressing issues of our times. Global Burning is a very teachable book—truly interdisciplinary and int</t>
  </si>
  <si>
    <t>Eve Darian-Smith is Professor and Chair of the Department of Global and International Studies at the University of California, Irvine. Her most recent book is The Global Turn: Theories, Research Designs, and Methods for Global Studies, with Philip McCarty (University of California Press).</t>
  </si>
  <si>
    <t>Resource Competition and Community Structure. (MPB-17), Volume 17</t>
  </si>
  <si>
    <t>Tilman, David</t>
  </si>
  <si>
    <t>107</t>
  </si>
  <si>
    <t>One of the central questions of ecology is why there are so many different kinds of plants and animals. Here David Tilman presents a theory of how organisms compete for resources and the way their competition promotes diversity. Developing Hutchinson's suggestion that the main cause of diversity is the feeding relations of species, this book builds a mechanistic, resource-based explanation of the structure and functioning of ecological communities. In a detailed analysis of the Park Grass Experiments at the Rothamsted Experimental Station in England, the author demonstrates that the dramatic results of these 120 years of experimentation are consistent with his theory, as are observations in many other natural communities.The consumer-resource approach of this book is applicable to both animal and plant communities, but the majority of Professor Tilman's discussion concentrates on the structure of plant communities. All theoretical arguments are developed graphically, and formal mathematics is kept to a minimum. The final chapters of the book provide some testable speculations about resources and animal communities and explore such problems as the evolution of  super species,  the differences between plant and animal community diversity patterns, and the cause of plant succession.</t>
  </si>
  <si>
    <t xml:space="preserve"> Since their first monograph in population biology Princeton has regularly produced excellent innovative texts presenting to ecologists new ideas and new hypotheses to test ... [David Tilman's book] is no exception. </t>
  </si>
  <si>
    <t>Adaptation and Natural Selection</t>
  </si>
  <si>
    <t>A Critique of Some Current Evolutionary Thought</t>
  </si>
  <si>
    <t>Williams, George Christopher</t>
  </si>
  <si>
    <t>61</t>
  </si>
  <si>
    <t>Biological evolution is a fact—but the many conflicting theories of evolution remain controversial even today. When Adaptation and Natural Selection was first published in 1966, it struck a powerful blow against those who argued for the concept of group selection—the idea that evolution acts to select entire species rather than individuals. Williams’s famous work in favor of simple Darwinism over group selection has become a classic of science literature, valued for its thorough and convincing argument and its relevance to many fields outside of biology. Now with a new foreword by Richard Dawkins, Adaptation and Natural Selection is an essential text for understanding the nature of scientific debate.</t>
  </si>
  <si>
    <t>“A beautifully written and excellently reasoned essay in defense of Darwinian selection as a sufficient theory to explain evolution without the necessity of group selection, population adaptation, or progress.”—R. C. Lewontin, Science“This is an exciting, significant, and important work…. On the whole it will have a very beneficial influence on biology with a rich supply of subjects and targets for some years to come…. This is a carefully constructed, carefully written scholarly work, in the best sense of these words.”—L. B. Slobodkin, Quarterly Review of Biology</t>
  </si>
  <si>
    <t>George C. Williams (1926–2010) was professor emeritus of ecology and evolution at the State University of New York at Stony Brook. Richard Dawkins is professor emeritus at the University of Oxford. An evolutionary biologist, he is the bestselling author of many books, including The Selfish Gene, The God Delusion, and The Extended Phenotype.</t>
  </si>
  <si>
    <t>How to Clone a Mammoth</t>
  </si>
  <si>
    <t>The Science of De-Extinction</t>
  </si>
  <si>
    <t>Shapiro, Beth</t>
  </si>
  <si>
    <t>108</t>
  </si>
  <si>
    <t xml:space="preserve"> NAT007000 NATURE / Dinosaurs &amp; Prehistoric Creatures; NAT045000 NATURE / Ecosystems &amp; Habitats / General; NAT046000 NATURE / Endangered Species; SCI027000 SCIENCE / Life Sciences / Evolution; SCI029000 SCIENCE / Life Sciences / Genetics &amp; Genomics; SCI070000 SCIENCE / Life Sciences / Zoology / General</t>
  </si>
  <si>
    <t>An insider's view on bringing extinct species back to lifeCould extinct species, like mammoths and passenger pigeons, be brought back to life? In How to Clone a Mammoth, Beth Shapiro, evolutionary biologist and pioneer in ancient DNA research, addresses this intriguing question by walking readers through the astonishing and controversial process of de-extinction. From deciding which species should be restored to anticipating how revived populations might be overseen in the wild, Shapiro vividly explores the extraordinary cutting-edge science that is being used to resurrect the past. Considering de-extinction's practical benefits and ethical challenges, Shapiro argues that the overarching goal should be the revitalization and stabilization of contemporary ecosystems. Looking at the very real and compelling science behind an idea once seen as science fiction, How to Clone a Mammoth demonstrates how de-extinction will redefine conservation's future.</t>
  </si>
  <si>
    <t xml:space="preserve"> A thrilling tour of the science that might—might—recreate lost worlds from the not-too-distant past. . . . Sharp, witty, and impeccably-argued. —Brian Switek, National Geographic.com An engaging, rigorous, and deeply thoughtful book. —Elizabeth Kolbert, author of The Sixth Extinction An entertaining and deeply informative read. —A. Rus Hoelzel, Science A fascinating book. —Carl Zimmer, Wall Street Journal At once an account of the state of the technology, a sketch of how to proceed, a barrage of as-yet unanswerable questions and a manifesto. —Olivia Judson, Financial Times</t>
  </si>
  <si>
    <t>Beth Shapiro is professor of ecology and evolutionary biology at the University of California, Santa Cruz. She received a MacArthur Award in 2009.</t>
  </si>
  <si>
    <t>The Bee</t>
  </si>
  <si>
    <t>Wilson-Rich, Noah</t>
  </si>
  <si>
    <t xml:space="preserve"> NAT017000 NATURE / Animals / Insects &amp; Spiders; NAT027000 NATURE / Reference; SCI100000 SCIENCE / Natural History</t>
  </si>
  <si>
    <t>GenericBees pollinate more than 130 fruit, vegetable, and seed crops that we rely on to survive. Bees are crucial to the reproduction and diversity of flowering plants, and the economic contributions of these irreplaceable insects measure in the tens of billions of dollars each year. Yet bees are dying at an alarming rate, threatening food supplies and ecosystems around the world. In this richly illustrated natural history of the bee, Noah Wilson-Rich and his team of bee experts provide a window into the vitally important role that bees play in the life of our planet.Earth is home to more than 20,000 bee species, from fluorescent-colored orchid bees and sweat bees to flower-nesting squash bees and leaf-cutter bees. This book takes an incomparable look at this astounding diversity, blending an engaging narrative with practical, hands-on discussions of such topics as beekeeping and bee health. It explores our relationship with the bee over evolutionary time, delving into how it came to be, where it stands today, and what the future holds for humanity and bees alike.Provides an accessible, illustrated look at the human–bee relationship over timeFeatures a section on beekeeping and handy go-to guides to the identification, prevention, and treatment of honey bee diseasesCovers bee evolution, ecology, genetics, and physiologyIncludes a directory of notable bee speciesPresents a holistic approach to bee health, including organic and integrated pest management techniquesShows what you can do to help bee populations</t>
  </si>
  <si>
    <t>A comprehensive guide to the bee and covers every topic imaginable, including bee evolution, behaviour, beekeeping, anatomy and reproduction. Each section in the book is filled with stunning, detailed photography that compliments the informative accompanying text. . . . You could spend hours simply perusing the pictures in this book and finding something new every time. The Bee: A Natural History is a perfect coffee-table book, but offers so much more than pretty pictures. The author is clearly an expert in his field and the chapters go into quite a lot of depth, without alienating the reader. It strikes an appropriate balance between appearance and content.This book is a valuable addition the bookshelves of anyone with an interest and love of the bee.---Sue Closs, Welsh BeekeeperHonorable Mention for the 2015 National Outdoor Book Awards, Nature and the Environment, NOBA FoundationIt is an engaging, wide-ranging introduction to the natural history of the bee that I found to be a real ‘page turner.' One can learn a great deal about bees from the book and, as such, it can serve as an excellent introductory text book on the subject for both formal and informal students of entomology. . . . [T]his beautiful book is a real bargain. Bottom line: highly recommended.---C.P. Dufault, Bulletin of the Entomological Society of CanadaThis beautifully designed book has great photos and a very appealing look. Each section is very short and gives you a summary of one aspect of bees' lives.The Bee is a quick and easy-to-read overview of a topic that would be equally useful for the layperson who knows little about bees and the beekeeper who wants to learn about bees from a more general perspective. Be prepared for a visual treat.---Roberta Gibson, Wild About AntsBecause humans have observed and cultivated social bees for millennia . . . we know enough about those little creatures to fill many books. Ope</t>
  </si>
  <si>
    <t>Noah Wilson-Rich is founder and chief scientific officer of The Best Bees Company, a Boston-based beekeeping service and research organization. Kelly Allin was lab manager at the Best Bees Company's Urban Beekeeping Laboratory and Bee Sanctuary during the writing of this book. Norman Carreck is scientific director of the International Bee Research Association. Andrea Quigley is a freelance writer who contributes regularly to beekeeping journals.</t>
  </si>
  <si>
    <t>The Lives of Fungi</t>
  </si>
  <si>
    <t>A Natural History of Our Planet's Decomposers</t>
  </si>
  <si>
    <t>Bunyard, Britt</t>
  </si>
  <si>
    <t>The Lives of the Natural World</t>
  </si>
  <si>
    <t xml:space="preserve"> NAT022000 NATURE / Plants / Mushrooms; SCI094000 SCIENCE / Life Sciences / Mycology; SCI100000 SCIENCE / Natural History</t>
  </si>
  <si>
    <t>A fascinating and richly illustrated exploration of the natural history of fungiWe know fungi are important, for us as well as the environment. But how they live, and what they can do, remains mysterious and surprising. Filled with stunning photographs, The Lives of Fungi presents an inside look into their hidden and extraordinary world.The wonders of fungi are myriad: a mushroom poking up through leaf litter literally overnight, or the sensational hit of umami from truffle shavings. Alexander Fleming cured infections with mold and spiritual guides have long used psychedelic mushrooms to enhance understanding. Then there are the tiny threads of fungi, called mycelium, that create a communications network for the natural world while decomposing organic matter. Combining engaging and accessible text with beautiful images, The Lives of Fungi lays out all the essential facts about fungi for the mycologically curious.</t>
  </si>
  <si>
    <t xml:space="preserve"> It is hard to imagine that there has ever been a more comprehensive book written on fungi, or one with such stunning photography, that enables the reader to see these mysterious life forms in a totally different light. No walk in the countryside will ever be the same again. </t>
  </si>
  <si>
    <t>Britt A. Bunyard is the founder, publisher, and editor-in-chief of Fungi, the widest circulating mycology magazine in North America. He also serves as executive director of the Telluride Mushroom Festival. His many books include Amanitas of North America, Mushrooms and Macrofungi of Ohio and Midwestern States, and The Beginner's Guide to Mushrooms.</t>
  </si>
  <si>
    <t>Birds and Us</t>
  </si>
  <si>
    <t>A 12,000-Year History from Cave Art to Conservation</t>
  </si>
  <si>
    <t>Birkhead, Tim</t>
  </si>
  <si>
    <t xml:space="preserve"> NAT011000 NATURE / Environmental Conservation &amp; Protection; NAT043000 NATURE / Animals / Birds; SCI070040 SCIENCE / Life Sciences / Zoology / Ornithology</t>
  </si>
  <si>
    <t>From award-winning author and ornithologist Tim Birkhead, a sweeping history of the long and close relationship between birds and humansSince the dawn of human history, birds have stirred our imagination, inspiring and challenging our ideas about science, faith, art, and philosophy. We have worshipped birds as gods, hunted them for sustenance, adorned ourselves with their feathers, studied their wings to engineer flight, and, more recently, attempted to protect them. In Birds and Us, award-winning writer and ornithologist Tim Birkhead takes us on a dazzling epic journey through our mutual history with birds, from the ibises mummified and deified by Ancient Egyptians to the Renaissance fascination with woodpecker anatomy—and from the Victorian obsession with egg collecting to today’s fight to save endangered species and restore their habitats.Spanning continents and millennia, Birds and Us chronicles the beginnings of a written history of birds in ancient Greece and Rome, the obsession with falconry in the Middle Ages, and the development of ornithological science. Moving to the twentieth century, the book tells the story of the emergence of birdwatching and the field study of birds, and how they triggered an extraordinary flowering of knowledge and empathy for birds, eventually leading to today’s massive worldwide interest in birds—and the realization of the urgent need to save them.Weaving in stories from Birkhead’s life as scientist, including far-flung expeditions to wondrous Neolithic caves in Spain and the bustling guillemot colonies of the Faroe Islands, this rich and fascinating book is an unforgettable account of how birds have shaped us, and how we have shaped them.</t>
  </si>
  <si>
    <t>“Birkhead’s approach to writing—hard, clear sentences deep, revelatory looking—has the same effect as his microscope, making us see the familiar with new eyes.”—Alex Preston, author of As Kingfishers Catch Fire: Birds and Books“Tim Birkhead is one of Britain’s leading zoologists, yet he skillfully bridges the gap between scientists and nonscientists.”—Stephen Moss, author of Mrs. Moreau’s Warbler: How Birds Got Their Names</t>
  </si>
  <si>
    <t>Tim Birkhead is an award-winning author and one of the world’s leading bird biologists. He is the coauthor of Ten Thousand Birds: Ornithology since Darwin (Princeton) and the author of The Wonderful Mr. Willughby: The First True Ornithologist, The Most Perfect Thing: The Inside (and Outside) of a Bird’s Egg, and Bird Sense: What It’s Like to Be a Bird, among other books. He is a Fellow of the Royal Society and professor emeritus of zoology at the University of Sheffield.</t>
  </si>
  <si>
    <t>Pleistoannelida, Sedentaria III and Errantia I</t>
  </si>
  <si>
    <t xml:space="preserve">Westheide, Wilfried / Purschke, Günter / Böggemann, Markus </t>
  </si>
  <si>
    <t>Annelida</t>
  </si>
  <si>
    <t>Volume 3</t>
  </si>
  <si>
    <t xml:space="preserve"> SCI020000 SCIENCE / Life Sciences / Ecology; SCI070020 SCIENCE / Life Sciences / Zoology / Invertebrates</t>
  </si>
  <si>
    <t>This book is the third volume in a series of 4 volumes in the Handbook of Zoology series treating morphology, anatomy, reproduction, development, ecology, phylogeny, systematics and taxonomy of polychaetous Annelida.  It is devoted to the remaining Sedentaria and the first branches of Errantia. These sedentary polychaetes are Terebellida and Arenicolida, all of which are tube-dwelling and deposit feeders. The tubes may be simple burrows stabilized by mucus or the tubes are highly sophisticated often really aesthetic structures build-up of sediment grains glued together by their secretion. Although the former possess anterior appendages used for collecting food particles, these are likely not modified palps rather than a new acquisition. Many of these species are adapted to occur within environments characterized by low oxygen supply and so many members of these taxa possess elaborated branchiae, usually positioned on a number of anterior body segments except for Maldanidae which look like bamboo sticks and thus earned their common name bamboo worms. Members of Arenicolida and Maldanida may occur in high abundance and as such they create biogenically graded sediment beds.  The Errantia part starts with Myzostomida, a group of symbiotic animals associated with echinoderms which have been variously placed within the tree of life. As such they show numerous adaptations to this specific mode of life. The next group discussed within Errantia is Protodrilida, a taxon comprising four families of the former archiannelids which belong to the interstitial fauna. Most likely they evolved by miniaturization from larger ancestors. In contrast to typical errants they do not possess well-developed parapodia and antennae. This taxon is followed by Eunicida characterized by possession of a specific jaw apparatus situated ventrally in the foregut and associated with specific musculature. Also being a species rich group showing various feeding modes some of the smalles</t>
  </si>
  <si>
    <t>Günther Purschke, Wilfried Westheide, University of Osnabrück, Germany Markus Böggemann, University of Vechta, Germany</t>
  </si>
  <si>
    <t>The Hockey Stick and the Climate Wars</t>
  </si>
  <si>
    <t>Dispatches from the Front Lines</t>
  </si>
  <si>
    <t>Mann, Michael</t>
  </si>
  <si>
    <t xml:space="preserve"> POL044000 POLITICAL SCIENCE / Public Policy / Environmental Policy; SCI042000 SCIENCE / Earth Sciences / Meteorology &amp; Climatology; SCI092000 SCIENCE / Global Warming &amp; Climate Change</t>
  </si>
  <si>
    <t>The ongoing assault on climate science in the United States has never been more aggressive, more blatant, or more widely publicized than in the case of the Hockey Stick graph—a clear and compelling visual presentation of scientific data, put together by MichaelE. Mann and his colleagues, demonstrating that global temperatures have risen in conjunction with the increase in industrialization and the use of fossil fuels. Here was an easy-to-understand graph that, in a glance, posed a threat to major corporate energy interests and those who do their political bidding. The stakes were simply too high to ignore the Hockey Stick—and so began a relentless attack on a body of science and on the investigators whose work formed its scientific basis.The Hockey Stick achieved prominence in a 2001 UN report on climate change and quickly became a central icon in the  climate wars.  The real issue has never been the graph's data but rather its implied threat to those who oppose governmental regulation and other restraints to protect the environment and planet. Mann, lead author of the original paper in which the Hockey Stick first appeared, shares the story of the science and politics behind this controversy. He reveals key figures in the oil and energy industries and the media frontgroups who do their bidding in sometimes slick, sometimes bare-knuckled ways. Mann concludes with the real story of the 2009  Climategate  scandal, in which climate scientists' emails were hacked. This is essential reading for all who care about our planet's health and our own well-being.</t>
  </si>
  <si>
    <t>Abbreviations and AcronymsPrologue: What Is the Hockey Stick?1. Born in a War2. Climate Science Comes of Age3. Signals in the Noise4. The Making of the Hockey Stick5. The Origins of Denial6. A Candle in the Dark7. In the Line of Fire8. Hockey Stick Goes to Washington9. When You Get Your Picture on the Cover of...10. Say it Ain't So (Smokey) Joe!11. A Tale of Two Reports12. Heads of the Hydra13. The Battle of the Bulge14. Climategate: The Real Story15. Fighting BackEpilogueGlossaryNotesSelected BibliographyAcknowledgmentsIndex</t>
  </si>
  <si>
    <t>If you read only one book on climate change, this one is hard to beat.Kristin Shrader-Frechette:Mann deserves praise for taking the time to speak to other scientists and citizens about what threatens us all. He is not only a brilliant scientist but an ethical hero, a model for all.Jeff Goodell:must-readA very entertaining book that winds its way through the thicket of climate science and politics.Jerry Brown, governor of California:Confronting climate change will require clear scientific thinking and courageous actions by many individuals. Dr, Mann's book details the powerful evidence supporting climate change as well as the relentless attempts by climate deniers to distort climate science and attack those who are speaking the truth about it.Rudy M. Baum:One of the most useful books yet in explaining climate science, especially the use of paleoclimate proxy data to assess the history of Earth's climate.Mann's account and nontechnical rebuttal of the attacks on climate science provide an excellent primer on contemporary climate science....Highly recommended.Mann's honest and thorough testimony on the attacks against climate science is a critical step toward resolving the climate change debate.This book is well written and tells a remarkable story that is likely to be of interest to a wide range of readers.Naomi Oreskes:Mann deserves our respect and admiration for what he has been through and for his willingness to discuss it. The narrative is a deeply honest scientific coming-of-age story.Colin Summerhayes:I heartily recommend this book for an unusually clear view of the action on the front line of climate science from one of its principle palaeoclimate protagonists.Jeff Masters:A must read for every serious student of climate change science, and gets my highest rating: five stars out of five.James P. Lenfestey:Vitally important to all citizens of a warming planet Earth.Ben Bova:...this is a b</t>
  </si>
  <si>
    <t>Michael E. Mann is Distinguished Professor of Meteorology and Director of the Earth Systems Science Center at Penn State University. Despite being in the public eye, he continues an active research program in climate science and has published over 160 peer-reviewed papers in leading scientific journals. He is a fellow of the American Meteorological Society and the American Geophysical Union. In 2012 he received the Hans Oeschger Medal of the European Geosciences Union. Along with other scientists, he contributed to the reports of the IPCC, which was awarded a Nobel Peace Prize in 2007. He is also a co-founder of the award-winning website www.RealClimate.org.</t>
  </si>
  <si>
    <t>Climate Change Science</t>
  </si>
  <si>
    <t>A Primer for Sustainable Development</t>
  </si>
  <si>
    <t>Mutter, John C.</t>
  </si>
  <si>
    <t>Columbia University Earth Institute Sustainability Primers</t>
  </si>
  <si>
    <t xml:space="preserve"> BUS072000 BUSINESS &amp; ECONOMICS / Development / Sustainable Development; SCI042000 SCIENCE / Earth Sciences / Meteorology &amp; Climatology; SCI092000 SCIENCE / Global Warming &amp; Climate Change</t>
  </si>
  <si>
    <t>This book is a primer on the essential science for grasping the workings of climate change and climate prediction. It is accessible for readers with little to no background in science, with an emphasis on the needs of those studying sustainable development.</t>
  </si>
  <si>
    <t>AcknowledgmentsIntroduction: Strategy and Outline of the Primer1. Why Does Earth Have the Climate It Does?2. Precipitation, Winds, Atmospheric Pressure, and the Origin of Climate Zones3. Climate Dynamics: Natural Variations4. Climate in the Future5. Earth’s Responses to Climate Change6. Climate and Sustainable Development: Summary and Closing RemarksGlossaryNotesFurther ReadingIndex</t>
  </si>
  <si>
    <t>Jeffrey T. Kiehl, climate scientist and author of Facing Climate Change: An Integrated Path to the Future:Climate Change Science provides the reader with a perfect primer to best understand Earth’s complex climate system. The reader is carefully guided through the various processes influencing our climate system and how humans are significantly disturbing this system. Strongly recommended to anyone seeking a clear picture of Earth’s climate system.Edmond A. Mathez, curator and professor emeritus, American Museum of Natural History, and coauthor of Climate Change: The Science of Global Warming and Our Energy Future:Mutter guides the reader to an understanding of Earth’s climate, starting with the big picture of how the system works, to the nuances of climate variability and predictions of the future using computer models, and ultimately to future uncertainty and the substantial risks that human-induced climate change will impose on society. This is a clearly written, readable account supported by understandable diagrams of elegant simplicity.William F. Ruddiman, professor emeritus, Department of Environmental Sciences at the University of Virginia:John C. Mutter earned an outstanding reputation as a marine geophysicist at Columbia’s Lamont Observatory, and then turned his interest to the effects of natural and manmade disasters on humankind. His recent focus extends to the major problems looming from future climate change. His primer is a succinct review of the physics behind climate change, along with summaries of glacial-interglacial climate cycles, ENSO events, and what the future will hold.Solomon Hsiang, Chancellor's Professor of Public Policy, University of California, Berkeley:It is rare to find a book that succinctly explains the scientific basis for one of the greatest challenges humanity has ever faced.  For anyone looking to learn the foundations of climate science, Mutter's primer is an excellent jump start. H</t>
  </si>
  <si>
    <t>John C. Mutter is a professor at Columbia University with appointments in the Department of Earth and Environmental Sciences and in the School of International and Public Affairs. He was previously deputy director of the Earth Institute. He is the author of The Disaster Profiteers: How Natural Disasters Make the Rich Richer and the Poor Even Poorer (2015).</t>
  </si>
  <si>
    <t>Coleoptera, Beetles. Morphology and Systematics</t>
  </si>
  <si>
    <t>Beutel, Rolf G. / Leschen, Richard A.B.</t>
  </si>
  <si>
    <t>Volume 1</t>
  </si>
  <si>
    <t xml:space="preserve"> SCI025000 SCIENCE / Life Sciences / Zoology / Entomology; SCI070000 SCIENCE / Life Sciences / Zoology / General</t>
  </si>
  <si>
    <t>This book is a revised edition of the first of three volumes in the Handbook of Zoology series which treats the systematics and biology of Coleoptera. With over 380,000 described species, Coleoptera are by far the most species-rich order of insects and the largest group of animals of comparable geological age. This first Coleoptera volume covers the suborders Archostemata, Myxophaga and Adephaga, and the basal series of Polyphaga.</t>
  </si>
  <si>
    <t xml:space="preserve"> The volume and series are definitely designed for serious enthusiasts and researchers working with this fascinating order. J. M. Gonzalez in: CHOICE December 2016 Vol. 54 No. 4</t>
  </si>
  <si>
    <t>Rolf G. Beutel, F. Schiller UniversityJena, Germany Richard A.B. Leschen, New Zealand Arthropod Collection,Auckland, New Zealand</t>
  </si>
  <si>
    <t>Darwin's Unfinished Symphony</t>
  </si>
  <si>
    <t>How Culture Made the Human Mind</t>
  </si>
  <si>
    <t>Laland, Kevin</t>
  </si>
  <si>
    <t xml:space="preserve"> PSY008000 PSYCHOLOGY / Cognitive Psychology &amp; Cognition; SCI008000 SCIENCE / Life Sciences / Biology; SCI027000 SCIENCE / Life Sciences / Evolution; SCI090000 SCIENCE / Cognitive Science; SCI100000 SCIENCE / Natural History</t>
  </si>
  <si>
    <t>How culture transformed human evolutionHumans possess an extraordinary capacity for cultural production, from the arts and language to science and technology. How did the human mind—and the uniquely human ability to devise and transmit culture—evolve from its roots in animal behavior? Darwin's Unfinished Symphony presents a captivating new theory of human cognitive evolution. This compelling and accessible book reveals how culture is not just the magnificent end product of an evolutionary process that produced a species unlike all others—it is also the key driving force behind that process.Kevin Laland shows how the learned and socially transmitted activities of our ancestors shaped our intellects through accelerating cycles of evolutionary feedback. The truly unique characteristics of our species—such as our intelligence, language, teaching, and cooperation—are not adaptive responses to predators, disease, or other external conditions. Rather, humans are creatures of their own making. Drawing on his own groundbreaking research, and bringing it to life with vivid natural history, Laland explains how animals imitate, innovate, and have remarkable traditions of their own. He traces our rise from scavenger apes in prehistory to modern humans able to design iPhones, dance the tango, and send astronauts into space.This book tells the story of the painstaking fieldwork, the key experiments, the false leads, and the stunning scientific breakthroughs that led to this new understanding of how culture transformed human evolution. It is the story of how Darwin's intellectual descendants picked up where he left off and took up the challenge of providing a scientific account of the evolution of the human mind.</t>
  </si>
  <si>
    <t xml:space="preserve"> Truly impressive. Laland presents a new theory of cognitive evolution that is deeply grounded in evolutionary theory and comparative analyses, but which doesn't make the twin mistakes of exalting humans at the expense of other species or overplaying the continuity between the two. He also demonstrates beautifully why human cultural evolution has remained an evolutionary puzzle for so long. —Louise Barrett, author of Beyond the Brain: How Body and Environment Shape Animal and Human MindsKevin Laland's ambitious new book is, to my mind, the best account yet. . . . A richly rewarding and powerfully argued book.---Steven Rose, Times Higher EducationAs Laland reveals, human endeavour is a vast, cooperative effort that cannot be explained by natural selection alone. . . . Our success, he argues, is not down to language, tool-use, empathy or any other single factor, but rather a 'whirlpool' of cultural and biological processes. In this book, he scours the animal kingdom for clues to why we are a species apart.---Stuart Blackman, BBC Wildlife MagazineThis well-researched book establishes how cognitive processes are essential for ‘cumulative' learning, finding links ‘between teaching, language, and cumulative culture.’ After years of studying human culture and the human mind, Laland concludes that other evolutionarily advanced animals do not possess human attributes, as is often claimed.[Laland] describes a decade's worth of his and others’ research, culminating in a comprehensive and fascinating solution to the vexing problem of the human mind. A most enjoyable and rewarding book that investigates many of humans' greatest achievements—from language to art—from the perspective of animals and evolution. Ranging across many different topics, Laland brings together processes of biological and cultural evolution in unique and fascinating ways to explain what it means to be human. —Michael Tomasello, codirector of the M</t>
  </si>
  <si>
    <t>Kevin N. Laland is professor of behavioral and evolutionary biology at the University of St Andrews. His books include Social Learning: An Introduction to Mechanisms, Methods, and Models and Niche Construction: The Neglected Process in Evolution (both Princeton).</t>
  </si>
  <si>
    <t>Bovids of the World</t>
  </si>
  <si>
    <t>Antelopes, Gazelles, Cattle, Goats, Sheep, and Relatives</t>
  </si>
  <si>
    <t>Bovids are a diverse group of ruminant mammals that have hooves and unbranched hollow horns. Bovids of the World is the first comprehensive field guide to cover all 279 bovid species, including antelopes, gazelles, cattle, buffaloes, sheep, and goats. From the hartebeest of Africa and the takin of Asia to the muskox of North America, bovids are among the world's most spectacular animals and this stunningly illustrated and easy-to-use field guide is an ideal way to learn more about them.The guide covers all species and subspecies of bovids described to date. It features more than 300 superb full-color plates depicting every kind of bovid, as well as detailed facing-page species accounts that describe key identification features, horn morphology, distribution, subspeciation, habitat, and conservation status in the wild. This book also shows where to observe each species and includes helpful distribution maps.Suitable for anyone with an interest in natural history, Bovids of the World is a remarkable and attractive reference, showcasing the range and beauty of these important mammals.The first comprehensive field guide to all 279 bovid species337 full-color plates, with more than 1,500 photographs Detailed species accounts describe key identification features, distribution, subspeciation, habitat, behavior, reproduction, and conservation statusFully updated and revised taxonomy, with common and scientific namesEasy-to-read distribution maps</t>
  </si>
  <si>
    <t>This is a handy reference to what I consider the coolest taxonomic family on earth: the bovids. . . . Sit down with it and enjoy these fascinating creatures.---Matt Miller, Cool Green ScienceI am confident that Bovids of the World is a valuable addition to any wildlife biologist's library. Those with and without close familiarity to the family Bovidae will have a handy reference for office and field use. Hats off to Jose R. Castello, an M.D. from Spain, for his knowledge and passion to highlight the bovids in such a detailed and taxonomically relevant field guide.---David M. Leslie, Jr., Journal of Wildlife ManagementI often wonder why there hasn't been any really good books dealing with the antelopes, wild cattle, sheep, gazelles and goats of the world. Well I guess I need wonder no more. With the publication of Castello‘s new book, I have found a resource that will be invaluable as I travel in search of wildlife. . . . As with other Princeton guides, the layout is eye-pleasing and the text factual, informative and inclusive. Ranges, habitats, descriptions, subspecies and behaviour are covered for every species.This volume provides excellent introductory information about hundreds of animals it will serve a wide range of readers seeking a basic understanding of this subject high school students, college students, and interested adults will benefit from its content. Libraries working with these populations should consider adding this reasonably priced volume.---Mark Schumacher, American Reference Books Annual Timely, superb, and grounded in thorough research, this book displays the real diversity of the bovid species—in all its complexity and splendor. —Fenton P. D. Cotterill, Stellenbosch University This is a very good field guide, with excellent illustrations. —Don E. Wilson, curator emeritus, Smithsonian InstitutionBovids of the World offers a compelling and beautiful introd</t>
  </si>
  <si>
    <t>José R. Castelló is a medical doctor with a particular interest in zoology and biology. He is a member of the American Society of Mammalogists and the Spanish Society for Conservation and Study of Mammals. He lives in Madrid.</t>
  </si>
  <si>
    <t>Fish Ecology, Evolution, and Exploitation</t>
  </si>
  <si>
    <t>A New Theoretical Synthesis</t>
  </si>
  <si>
    <t>Andersen, Ken H.</t>
  </si>
  <si>
    <t>62</t>
  </si>
  <si>
    <t xml:space="preserve"> NAT011000 NATURE / Environmental Conservation &amp; Protection; NAT012000 NATURE / Animals / Fish; SCI003000 SCIENCE / Applied Sciences; SCI020000 SCIENCE / Life Sciences / Ecology; SCI027000 SCIENCE / Life Sciences / Evolution; SCI039000 SCIENCE / Life Sciences / Marine Biology; SCI070010 SCIENCE / Life Sciences / Zoology / Ichthyology &amp; Herpetology</t>
  </si>
  <si>
    <t>Fish are one of the most important global food sources, supplying a significant share of the world’s protein consumption. From stocks of wild Alaskan salmon and North Sea cod to entire fish communities with myriad species, fisheries require careful management to ensure that stocks remain productive, and mathematical models are essential tools for doing so. Fish Ecology, Evolution, and Exploitation is an authoritative introduction to the modern size- and trait-based approach to fish populations and communities.Ken Andersen covers the theoretical foundations, mathematical formulations, and real-world applications of this powerful new modeling method, which is grounded in the latest ecological theory and population biology. He begins with fundamental assumptions on the level of individuals and goes on to cover population demography and fisheries impact assessments. He shows how size- and trait-based models shed new light on familiar fisheries concepts such as maximum sustainable yield and fisheries selectivity—insights that classic age-based theory can’t provide—and develops novel evolutionary impacts of fishing. Andersen extends the theory to entire fish communities and uses it to support the ecosystem approach to fisheries management, and forges critical links between trait-based methods and evolutionary ecology.Accessible to ecologists with a basic quantitative background, this incisive book unifies the thinking in ecology and fisheries science and is an indispensable reference for anyone seeking to apply size- and trait-based models to fish demography, fisheries impact assessments, and fish evolutionary ecology.</t>
  </si>
  <si>
    <t xml:space="preserve"> This book is a fantastic explanation of size- and trait-based analysis of marine ecosystems that should be required reading for marine ecologists and fisheries scientists. Among other results, Andersen provides insights into a community-based approach to ecosystem-based fisheries management. —Ray Hilborn, University of Washington Ken Andersen has developed an innovative approach, rooted simultaneously in size spectra and physiology, for thinking about fish and fisheries. In this book, he lays out the ideas and their implications clearly and with examples that bring the theory to life. One need not read it cover to cover but can dip into various spots as desired and always take something important away. I have already used some of Andersen's ideas in my own research and my copy of his book will sit on the corner of my desk for easy access. —Marc Mangel, University of California, Santa Cruz, and University of Bergen Andersen pulls together a cohesive theory from a synthesis of decades of work. He presents a clear and pragmatic foundation for understanding the dynamics at the heart of fisheries and ecology—of individuals, populations, and communities. This leveler will help pave the way for many to tackle the leviathan that is multispecies fisheries. —Beth Fulton, Commonwealth Scientific and Industrial Research Organisation (CSIRO), Australia</t>
  </si>
  <si>
    <t>Ken H. Andersen is professor of theoretical marine ecology and deputy director of the Centre for Ocean Life at the Technical University of Denmark’s National Institute of Aquatic Resources.</t>
  </si>
  <si>
    <t>Phylogenies in Ecology</t>
  </si>
  <si>
    <t>A Guide to Concepts and Methods</t>
  </si>
  <si>
    <t>Davies, T. Jonathan / Cadotte, Marc W.</t>
  </si>
  <si>
    <t>Phylogenies in Ecology is the first book to critically review the application of phylogenetic methods in ecology, and it serves as a primer to working ecologists and students of ecology wishing to understand these methods. This book demonstrates how phylogenetic information is transforming ecology by offering fresh ways to estimate the similarities and differences among species, and by providing deeper, evolutionary-based insights on species distributions, coexistence, and niche partitioning. Marc Cadotte and Jonathan Davies examine this emerging area's explosive growth, allowing for this new body of hypotheses testing.Cadotte and Davies systematically look at all the main areas of current ecophylogenetic methodology, testing, and inference. Each chapter of their book covers a unique topic, emphasizes key assumptions, and introduces the appropriate statistical methods and null models required for testing phylogenetically informed hypotheses. The applications presented throughout are supported and connected by examples relying on real-world data that have been analyzed using the open-source programming language, R.Showing how phylogenetic methods are shedding light on fundamental ecological questions related to species coexistence, conservation, and global change, Phylogenies in Ecology will interest anyone who thinks that evolution might be important in their data.</t>
  </si>
  <si>
    <t xml:space="preserve"> With scope and rigor, this book makes a compelling case that there are indeed ways to gain insights into important ecological questions using phylogenetic methods. A significant contribution to the field, the book presents new conceptions of how community assembly and evolutionary history interact, as well as new interpretations of data. This work provides a clear blueprint for moving the field ahead and will greatly catalyze future work. —Mathew Leibold, University of Texas, AustinEcophylogenetics overlays knowledge of the origin of species with contemporary patterns found in the study of biological communities. To enhance understanding of this new synthesis, the authors provide not only data, but also the programming code (in the R language) so readers can test their comprehension. . . . With 101 figures, 285 snippets of R language programming code, and a 43-entry glossary, this book is as much a how to guide as it is an introduction to this new approach. A history lesson, textbook, and lab manual all in one, this terrific book explores the concepts and methods at the intersection of ecology and phylogenetics, from community ecology to conservation. Perfect for experienced researchers and students new to the field. —David Ackerly, University of California, Berkeley This how-to manual is a comprehensive review and an important, encouraging, and evenhanded critique of ecophylogenetics. Cadotte and Davies give examples of the full range of ecophylogenetic analyses, which a reader can easily execute, learn from, and then use to create new ways for incorporating phylogenetic information to better understand the workings of organismal assemblages. A super book. —Campbell Webb, Harvard University</t>
  </si>
  <si>
    <t>Marc W. Cadotte is associate professor of biology at the University of Toronto, Scarborough. T. Jonathan Davies is assistant professor of biology at McGill University.</t>
  </si>
  <si>
    <t>Extended Heredity</t>
  </si>
  <si>
    <t>A New Understanding of Inheritance and Evolution</t>
  </si>
  <si>
    <t>Day, Troy / Bonduriansky, Russell</t>
  </si>
  <si>
    <t xml:space="preserve"> SCI027000 SCIENCE / Life Sciences / Evolution; SCI029000 SCIENCE / Life Sciences / Genetics &amp; Genomics; SCI034000 SCIENCE / History; SCI049000 SCIENCE / Life Sciences / Molecular Biology</t>
  </si>
  <si>
    <t>How genes are not the only  basis of heredity—and what this means for evolution, human life, and diseaseFor much of the twentieth century it was assumed that genes alone mediate the transmission of biological information across generations and provide the raw material for natural selection. In Extended Heredity, leading evolutionary biologists Russell Bonduriansky and Troy Day challenge this premise. Drawing on the latest research, they demonstrate that what happens during our lifetimes--and even our grandparents' and great-grandparents' lifetimes—can influence the features of our descendants. On the basis of these discoveries, Bonduriansky and Day develop an extended concept of heredity that upends ideas about how traits can and cannot be transmitted across generations. By examining the history of the gene-centered view in modern biology and reassessing fundamental tenets of evolutionary theory, Bonduriansky and Day show that nongenetic inheritance—involving epigenetic, environmental, behavioral, and cultural factors—could play an important role in evolution. The discovery of nongenetic inheritance therefore has major implications for key questions in evolutionary biology, as well as human health.Extended Heredity reappraises long-held ideas and opens the door to a new understanding of inheritance and evolution.</t>
  </si>
  <si>
    <t xml:space="preserve"> Clear and timely, Extended Heredity looks at the evolutionary importance of nongenetic inheritance and how it offers exciting research perspectives. This book will have a major influence on how nongenetic inheritance will be dealt with in future years, by both believers and skeptics of the concept.  —Anne Charmantier, French National Center for Scientific Research This lively and enjoyable book articulates the role of nongenic inheritance as an essential aspect of evolutionary biology. Extended Heredity is a most welcome contribution to the field. —Jan Sapp, author of The New Foundations of Evolution A work of great clarity. Bonduriansky and Day provide an absorbing account of evolution in which a menagerie of epigenetic forces joins our genes as the drivers of who we are and what we are like. —Mark Pagel, author of Wired for CultureExtended Heredity [shows] how far the mainstream has shifted to include epigenetic forces alongside genes as drivers of who and what we are.---Liz Else and Simon Ings, New Scientist</t>
  </si>
  <si>
    <t>Russell Bonduriansky is professor of evolutionary biology at the University of New South Wales in Australia. Troy Day is a professor in the Department of Mathematics and Statistics and the Department of Biology at Queen's University in Canada. His books include Biocalculus and A Biologist's Guide to Mathematical Modeling in Ecology and Evolution (Princeton).</t>
  </si>
  <si>
    <t>Delicious</t>
  </si>
  <si>
    <t>The Evolution of Flavor and How It Made Us Human</t>
  </si>
  <si>
    <t>Dunn, Rob / Sanchez, Monica</t>
  </si>
  <si>
    <t xml:space="preserve"> SCI008000 SCIENCE / Life Sciences / Biology; SCI027000 SCIENCE / Life Sciences / Evolution; SCI036000 SCIENCE / Life Sciences / Human Anatomy &amp; Physiology; SOC002000 SOCIAL SCIENCE / Anthropology / General; TEC012000 Technology &amp; Engineering / Food Science</t>
  </si>
  <si>
    <t>A savory account of how the pursuit of delicious foods shaped human evolutionNature, it has been said, invites us to eat by appetite and rewards by flavor. But what exactly are flavors? Why are some so pleasing while others are not? Delicious is a supremely entertaining foray into the heart of such questions.With generous helpings of warmth and wit, Rob Dunn and Monica Sanchez offer bold new perspectives on why food is enjoyable and how the pursuit of delicious flavors has guided the course of human history. They consider the role that flavor may have played in the invention of the first tools, the extinction of giant mammals, the evolution of the world’s most delicious and fatty fruits, the creation of beer, and our own sociality. Along the way, you will learn about the taste receptors you didn't even know you had, the best way to ferment a mastodon, the relationship between Paleolithic art and cheese, and much more.Blending irresistible storytelling with the latest science, Delicious is a deep history of flavor that will transform the way you think about human evolution and the gustatory pleasures of the foods we eat.</t>
  </si>
  <si>
    <t xml:space="preserve"> A revolutionary look at the way our appetite for the delicious made us human. Taking readers on an exciting journey into the past, Dunn and Sanchez reveal how and why we love to eat the things we do and the impact this has had on human biology and culture. You will never look at food the same way again. —Vanessa Woods, New York Times bestselling author of Survival of the Friendliest An utter delight. Delicious is a gastronomic tapestry of far-flung anecdotes, science, and history expertly woven into a story of the profound significance of taste and aroma for humans and other species. I relished every page. —Joanna E. Lambert, University of Colorado Boulder</t>
  </si>
  <si>
    <t>Rob Dunn is professor of applied ecology at North Carolina State University and in the Center for Evolutionary Hologenomics at the University of Copenhagen. His books include Never Home Alone. Twitter @RRobDunn Monica Sanchez is a medical anthropologist who studies the cultural aspects of health and well-being. Rob and Monica live in Raleigh, North Carolina.</t>
  </si>
  <si>
    <t>Tree of Origin</t>
  </si>
  <si>
    <t>What Primate Behavior Can Tell Us about Human Social Evolution</t>
  </si>
  <si>
    <t>de Waal, Frans B. M.</t>
  </si>
  <si>
    <t xml:space="preserve"> NAT002000 NATURE / Animals / Primates; SCI027000 SCIENCE / Life Sciences / Evolution</t>
  </si>
  <si>
    <t>Nine of the world's top primate experts compose the most extensive picture to date of what the behavior of monkeys and apes can tell us about our own evolution as a species.</t>
  </si>
  <si>
    <t>ContentsFrans B. M. de Waal - Introduction1 Anne E. Pusey - Of Genes and Apes: Chimpanzee Social Organization and Reproduction2 Frans B. M. de Waal - Apes from Venus: Bonobos and Human Social Evolution3 Karen B. Strier - Beyond the Apes: Reasons to Consider the Entire Primate Order4 Craig B. Stanford - The Ape’s Gift: Meat-eating, Meat-sharing, and Human Evolution5 Richard W. Wrangham - Out of the Pan, Into the Fire: How Our Ancestors’ Evolution Depended on What They Ate6 Richard W. Byrne - Social and Technical Forms of Primate Intelligence7 Robin I . M. Dunbar - Brains on Two Legs: Group Size and the Evolution of Intelligence8 Charles T. Snowdon - From Primate Communication to Human Language9 William C. McGrew - The Nature of Culture: Prospects and Pitfallsof Cultural PrimatologyNotesBibliographyContributorsIndex</t>
  </si>
  <si>
    <t>Human behavior today is so unfathomable and complex that it's hard to relate it to influences from the remote past. But if you want a source that cogently discusses human intelligence in the context of the behavior of other primates, Tree of Origin is the place to turn.-- Ian Tattersall, Curator, American Museum of Natural History and author of Becoming HumanThe last few decades have seen enormous progress in the study of primate behavior. Nine of the world's leading experts team up to tell us what it all means, throwing new light on human evolution.-- Jane GoodallIn Tree of Origin, primatologists speak out about the evolution of human behavior. After decades of hard work - all those hours in the sun, all those days of stomping though forests, all those years of watching monkeys and apes - they have come to provocative conclusions about how the behavior of our closest relatives informs our own lives. This book is the bridge between our past and our present.-- Meredith Small, author of Kids: How Biology and Culture Shape the Way We Raise Our ChildrenAre we so separate from our nearest relatives that studying apes' behavior has nothing to teach us about ourselves? Or does watching how apes interact socially give us clues about our own evolution? The authors come down solidly on the side of the applicability of primate studies to the study of humans. Growing from a 1997 conference on human evolution, this selection of nine essays by working primatologists include speculations about the origins of human social evolution from the perspective of their studies on other primates...All of the essays are accessible to the general reader.-- Booklist[An] enlightening discussion of how scientists' ideas about human forebears have been shaped--and perhaps led astray--by extrapolations from intensive study of a few primates. Whether you are interested in human origins or in</t>
  </si>
  <si>
    <t>Pleistoannelida, Sedentaria II</t>
  </si>
  <si>
    <t xml:space="preserve"> SCI017000 SCIENCE / Life Sciences / Cell Biology; SCI070000 SCIENCE / Life Sciences / Zoology / General; SCI070020 SCIENCE / Life Sciences / Zoology / Invertebrates</t>
  </si>
  <si>
    <t>This book is the second volume in a series of 4 volumes in the Handbook of Zoology series treating morphology, anatomy, reproduction, development, ecology, phylogeny, systematics and taxonomy of polychaetous Annelida.  In this volume a comprehensive review of a few more derived higher taxa within Sedentaria are given, namely Sabellida, Opheliida/Capitellida as well as Hrabeiellidae. The former comprise annelids possessing a body divided into two more or less distinct regions or tagmata called thorax and abdomen. Here two groups of families are united, the spioniform and sabelliform polychaetes. Especially Spionidae and Sabellidae are speciose families within this group and represent two of the largest annelid families. These animals live in various types of burrows or tubes and all possess so-called feeding palps. In one group these appendages are differentiated as grooved feeding palps, whereas in the other they may form highly elaborated circular tentacular crowns comprising a number of radioles mostly giving off numerous filamentous pinnulae. Often additionally colourful, the latter are also received the common names  feather-duster worms ,  flowers of the sea ,  Christmas-tree worms . Opheliida/Capitellida including five families of truly worm-like annelids without appendages represents the contrary. Their members burrow in soft bottom substrates and may be classified as non-selective deposit feeders. Molecular phylogenetic analyses have shown that Echiura or spoon worms, formerly regarded to represent a separate phylum, are members of this group. Last not least Hrabeiellidae is one out of only two families of oligochaete-like terrestrial polychaetes and for this reason received strong scientific interest.</t>
  </si>
  <si>
    <t>Wilfried Westheide,University ofOsnabrück, Germany Günther Purschke, University ofOnsabrück, Germany</t>
  </si>
  <si>
    <t>Understanding Bird Behavior</t>
  </si>
  <si>
    <t>An Illustrated Guide to What Birds Do and Why</t>
  </si>
  <si>
    <t>Tong, Wenfei</t>
  </si>
  <si>
    <t xml:space="preserve"> NAT043000 NATURE / Animals / Birds; SCI070040 SCIENCE / Life Sciences / Zoology / Ornithology; SCI070060 SCIENCE / Life Sciences / Zoology / Ethology (Animal Behavior); SCI090000 SCIENCE / Cognitive Science; SCI100000 SCIENCE / Natural History</t>
  </si>
  <si>
    <t>A vivid, in-depth look at why birds behave as they doBirds are intelligent, sociable creatures that exhibit a wide array of behaviors—from mobbing and mimicking to mating and joint nesting. Why do they behave as they do? Factoring in sound and flock interactions, as well as seasons and habitat, Understanding Bird Behavior decodes the remarkable actions of birds, using examples from species around the world.Richly illustrated, this book opens by showing us how birds find food, relying on foraging techniques, tools, and thievery. We learn about the courtship rituals through which birds choose, compete for, woo, and win mates the familial conflicts that crop up among parents, offspring, and siblings and the stresses and strains of nesting, including territory defense, nepotism, and relationship sabotage. We discover how birds respond to threats and danger—through such unique practices as murmurations, specific alarm calls, distraction displays, and antipredator nest design. We also read about how birds adapt certain habits—preening, migration, breeding, and huddling—based on climate and climate change.Investigating avian tactics both familiar and unusual, Understanding Bird Behavior offers a fascinating, close-up look at the many ways birds conduct themselves in the wild.   A comprehensive overview of bird behavior150 detailed color illustrations and photographsAn in-depth look at food gathering, courtship and mating, family organization, danger avoidance tactics, and climate-driven behaviorA list for further reading is provided</t>
  </si>
  <si>
    <t xml:space="preserve"> An authoritative look at the similar ways that humans and birds have evolved similar solutions to meet our common survival needs. ---Bill Beren, The Jersey Sierran</t>
  </si>
  <si>
    <t>Wenfei Tong is a biologist, conservationist, and nature guide. She is associate editor at Nature Communications and owner of Big Sky Safaris. She is the author of Bird Love: The Family Life of Birds (Princeton). Ben C. Sheldon is the Luc Hoffmann Professor of Field Ornithology and director of the Edward Grey Institute at the University of Oxford. Twitter @Ben_Sheldon_EGI</t>
  </si>
  <si>
    <t>Time in Ecology</t>
  </si>
  <si>
    <t>A Theoretical Framework [MPB 61]</t>
  </si>
  <si>
    <t>Post, Eric</t>
  </si>
  <si>
    <t>Ecologists traditionally regard time as part of the background against which ecological interactions play out. In this book, Eric Post argues that time should be treated as a resource used by organisms for growth, maintenance, and offspring production.Post uses insights from phenology—the study of the timing of life-cycle events—to present a theoretical framework of time in ecology that casts long-standing observations in the field in an entirely new light. Combining conceptual models with field data, he demonstrates how phenological advances, delays, and stasis, documented in an array of taxa, can all be viewed as adaptive components of an organism’s strategic use of time. Post shows how the allocation of time by individual organisms to critical life history stages is not only a response to environmental cues but also an important driver of interactions at the population, species, and community levels.To demonstrate the applications of this exciting new conceptual framework, Time in Ecology uses meta-analyses of previous studies as well as Post’s original data on the phenological dynamics of plants, caribou, and muskoxen in Greenland.</t>
  </si>
  <si>
    <t>“A gem of a book! Post presents compelling theory and credible, concrete examples that demonstrate the ecological role of time as a limiting resource. This work will undoubtedly shape the future of phenological research for years to come.”—Andrew Richardson, Northern Arizona University“Post’s book makes a significant contribution both as a compendium of some of his long-term data and a presentation of some novel perspectives on phenology.”—David William Inouye, coauthor of Techniques for Pollination Biologists“Post argues that time is a resource used by organisms to perpetuate their genes. Changes in the use of the time-space continuum will determine the response of species and communities to rapid and dramatic changes in nature wrought by humans. This book offers a provocative new way to look at how and why species change their use of time and space.”—William H. Schlesinger, president emeritus, Cary Institute of Ecosystem Studies“Global climate trends are changing the well understood abiotic phenological triggers such as photoperiod, thermal limits, and seasonal rainfall. In this provocative book, Post adds an additional variable, time, in a novel way to interpret observed variations in life history responses of plants and animals. His exploration of the added influence of timing of life history stages is compelling and challenging.”—Steven W. Running, University of Montana “Eric Post poses the view that time is a resource, and that reframing our thinking in this way is essential to understanding how evolution and ecology influence the varied responses of species to environmental changes. Join him on this journey of exploration and discover the important role that time plays in shaping the interactions of species with the world around them.”—Heidi Steltzer, Fort Lewis College“Every once in a while, someone comes along and changes how we think by revealing something that has been hidden in plain sight. Using a</t>
  </si>
  <si>
    <t>Eric Post is professor of climate change ecology and fellow of the John Muir Institute at the University of California, Davis. He is the author of Ecology of Climate Change: The Importance of Biotic Interactions (Princeton) and the coeditor of Wildlife Conservation in a Changing Climate.</t>
  </si>
  <si>
    <t>The Five-Million-Year Odyssey</t>
  </si>
  <si>
    <t>The Human Journey from Ape to Agriculture</t>
  </si>
  <si>
    <t>Bellwood, Peter</t>
  </si>
  <si>
    <t xml:space="preserve"> SCI008000 SCIENCE / Life Sciences / Biology; SCI027000 SCIENCE / Life Sciences / Evolution; SCI034000 SCIENCE / History; SOC002020 SOCIAL SCIENCE / Anthropology / Physical</t>
  </si>
  <si>
    <t>The epic story of human evolution, from our primate beginnings more than five million years ago to the agricultural eraOver the course of five million years, our primate ancestors evolved from a modest population of sub-Saharan apes into the globally dominant species Homo sapiens. Along the way, humans became incredibly diverse in appearance, language, and culture. How did all of this happen? In The Five-Million-Year Odyssey, Peter Bellwood synthesizes research from archaeology, biology, anthropology, and linguistics to immerse us in the saga of human evolution, from the earliest traces of our hominin forebears in Africa, through waves of human expansion across the continents, and to the rise of agriculture and explosive demographic growth around the world.Bellwood presents our modern diversity as a product of both evolution, which led to the emergence of the genus Homo approximately 2.5 million years ago, and migration, which carried humans into new environments. He introduces us to the ancient hominins—including the australopithecines, Homo erectus, the Neanderthals, and others—before turning to the appearance of Homo sapiens circa 300,000 years ago and subsequent human movement into Eurasia, Australia, and the Americas. Bellwood then explores the invention of agriculture, which enabled farmers to disperse to new territories over the last 10,000 years, facilitating the spread of language families and cultural practices. The outcome is now apparent in our vast array of contemporary ethnicities, linguistic systems, and customs.The fascinating origin story of our varied human existence, The Five-Million-Year Odyssey underscores the importance of recognizing our shared genetic heritage to appreciate what makes us so diverse.</t>
  </si>
  <si>
    <t>“Peter Bellwood is the foremost expert on the spread of farming and peoples around the world. In this wonderful book, he tells the story of humans and protohumans during the past five million years, since our ancestors and chimpanzees’ ancestors parted evolutionary company. Bellwood’s comprehensive, balanced, and fascinating account is a masterpiece of making complicated events understandable. Put this book at the top of your reading pile!”—Jared Diamond, Pulitzer Prize–winning author of Guns, Germs, and Steel“An engaging and insightful tour of human evolution and cultural history from our origins more that five million years ago to the global spread of modern humans and the beginnings of agriculture. Bellwood masterfully weave together the wealth of scientific evidence from paleontology, archaeology, linguistics, and genetics to elucidate our evolutionary trail and how we got to be us.”—Terry Harrison, New York University</t>
  </si>
  <si>
    <t>Peter Bellwood is professor emeritus of archaeology at the Australian National University. His many books include First Migrants: Ancient Migration in Global Perspective and First Farmers: The Origins of Agricultural Societies.</t>
  </si>
  <si>
    <t>The Economics of Population Growth</t>
  </si>
  <si>
    <t>Simon, Julian Lincoln</t>
  </si>
  <si>
    <t>5405</t>
  </si>
  <si>
    <t>Anthropology</t>
  </si>
  <si>
    <t xml:space="preserve"> SOC002020 SOCIAL SCIENCE / Anthropology / Physical; SOC006000 SOCIAL SCIENCE / Demography</t>
  </si>
  <si>
    <t>Comparison with stationary and very fast rates of population growth shows modern population grwoth to have long-run positive effects on the standards of living. This is Julian Simon's contention, and he provides support for its validity in both more and less-developed countries. He notes that since each person constitutes a burden in the short run, whether population growth is judged good or bad depends on the importance the short run is accorded relative to the long run.The author first analyzes empirical data, formulating his conclusions using simulation models. He then reviews our knowledge of the effect of economic level upon population growth. A final section of his book considers the framework of welfare economics and values within which population policy decisions are now made. He finds that the implications of policy decisions can prove inconsistent with the values that prompt their recommendation.Julian L. Simon is Professor of Economics and Business Administration at the University of Illinois.Originally published in 1977.The Princeton Legacy Library uses the latest print-on-demand technology to again make available previously out-of-print books from the distinguished backlist of Princeton University Press. These editions preserve the original texts of these important books while presenting them in durable paperback and hardcover editions. The goal of the Princeton Legacy Library is to vastly increase access to the rich scholarly heritage found in the thousands of books published by Princeton University Press since its founding in 1905.</t>
  </si>
  <si>
    <t>Spatial Ecology</t>
  </si>
  <si>
    <t>The Role of Space in Population Dynamics and Interspecific Interactions (MPB-30)</t>
  </si>
  <si>
    <t>Kareiva, Peter / Tilman, David</t>
  </si>
  <si>
    <t>89</t>
  </si>
  <si>
    <t>Spatial Ecology addresses the fundamental effects of space on the dynamics of individual species and on the structure, dynamics, diversity, and stability of multispecies communities. Although the ecological world is unavoidably spatial, there have been few attempts to determine how explicit considerations of space may alter the predictions of ecological models, or what insights it may give into the causes of broad-scale ecological patterns. As this book demonstrates, the spatial structure of a habitat can fundamentally alter both the qualitative and quantitative dynamics and outcomes of ecological processes. Spatial Ecology highlights the importance of space to five topical areas: stability, patterns of diversity, invasions, coexistence, and pattern generation. It illustrates both the diversity of approaches used to study spatial ecology and the underlying similarities of these approaches. Over twenty contributors address issues ranging from the persistence of endangered species, to the maintenance of biodiversity, to the dynamics of hosts and their parasitoids, to disease dynamics, multispecies competition, population genetics, and fundamental processes relevant to all these cases. There have been many recent advances in our understanding of the influence of spatially explicit processes on individual species and on multispecies communities. This book synthesizes these advances, shows the limitations of traditional, non-spatial approaches, and offers a variety of new approaches to spatial ecology that should stimulate ecological research.</t>
  </si>
  <si>
    <t>David Tilman is the Distinguished McKnight University Professor of Ecology and Director of Cedar Creek Natural History Area at the University of Minnesota. He is the author of Plant Strategies and the Dynamics and Structure of Plant Communities (Princeton). Peter Kareiva is Professor of Zoology at the University of Washington.</t>
  </si>
  <si>
    <t>Mutualistic Networks</t>
  </si>
  <si>
    <t>Jordano, Pedro / Bascompte, Jordi</t>
  </si>
  <si>
    <t>53</t>
  </si>
  <si>
    <t>Mutualistic interactions among plants and animals have played a paramount role in shaping biodiversity. Yet the majority of studies on mutualistic interactions have involved only a few species, as opposed to broader mutual connections between communities of organisms. Mutualistic Networks is the first book to comprehensively explore this burgeoning field. Integrating different approaches, from the statistical description of network structures to the development of new analytical frameworks, Jordi Bascompte and Pedro Jordano describe the architecture of these mutualistic networks and show their importance for the robustness of biodiversity and the coevolutionary process. Making a case for why we should care about mutualisms and their complex networks, this book offers a new perspective on the study and synthesis of this growing area for ecologists and evolutionary biologists. It will serve as the standard reference for all future work on mutualistic interactions in biological communities.</t>
  </si>
  <si>
    <t>[T]his excellent and unique book provides novel insights into ecological and coevolutionary dynamics of interacting species.---Wesley Dáttilo, Journal of Complex NetworksThe book thus serves as a comprehensive introduction to anyone interested in using network techniques to analyze multispecies networks and provides a gentle lead into the techniques available, which are often quite complex and can easily be misapplied. Everything is set out lucidly, and the logic behind different network parameters and their analysis is made clear, so I found it straightforward to use network analysis on some of my own data with pleasing results. . . . Highly relevant for general conservation biology.---David Nash, Conservation BiologyMaking a case for why we should care about mutualisms and their complex networks, this book offers a new perspective on the study and synthesis of this growing area for ecologists and evolutionary biologists. It will serve as the standard reference for any future work on mutualistic interactions in biological communities.Winner of the 2016 BES Marsh Christian Trust Book Award, British Ecological Association This engaging book is required reading for anyone interested in how the web of life is organized. With impeccable scholarship, a broad and careful presentation, and nuanced interpretation, it probes deep questions about the structure of biodiversity, and weaves innovative approaches with insightful interpretations. —John Thompson, University of California, Santa Cruz Until recently, the study of mutualism was replete with lovely natural history details, but largely divorced from ecological theory. In this fine book, Bascompte and Jordano take an important step toward rectifying this situation, by applying a rich array of network tools and phylogenetically informed analyses to webs of mutualistic interactions. The authors deftly synthesize a wide range of empirical case studies and theoretical</t>
  </si>
  <si>
    <t>Jordi Bascompte is professor of ecology at the University of Zurich. He is the coauthor of Self-Organization in Complex Ecosystems (Princeton). Pedro Jordano is a professor at the Spanish Research Council and honorary professor at the University of Sevilla.</t>
  </si>
  <si>
    <t>Virus</t>
  </si>
  <si>
    <t>An Illustrated Guide to 101 Incredible Microbes</t>
  </si>
  <si>
    <t>Roossinck, Marilyn J.</t>
  </si>
  <si>
    <t xml:space="preserve"> MED022090 MEDICAL / Infectious Diseases; SCI008000 SCIENCE / Life Sciences / Biology; SCI060000 SCIENCE / Reference; SCI099000 SCIENCE / Life Sciences / Virology</t>
  </si>
  <si>
    <t>This stunningly illustrated book provides a rare window into the amazing, varied, and often beautiful world of viruses. Contrary to popular belief, not all viruses are bad for you. In fact, several are beneficial to their hosts, and many are crucial to the health of our planet. Virus offers an unprecedented look at 101 incredible microbes that infect all branches of life on Earth—from humans and other animals to insects, plants, fungi, and bacteria.Featuring hundreds of breathtaking color images throughout, this guide begins with a lively and informative introduction to virology. Here readers can learn about the history of this unique science, how viruses are named, how their genes work, how they copy and package themselves, how they interact with their hosts, how immune systems counteract viruses, and how viruses travel from host to host. The concise entries that follow highlight important or interesting facts about each virus. Learn about the geographic origins of dengue and why old tires and unused pots help the virus to spread. Read about Ebola, Zika, West Nile, Frog virus 3, the Tulip breaking virus, and many others—how they were discovered, what their hosts are, how they are transmitted, whether or not there is a vaccine, and much more. Each entry is easy to read and includes a graphic of the virus, and nearly every entry features a colorized image of the virus as seen through the microscope.Written by a leading authority, this handsomely illustrated guide reveals the unseen wonders of the microbial world. It will give you an entirely new appreciation for viruses.</t>
  </si>
  <si>
    <t>A visually appealing resource that will be useful for virologists while simultaneously appealing to the layperson curious about the fascinating and vital role these organisms play in the ecosystem.The rise of the Zika virus was one of the most troubling medical stories of the past year--and yes, it's covered in this richly illustrated rogue's gallery by virologist Marilyn J. Roossinck. There's also a graphic explanation of the inner workings of viruses, and a foreword by renowned science writer Carl Zimmer.---Alan Boyle, GeekWire Absolutely terrific. —Sunetra Gupta, University of OxfordWhat Roger Tory Peterson did for birds, Penn State University virologist Marilyn J. Roossinck has done for viruses. . . . [B]eautifully illustrated.---Laurence A. Marshall, Natural History This is a wonderful book that educates readers about the variety, uses, and history of viruses. Roossinck does not take the expected position that all viruses are bad, but instead reveals the complexity and surprising diversity of them. —Erica Ollmann Saphire, Scripps Research InstituteThis well-illustrated guide provides an introduction to the biology of viruses and history of virology, as well as singling out 101 of these infectious agents to profile in more depth. Viruses rule our world. They both threaten to kill us and help to regulate the food webs of oceans. They embed themselves in our DNA and stalk the bacteria in our guts. They are ever-present, understudied, and, as this book makes more clear than any other has, beautiful. Roossinck provides a window into the diminutive architecture of our viruses, their grandeur, horror, details, and stories. Her book is a reminder that the world is always more interesting than it seems. —Rob Dunn, author of The Man Who Touched His Own Heart: True Tales of Science, Surgery, and Mystery Viruses are a microscopic but fundamentally important part of every ecosystem on the planet. B</t>
  </si>
  <si>
    <t>Marilyn J. Roossinck is professor of virus ecology in the Department of Plant Pathology and Environmental Microbiology at Pennsylvania State University. She lives in Bellefonte, Pennsylvania.</t>
  </si>
  <si>
    <t>Ecology of Climate Change</t>
  </si>
  <si>
    <t>The Importance of Biotic Interactions</t>
  </si>
  <si>
    <t>52</t>
  </si>
  <si>
    <t xml:space="preserve"> SCI020000 SCIENCE / Life Sciences / Ecology; SCI042000 SCIENCE / Earth Sciences / Meteorology &amp; Climatology; SCI092000 SCIENCE / Global Warming &amp; Climate Change</t>
  </si>
  <si>
    <t>Rising temperatures are affecting organisms in all of Earth's biomes, but the complexity of ecological responses to climate change has hampered the development of a conceptually unified treatment of them. In a remarkably comprehensive synthesis, this book presents past, ongoing, and future ecological responses to climate change in the context of two simplifying hypotheses, facilitation and interference, arguing that biotic interactions may be the primary driver of ecological responses to climate change across all levels of biological organization.  Eric Post's synthesis and analyses of ecological consequences of climate change extend from the Late Pleistocene to the present, and through the next century of projected warming. His investigation is grounded in classic themes of enduring interest in ecology, but developed around novel conceptual and mathematical models of observed and predicted dynamics. Using stability theory as a recurring theme, Post argues that the magnitude of climatic variability may be just as important as the magnitude and direction of change in determining whether populations, communities, and species persist. He urges a more refined consideration of species interactions, emphasizing important distinctions between lateral and vertical interactions and their disparate roles in shaping responses of populations, communities, and ecosystems to climate change.</t>
  </si>
  <si>
    <t>A valuable addition to the ecologist's bookshelf.---Gabor Pozsgai, Conservation BiologyEric Post's recent book, Ecology of Climate Change: The Importance of Biotic Interactions, has an important role to play. It can increase understanding among budding and established biologists by serving as a reference and tutorial. . . . No volume can provide the definitive answer on a topic as broad and complex--or as important--as climate change ecology, but Post's contribution is a useful start.A truly extraordinary amount of information is contained in this book, ranging from historic climate change to future predictions, and from species through ecosystems. Post certainly achieves his stated goal of showcasing the role of biotic interactions in determining how ecological systems respond to climate change. I plan to assign course readings from this book in my future teaching career, and I foresee myself pulling it off the shelf frequently as a reference.---Amy M. Iler, Ecology To predict the responses of species to climate change, Post shows how interactions between species may be as important as density-independent responses to changes in their abiotic environment. Most ecologists have focused on the latter. Post makes a great case that the response of species to climate change is likely to unfold in the context of their interactions with other species, through competition, predation, and, in the case of humans, land-use change. —William H. Schlesinger, president of the Cary Institute of Ecosystem Studies I believe that this book will become the go-to reference for gaining a foundational understanding of how global climate change has and will continue to transform ecological systems in the face of anthropogenic impacts. An encyclopedic synthesis of the field, it provides exemplary coverage of the vast literature. This is an authoritative treatment of an important topic in ecology and conservation. —Oswald J. Schmitz, Y</t>
  </si>
  <si>
    <t>Eric Post is professor of biology and ecology at Pennsylvania State University. He has published dozens of scholarly articles and book chapters on ecological responses to climate change, and is coeditor of Wildlife Conservation in a Changing Climate.</t>
  </si>
  <si>
    <t>Amazing Arachnids</t>
  </si>
  <si>
    <t>Cowles, Jillian</t>
  </si>
  <si>
    <t xml:space="preserve"> NAT017000 NATURE / Animals / Insects &amp; Spiders; NAT049000 NATURE / Regional; SCI025000 SCIENCE / Life Sciences / Zoology / Entomology; SCI060000 SCIENCE / Reference; SCI100000 SCIENCE / Natural History</t>
  </si>
  <si>
    <t>A richly illustrated and up-close look at the secret lives of spiders and other arachnidsThe American Southwest is home to an extraordinary diversity of arachnids, from spitting spiders that squirt silk over their prey to scorpions that court one another with kissing and dancing. Amazing Arachnids presents these enigmatic creatures as you have never seen them before. Featuring a wealth of color photos of more than 300 different kinds of arachnids from eleven taxonomic orders--both rare and common species—this stunningly illustrated book reveals the secret lives of arachnids in breathtaking detail, including never-before-seen images of their underground behavior.Amazing Arachnids covers all aspects of arachnid biology, such as anatomy, sociality, mimicry, camouflage, and venoms. You will meet bolas spiders that lure their victims with fake moth pheromones, fishing spiders that woo their mates with silk-wrapped gifts, chivalrous cellar spiders, tiny mites, and massive tarantulas, as well as many others. Along the way, you will learn why arachnids are living fossils in some respects and nimble opportunists in others, and how natural selection has perfected their sensory structures, defense mechanisms, reproductive strategies, and hunting methods.Covers more than 300 different kinds of arachnids, including ones new to scienceFeatures more than 750 stunning color photosDescribes every aspect of arachnid biology, from physiology to biogeographyIllustrates courtship and mating, birth, maternal care, hunting, and defenseIncludes first-ever photos of the underground lives of schizomids and vinegaroonsProvides the first organized guide to macroscopic mites, including photos of living mites for easy reference</t>
  </si>
  <si>
    <t xml:space="preserve"> Cowles has assembled a fascinating collection of phenomena pertaining to arachnids and presented it with a narrative that is simply a joy to read. —W. David Sissom, West Texas A&amp;M University This engaging book is beautifully written and illustrated, and should appeal to anyone interested in natural history. I enjoyed reading Amazing Arachnids. —Paula Cushing, Denver Museum of Nature and Science</t>
  </si>
  <si>
    <t>Jillian Cowles is a clinical microbiologist, naturalist, and photographer. Her photographs have appeared in numerous books and publications, including The Bees in Your Backyard and Bugs Rule! (both Princeton), as well as museum displays, art exhibits, and murals.</t>
  </si>
  <si>
    <t>Britain's Spiders</t>
  </si>
  <si>
    <t>A Field Guide – Fully Revised and Updated Second Edition</t>
  </si>
  <si>
    <t>Bee, Lawrence / Oxford, Geoff / Smith, Helen</t>
  </si>
  <si>
    <t>77</t>
  </si>
  <si>
    <t xml:space="preserve"> NAT017000 NATURE / Animals / Insects &amp; Spiders; NAT027000 NATURE / Reference; NAT037000 NATURE / Animals / Wildlife; NAT049000 NATURE / Regional; TRV009070 Travel / Europe / Great Britain</t>
  </si>
  <si>
    <t>A comprehensively updated edition of an identification guide that was named a Guardian Best Nature Book of the YearNow in a comprehensively revised and updated new edition, Britain’s Spiders is a guide to all 38 of the British families, focussing on spiders that can be identified in the field. Illustrated with a remarkable collection of photographs, it is designed to be accessible to a wide audience, including those new to spider identification. This book pushes the boundaries of field identification for this challenging group, combining information on features that can be seen with the naked eye or a hand lens with additional evidence from webs, egg-sacs, behaviour, phenology, habitats and distributions. Individual accounts cover 404 species—all of Britain’s “macro” spiders and the larger money spiders, with the limitations to field identification clearly explained. This new edition includes nine species new to Britain, many recent name changes, updated distribution maps and species information, new guides to help identify spider families and distinctive species, and the latest species checklist.A guide to spider families, based on features recognizable in the field, focussing on body shape and other characteristics, as well as separate guides to webs and egg-sacsDetailed accounts and more than 700 stunning photographs highlight key identification features for each genus and species, and include information on status, behaviour and habitatsUp-to-date distribution maps, and charts showing adult seasonalityIntroductory chapters on the biology of spiders, and where, when and how to find them, including equipment needed in the fieldA complete list of the spiders recorded in Britain, indicating the ease of identification as well as rarity and conservation statusInformation on how to record spiders and make your records count, and guidance on how to take your interest further</t>
  </si>
  <si>
    <t>“This is a guide that will revolutionise the study of British spiders, allowing confident field identification of many species and encouraging a new cohort of natural historians to take a closer look at these extraordinary creatures.”—Peter Smithers, Antenna (Royal Entomological Society)“One reason arachnids are so misunderstood is a general lack of decent field guides to teach us anything about them, a gap this book fills with aplomb.”—Ross Piper, BBC Wildlife</t>
  </si>
  <si>
    <t>Lawrence Bee is an ecological consultant and educator and the author of the Field Studies Council's Guide to House and Garden Spiders. Geoff Oxford, a biologist who taught at the University of York for more than four decades, is an authority on spider colour variation and speciation. Helen Smith is a conservation biologist who leads the conservation programme for the UK’s endangered Fen Raft Spider. This book is produced in collaboration with the British Arachnological Society, of which all three authors are active members.</t>
  </si>
  <si>
    <t>The Princeton Field Guide to Pterosaurs</t>
  </si>
  <si>
    <t>155</t>
  </si>
  <si>
    <t>The most up-to-date and authoritative illustrated guide to the marvelous flying reptiles that dominated the skies of the Mesozoic for 160 million yearsOnce seen by some as evolutionary dead-enders, pterosaurs were vigorous winged reptiles capable of thriving in an array of habitats and climates, including polar winters. The Princeton Field Guide to Pterosaurs transforms our understanding of these great Mesozoic archosaurs of the air. This incredible guide covers 115 pterosaur species and features stunning illustrations of pterosaurs ranging in size from swallows to small sailplanes, some with enormous, bizarre head crests and elongated beaks. It discusses the history of pterosaurs through 160 million years of the Mesozoic—including their anatomy, physiology, locomotion, reproduction, growth, and extinction—and even gives a taste of what it might be like to travel back to the Mesozoic. This one-of-a-kind guide also challenges the common image of big pterosaurs as ultralights that only soared, showing how these spectacular creatures could be powerful flappers as heavy as bears.Features detailed species accounts of 115 different kinds of pterosaurs, with the latest size and mass estimatesWritten and illustrated by the acclaimed researcher and artist who helped to redefine the anatomy and flight performance of pterosaursCovers everything from pterosaur biology to the colorful history of pterosaur paleontologyIncludes dozens of original skeletal drawings and full-color life studies</t>
  </si>
  <si>
    <t xml:space="preserve"> This book is the most complete examination of pterosaurs that I have seen and when the last page is turned the reader has a comprehensive understanding of the beast, from history to biology, to life style to extinction. One is even taken on an imaginary pterosaur safari. Move over Jurassic Park! ---David Gascoigne, Travels with Birds</t>
  </si>
  <si>
    <t>Gregory S. Paul is a renowned researcher and illustrator who helped establish the “new look” of pterosaurs, dinosaurs, and other Mesozoic creatures seen in contemporary movies and documentaries. His books include The Princeton Field Guide to Dinosaurs (Princeton) and Predatory Dinosaurs of the World: A Complete Illustrated Guide. His work has appeared in leading publications such as National Geographic, Scientific American, Nature, the New York Times, the Washington Post, Smithsonian, and Natural History.</t>
  </si>
  <si>
    <t>The Spike</t>
  </si>
  <si>
    <t>An Epic Journey Through the Brain in 2.1 Seconds</t>
  </si>
  <si>
    <t>Humphries, Mark</t>
  </si>
  <si>
    <t>The story of a neural impulse and what it reveals about how our brains workWe see the last cookie in the box and think, can I take that? We reach a hand out. In the 2.1 seconds that this impulse travels through our brain, billions of neurons communicate with one another, sending blips of voltage through our sensory and motor regions. Neuroscientists call these blips “spikes.” Spikes enable us to do everything: talk, eat, run, see, plan, and decide. In The Spike, Mark Humphries takes readers on the epic journey of a spike through a single, brief reaction. In vivid language, Humphries tells the story of what happens in our brain, what we know about spikes, and what we still have left to understand about them.Drawing on decades of research in neuroscience, Humphries explores how spikes are born, how they are transmitted, and how they lead us to action. He dives into previously unanswered mysteries: Why are most neurons silent? What causes neurons to fire spikes spontaneously, without input from other neurons or the outside world? Why do most spikes fail to reach any destination? Humphries presents a new vision of the brain, one where fundamental computations are carried out by spontaneous spikes that predict what will happen in the world, helping us to perceive, decide, and react quickly enough for our survival.Traversing neuroscience’s expansive terrain, The Spike follows a single electrical response to illuminate how our extraordinary brains work.</t>
  </si>
  <si>
    <t xml:space="preserve"> The Spike gives a brilliant overview of our current understanding of brain function, from perception to action, based on our knowledge of systems neuroscience. Conveying ideas and concepts with impressive clarity, Humphries covers an astonishing amount of scientific literature. A joy to read. —Matthias Hennig, University of Edinburgh</t>
  </si>
  <si>
    <t>Mark Humphries is Chair in Computational Neuroscience at the University of Nottingham. He is the founding editor of The Spike, a Medium online publication. He lives in Sheffield, England. Twitter @markdhumphries</t>
  </si>
  <si>
    <t>The Optics of Life</t>
  </si>
  <si>
    <t>A Biologist's Guide to Light in Nature</t>
  </si>
  <si>
    <t>Johnsen, Sönke</t>
  </si>
  <si>
    <t xml:space="preserve"> SCI008000 SCIENCE / Life Sciences / Biology; SCI053000 SCIENCE / Physics / Optics &amp; Light</t>
  </si>
  <si>
    <t>Optics--a field of physics focusing on the study of light--is also central to many areas of biology, including vision, ecology, botany, animal behavior, neurobiology, and molecular biology. The Optics of Life introduces the fundamentals of optics to biologists and nonphysicists, giving them the tools they need to successfully incorporate optical measurements and principles into their research. Sönke Johnsen starts with the basics, describing the properties of light and the units and geometry of measurement. He then explores how light is created and propagates and how it interacts with matter, covering topics such as absorption, scattering, fluorescence, and polarization. Johnsen also provides a tutorial on how to measure light as well as an informative discussion of quantum mechanics. The Optics of Life features a host of examples drawn from nature and everyday life, and several appendixes that offer further practical guidance for researchers. This concise book uses a minimum of equations and jargon, explaining the basic physics of light in a succinct and lively manner. It is the essential primer for working biologists and for anyone seeking an accessible introduction to optics.Some images inside the book are unavailable due to digital copyright restrictions.</t>
  </si>
  <si>
    <t>Anyone interested in this subfield who lacks a background in the subject would be well-advised to read this book first. Johnsen masterfully guides the reader through a fascinating area of applied optics which has been very active in recent decades. It contains many useful examples drawn from nature and everyday life. It will be of interest to a variety of readers, from undergraduate students in biology to curious researchers looking for a greater understanding of nature.---Christian Brosseau, Optics &amp;amp Photonics News[V]isual ecology and physiology have become significantly productive subdisciplines in biology. . . . Sönke Johnsen serves as a conduit between these two fields, as he gracefully presents the physical principles of optics in a simplifying manner that makes the reader want to apply new found knowledge to their own research.---John E. Steffen, Integrative and Comparative BiologyJohnsen has provided a veritable mine of information. . . . [T]he feel of the book: detailed, indepth and precise not for the beginner.---Peter Thomas, Bulletin of the British Ecology Society This is a gem of a book. It's the one I wish I had when I was starting out in photoecology—it would have saved me a lot of pain. The style is very entertaining and the material is wonderfully practical and down-to-earth. Every biologist should read it. —Edith A. Widder, CEO and senior scientist, Ocean Research and Conservation AssociationOne of Choice&amp;#39s Outstanding Academic Titles for 2012Johnsen has written an excellent, readable, practical, and greatly entertaining introductory book on light and its applications in the biological sciences, including ecology. . . . Johnsen takes the point of view that some aspects of light are best described using the ideas from wave mechanics while other aspects are best addressed using particle mechanics.I recommend Johnsen's account of light in nature to one group of readers i</t>
  </si>
  <si>
    <t>Sonke Johnsen is associate professor of biology at Duke University.</t>
  </si>
  <si>
    <t>Ant Architecture</t>
  </si>
  <si>
    <t>The Wonder, Beauty, and Science of Underground Nests</t>
  </si>
  <si>
    <t>Tschinkel, Walter R.</t>
  </si>
  <si>
    <t>An unprecedented look at the complex and beautiful world of underground ant architectureWalter Tschinkel has spent much of his career investigating the hidden subterranean realm of ant nests. This wonderfully illustrated book takes you inside an unseen world where thousands of ants build intricate homes in the soil beneath our feet.Tschinkel describes the ingenious methods he has devised to study ant nests, showing how he fills a nest with plaster, molten metal, or wax and painstakingly excavates the cast. He guides you through living ant nests chamber by chamber, revealing how nests are created and how colonies function. How does nest architecture vary across species? Do ants have  architectural plans ? How do nests affect our environment? As he delves into these and other questions, Tschinkel provides a one-of-a-kind natural history of the planet's most successful creatures and a compelling firsthand account of a life of scientific discovery.Offering a unique look at how simple methods can lead to pioneering science, Ant Architecture addresses the unsolved mysteries of underground ant nests while charting new directions for tomorrow’s research, and reflects on the role of beauty in nature and the joys of shoestring science.</t>
  </si>
  <si>
    <t xml:space="preserve"> This engagingly written book provides an excellent, comprehensive look at one of the key features of all highly evolved social insects—the elaborate construction of their nests. This is masterful science presented with striking clarity, charm, and wit. —Bert Hölldobler, coauthor of The Superorganism: The Beauty, Elegance, and Strangeness of Insect Societies Walter Tschinkel has spent decades studying the architecture of ant nests built underground in Florida's sandy soils. This book describes a wealth of discoveries—and exposes many mysteries—about the lives of ant colonies. Ant Architecture is absorbing, meticulous, and delightfully written, exploring a truly hidden part of the natural world. —Thomas D. Seeley, author of Honeybee Democracy and The Lives of Bees In this deeply educational and wildly fun book, Tschinkel takes readers on a tour of the belowground world of ants. What makes this book stand out is that it combines witty writing, beautiful illustrations, in-depth scientific knowledge, and how-to instructions to explore ant colonies on your own. Ant Architecture is a must-have for any naturalist or lover of nature. —Corrie Moreau, Cornell University This enjoyable book provides the most detailed and accessible account of the belowground world of ants and the ingenious ways that scientists study them. —Scott Solomon, author of Future Humans: Inside the Science of Our Continuing Evolution Among the most notable achievements of ants in their evolution has been the instinctive construction of their complex nests and trails. In this remarkable book, Tschinkel outlines the pioneering methods he has used to reveal their many secrets. The result is a major achievement in the study of animal social behavior. —Edward O. Wilson, University Professor Emeritus, Harvard University An ant colony builds a nest that channels the flow of ants and activities, and every</t>
  </si>
  <si>
    <t>Walter R. Tschinkel is professor emeritus of biological science at Florida State University and a world authority on ant biology. He is the author of The Fire Ants. He lives in Tallahassee, Florida.</t>
  </si>
  <si>
    <t>Bird Brain</t>
  </si>
  <si>
    <t>An Exploration of Avian Intelligence</t>
  </si>
  <si>
    <t>Emery, Nathan</t>
  </si>
  <si>
    <t xml:space="preserve"> NAT043000 NATURE / Animals / Birds; SCI070040 SCIENCE / Life Sciences / Zoology / Ornithology; SCI089000 SCIENCE / Life Sciences / Neuroscience; SCI090000 SCIENCE / Cognitive Science; SCI100000 SCIENCE / Natural History</t>
  </si>
  <si>
    <t>Birds have not been known for their high IQs, which is why a person of questionable intelligence is sometimes called a  birdbrain.  Yet in the past two decades, the study of avian intelligence has witnessed dramatic advances. From a time when birds were seen as simple instinct machines responding only to stimuli in their external worlds, we now know that some birds have complex internal worlds as well. This beautifully illustrated book provides an engaging exploration of the avian mind, revealing how science is exploding one of the most widespread myths about our feathered friends—and changing the way we think about intelligence in other animals as well.Bird Brain looks at the structures and functions of the avian brain, and describes the extraordinary behaviors that different types of avian intelligence give rise to. It offers insights into crows, jays, magpies, and other corvids—the “masterminds” of the avian world—as well as parrots and some less-studied species from around the world. This lively and accessible book shows how birds have sophisticated brains with abilities previously thought to be uniquely human, such as mental time travel, self-recognition, empathy, problem solving, imagination, and insight.Written by a leading expert and featuring a foreword by Frans de Waal, renowned for his work on animal intelligence, Bird Brain shines critical new light on the mental lives of birds.</t>
  </si>
  <si>
    <t>This fascinating and surprisingly concise book explores the fundamental question of what is intelligence, then moves on to meticulously refute the ‘bird brain' myth. . . . This oversized book is a pleasure to read, and I especially love the richly detailed illustrations and how they highlight the concepts presented.---Forbes.com, a  12 Best books about Birds and Birding in 2016  selection, An in-depth look at recent research and fascinating lab experiments, [Bird Brain] overturns any notion that birds are somehow dumb. Instead, it argues with an overwhelming amount of evidence that a number of bird species should be considered more as ‘feathered apes.'---Jeremy Hance, The GuardianThis book is well-grounded in the bird science of the past 20 years but at the same time it will be perfectly accessible to curious weekend bird enthusiasts. It is an informative and visually rich book.---Paul Nicholson, London Free PressThe book is beautifully illustrated with high resolution pictures showing the diversity of birds and describing the complex methods birds use to successfully survive in an ever-changing world. The book also focuses on the relationships of birds to other animals and the environment.Our understanding of bird brains and behaviour has been revolutionised by recent studies of avian cognition, intelligence, brain anatomy, migration and tool use, and Nathan Emery, primatologist-turned-ornithologist, has been at the forefront of this revolution. He is well placed, therefore, to provide us with this very welcome summary of our current state of knowledge.---Tim Birkhead, Times Higher EducationThis lovely book combines pictures of bird species, diagrams of experimental situations, and brain anatomy to provide information about bird intelligence. The illustrations are superb! Each short topic is covered in a pair of facing pages, allowing the reader to get clear and simple coverage of the spe</t>
  </si>
  <si>
    <t>Nathan Emery is senior lecturer in cognitive biology at Queen Mary University of London. His research interests focus on what corvids, apes, and parrots understand about their social and physical worlds, especially others' mental states, insight, and imagination, as well as the psychology and evolution of innovation and creativity. He is currently working with the ravens at the Tower of London. He is the coeditor of Social Intelligence: From Brain to Culture and The Cognitive Neuroscience of Social Behaviour, and is on the editorial board of the journals Animal Cognition and Journal of Comparative Psychology. He is the author of more than eighty publications, including papers in Nature, Science, and Current Biology. His work has been extensively covered by international newspapers and magazines, in books, and on TV.</t>
  </si>
  <si>
    <t>eBook status</t>
  </si>
  <si>
    <t>HB status</t>
  </si>
  <si>
    <t>PB status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</si>
</sst>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1"/>
      <color theme="0"/>
      <name val="Calibri"/>
      <family val="2"/>
      <scheme val="minor"/>
    </font>
    <font>
      <sz val="16"/>
      <color theme="1"/>
      <name val="Calibri"/>
      <family val="2"/>
      <scheme val="minor"/>
    </font>
    <font>
      <b/>
      <sz val="16"/>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
    <border>
      <left/>
      <right/>
      <top/>
      <bottom/>
      <diagonal/>
    </border>
  </borders>
  <cellStyleXfs count="1">
    <xf numFmtId="0" fontId="0" fillId="0" borderId="0"/>
  </cellStyleXfs>
  <cellXfs count="16">
    <xf numFmtId="0" fontId="0" fillId="0" borderId="0" xfId="0"/>
    <xf numFmtId="0" fontId="2" fillId="2" borderId="0" xfId="0" applyFont="1" applyFill="1"/>
    <xf numFmtId="0" fontId="3" fillId="0" borderId="0" xfId="0" applyFont="1" applyAlignment="1">
      <alignment horizontal="left"/>
    </xf>
    <xf numFmtId="0" fontId="2" fillId="0" borderId="0" xfId="0" applyFont="1"/>
    <xf numFmtId="0" fontId="0" fillId="2" borderId="0" xfId="0" applyFill="1"/>
    <xf numFmtId="0" fontId="4" fillId="0" borderId="0" xfId="0" applyFont="1" applyAlignment="1">
      <alignment horizontal="left"/>
    </xf>
    <xf numFmtId="0" fontId="0" fillId="0" borderId="0" xfId="0" applyFont="1" applyAlignment="1">
      <alignment horizontal="left"/>
    </xf>
    <xf numFmtId="1" fontId="0" fillId="0" borderId="0" xfId="0" applyNumberFormat="1" applyFont="1" applyAlignment="1">
      <alignment horizontal="left"/>
    </xf>
    <xf numFmtId="14" fontId="0" fillId="0" borderId="0" xfId="0" applyNumberFormat="1" applyFont="1" applyAlignment="1">
      <alignment horizontal="left"/>
    </xf>
    <xf numFmtId="49" fontId="0" fillId="0" borderId="0" xfId="0" applyNumberFormat="1" applyFont="1" applyAlignment="1">
      <alignment horizontal="left"/>
    </xf>
    <xf numFmtId="1" fontId="1" fillId="3" borderId="0" xfId="0" applyNumberFormat="1" applyFont="1" applyFill="1" applyAlignment="1">
      <alignment horizontal="left" vertical="center" wrapText="1"/>
    </xf>
    <xf numFmtId="0" fontId="1" fillId="3" borderId="0" xfId="0" applyFont="1" applyFill="1" applyAlignment="1">
      <alignment horizontal="left" vertical="center" wrapText="1"/>
    </xf>
    <xf numFmtId="0" fontId="1" fillId="3" borderId="0" xfId="0" applyFont="1" applyFill="1" applyAlignment="1">
      <alignment horizontal="left" vertical="center"/>
    </xf>
    <xf numFmtId="49" fontId="1" fillId="3" borderId="0" xfId="0" applyNumberFormat="1" applyFont="1" applyFill="1" applyAlignment="1">
      <alignment horizontal="left" vertical="center" wrapText="1"/>
    </xf>
    <xf numFmtId="14" fontId="1" fillId="3" borderId="0" xfId="0" applyNumberFormat="1" applyFont="1" applyFill="1" applyAlignment="1">
      <alignment horizontal="left" vertical="center"/>
    </xf>
    <xf numFmtId="49" fontId="1" fillId="3" borderId="0" xfId="0" applyNumberFormat="1" applyFont="1" applyFill="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206121</xdr:colOff>
      <xdr:row>6</xdr:row>
      <xdr:rowOff>56388</xdr:rowOff>
    </xdr:to>
    <xdr:pic>
      <xdr:nvPicPr>
        <xdr:cNvPr id="3" name="Picture 2">
          <a:extLst>
            <a:ext uri="{FF2B5EF4-FFF2-40B4-BE49-F238E27FC236}">
              <a16:creationId xmlns:a16="http://schemas.microsoft.com/office/drawing/2014/main" id="{5ACB1BD7-29FE-4869-ADC6-B3533141E23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800606" cy="133654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36A91-9229-460D-976C-96691EB541C0}">
  <dimension ref="A1:AK203"/>
  <sheetViews>
    <sheetView tabSelected="1" workbookViewId="0">
      <selection activeCell="AE20" sqref="AE20"/>
    </sheetView>
  </sheetViews>
  <sheetFormatPr defaultRowHeight="14.4" x14ac:dyDescent="0.3"/>
  <cols>
    <col min="1" max="1" width="9" bestFit="1" customWidth="1"/>
    <col min="2" max="3" width="14.109375" bestFit="1" customWidth="1"/>
    <col min="10" max="10" width="9" bestFit="1" customWidth="1"/>
    <col min="11" max="11" width="13.21875" customWidth="1"/>
    <col min="14" max="14" width="10.5546875" bestFit="1" customWidth="1"/>
    <col min="15" max="19" width="9" bestFit="1" customWidth="1"/>
    <col min="29" max="29" width="12.6640625" customWidth="1"/>
    <col min="30" max="30" width="10.77734375" customWidth="1"/>
    <col min="32" max="33" width="10.77734375" customWidth="1"/>
  </cols>
  <sheetData>
    <row r="1" spans="1:37" s="3" customFormat="1" ht="21" x14ac:dyDescent="0.4">
      <c r="A1" s="1"/>
      <c r="B1" s="1"/>
      <c r="C1" s="1"/>
      <c r="D1" s="2" t="s">
        <v>2</v>
      </c>
    </row>
    <row r="2" spans="1:37" x14ac:dyDescent="0.3">
      <c r="A2" s="4"/>
      <c r="B2" s="4"/>
      <c r="C2" s="4"/>
      <c r="D2" s="5" t="s">
        <v>0</v>
      </c>
    </row>
    <row r="3" spans="1:37" x14ac:dyDescent="0.3">
      <c r="A3" s="4"/>
      <c r="B3" s="4"/>
      <c r="C3" s="4"/>
      <c r="D3" s="5" t="s">
        <v>1</v>
      </c>
    </row>
    <row r="4" spans="1:37" x14ac:dyDescent="0.3">
      <c r="A4" s="4"/>
      <c r="B4" s="4"/>
      <c r="C4" s="4"/>
    </row>
    <row r="5" spans="1:37" x14ac:dyDescent="0.3">
      <c r="A5" s="4"/>
      <c r="B5" s="4"/>
      <c r="C5" s="4"/>
    </row>
    <row r="6" spans="1:37" ht="22.8" customHeight="1" x14ac:dyDescent="0.3">
      <c r="A6" s="4"/>
      <c r="B6" s="4"/>
      <c r="C6" s="4"/>
    </row>
    <row r="8" spans="1:37" s="6" customFormat="1" ht="43.2" x14ac:dyDescent="0.3">
      <c r="A8" s="10" t="s">
        <v>3</v>
      </c>
      <c r="B8" s="10" t="s">
        <v>4</v>
      </c>
      <c r="C8" s="10" t="s">
        <v>5</v>
      </c>
      <c r="D8" s="10" t="s">
        <v>6</v>
      </c>
      <c r="E8" s="11" t="s">
        <v>7</v>
      </c>
      <c r="F8" s="11" t="s">
        <v>8</v>
      </c>
      <c r="G8" s="12" t="s">
        <v>9</v>
      </c>
      <c r="H8" s="11" t="s">
        <v>10</v>
      </c>
      <c r="I8" s="11" t="s">
        <v>11</v>
      </c>
      <c r="J8" s="12" t="s">
        <v>12</v>
      </c>
      <c r="K8" s="12" t="s">
        <v>13</v>
      </c>
      <c r="L8" s="13" t="s">
        <v>14</v>
      </c>
      <c r="M8" s="12" t="s">
        <v>15</v>
      </c>
      <c r="N8" s="14" t="s">
        <v>16</v>
      </c>
      <c r="O8" s="11" t="s">
        <v>17</v>
      </c>
      <c r="P8" s="15" t="s">
        <v>18</v>
      </c>
      <c r="Q8" s="12" t="s">
        <v>19</v>
      </c>
      <c r="R8" s="15" t="s">
        <v>20</v>
      </c>
      <c r="S8" s="15" t="s">
        <v>21</v>
      </c>
      <c r="T8" s="12" t="s">
        <v>22</v>
      </c>
      <c r="U8" s="12" t="s">
        <v>23</v>
      </c>
      <c r="V8" s="12" t="s">
        <v>24</v>
      </c>
      <c r="W8" s="12" t="s">
        <v>25</v>
      </c>
      <c r="X8" s="12" t="s">
        <v>26</v>
      </c>
      <c r="Y8" s="11" t="s">
        <v>27</v>
      </c>
      <c r="Z8" s="11" t="s">
        <v>28</v>
      </c>
      <c r="AA8" s="11" t="s">
        <v>29</v>
      </c>
      <c r="AB8" s="11" t="s">
        <v>30</v>
      </c>
      <c r="AC8" s="12" t="s">
        <v>31</v>
      </c>
      <c r="AD8" s="10" t="s">
        <v>32</v>
      </c>
      <c r="AE8" s="10" t="s">
        <v>33</v>
      </c>
      <c r="AF8" s="10" t="s">
        <v>1376</v>
      </c>
      <c r="AG8" s="10" t="s">
        <v>1377</v>
      </c>
      <c r="AH8" s="10" t="s">
        <v>1378</v>
      </c>
      <c r="AI8" s="12" t="s">
        <v>34</v>
      </c>
      <c r="AJ8" s="12" t="s">
        <v>35</v>
      </c>
      <c r="AK8" s="12" t="s">
        <v>36</v>
      </c>
    </row>
    <row r="9" spans="1:37" s="6" customFormat="1" x14ac:dyDescent="0.3">
      <c r="A9" s="6">
        <v>125458</v>
      </c>
      <c r="B9" s="7">
        <v>9780674061194</v>
      </c>
      <c r="C9" s="7"/>
      <c r="D9" s="7"/>
      <c r="F9" s="6" t="s">
        <v>37</v>
      </c>
      <c r="H9" s="6" t="s">
        <v>38</v>
      </c>
      <c r="J9" s="6">
        <v>1</v>
      </c>
      <c r="M9" s="6" t="s">
        <v>39</v>
      </c>
      <c r="N9" s="8">
        <v>40695</v>
      </c>
      <c r="O9" s="6">
        <v>2011</v>
      </c>
      <c r="P9" s="6">
        <v>370</v>
      </c>
      <c r="R9" s="6">
        <v>10</v>
      </c>
      <c r="T9" s="6" t="s">
        <v>41</v>
      </c>
      <c r="U9" s="6" t="s">
        <v>42</v>
      </c>
      <c r="V9" s="6" t="s">
        <v>42</v>
      </c>
      <c r="W9" s="6" t="s">
        <v>43</v>
      </c>
      <c r="Y9" s="6" t="s">
        <v>44</v>
      </c>
      <c r="Z9" s="6" t="s">
        <v>45</v>
      </c>
      <c r="AB9" s="6" t="s">
        <v>46</v>
      </c>
      <c r="AC9" s="6">
        <v>43</v>
      </c>
      <c r="AD9" s="7"/>
      <c r="AE9" s="7"/>
      <c r="AF9" s="7" t="s">
        <v>40</v>
      </c>
      <c r="AG9" s="7"/>
      <c r="AH9" s="7"/>
      <c r="AI9" s="6" t="str">
        <f>HYPERLINK("https://doi.org/10.4159/harvard.9780674061194")</f>
        <v>https://doi.org/10.4159/harvard.9780674061194</v>
      </c>
      <c r="AK9" s="6" t="s">
        <v>47</v>
      </c>
    </row>
    <row r="10" spans="1:37" s="6" customFormat="1" x14ac:dyDescent="0.3">
      <c r="A10" s="6">
        <v>572739</v>
      </c>
      <c r="B10" s="7">
        <v>9780300153507</v>
      </c>
      <c r="C10" s="7"/>
      <c r="D10" s="7"/>
      <c r="F10" s="6" t="s">
        <v>48</v>
      </c>
      <c r="G10" s="6" t="s">
        <v>49</v>
      </c>
      <c r="H10" s="6" t="s">
        <v>50</v>
      </c>
      <c r="J10" s="6">
        <v>1</v>
      </c>
      <c r="M10" s="6" t="s">
        <v>51</v>
      </c>
      <c r="N10" s="8">
        <v>41667</v>
      </c>
      <c r="O10" s="6">
        <v>2014</v>
      </c>
      <c r="P10" s="6">
        <v>440</v>
      </c>
      <c r="R10" s="6">
        <v>10</v>
      </c>
      <c r="T10" s="6" t="s">
        <v>41</v>
      </c>
      <c r="U10" s="6" t="s">
        <v>42</v>
      </c>
      <c r="V10" s="6" t="s">
        <v>42</v>
      </c>
      <c r="W10" s="6" t="s">
        <v>52</v>
      </c>
      <c r="Y10" s="6" t="s">
        <v>53</v>
      </c>
      <c r="AB10" s="6" t="s">
        <v>54</v>
      </c>
      <c r="AC10" s="6">
        <v>19.95</v>
      </c>
      <c r="AD10" s="7"/>
      <c r="AE10" s="7"/>
      <c r="AF10" s="7" t="s">
        <v>40</v>
      </c>
      <c r="AG10" s="7"/>
      <c r="AH10" s="7"/>
      <c r="AI10" s="6" t="str">
        <f>HYPERLINK("https://doi.org/10.12987/9780300153507")</f>
        <v>https://doi.org/10.12987/9780300153507</v>
      </c>
      <c r="AK10" s="6" t="s">
        <v>47</v>
      </c>
    </row>
    <row r="11" spans="1:37" s="6" customFormat="1" x14ac:dyDescent="0.3">
      <c r="A11" s="6">
        <v>563207</v>
      </c>
      <c r="B11" s="7">
        <v>9781400840915</v>
      </c>
      <c r="C11" s="7"/>
      <c r="D11" s="7"/>
      <c r="F11" s="6" t="s">
        <v>55</v>
      </c>
      <c r="H11" s="6" t="s">
        <v>56</v>
      </c>
      <c r="J11" s="6">
        <v>1</v>
      </c>
      <c r="M11" s="6" t="s">
        <v>57</v>
      </c>
      <c r="N11" s="8">
        <v>40805</v>
      </c>
      <c r="O11" s="6">
        <v>2007</v>
      </c>
      <c r="P11" s="6">
        <v>744</v>
      </c>
      <c r="R11" s="6">
        <v>10</v>
      </c>
      <c r="T11" s="6" t="s">
        <v>41</v>
      </c>
      <c r="U11" s="6" t="s">
        <v>58</v>
      </c>
      <c r="V11" s="6" t="s">
        <v>58</v>
      </c>
      <c r="W11" s="6" t="s">
        <v>59</v>
      </c>
      <c r="Y11" s="6" t="s">
        <v>60</v>
      </c>
      <c r="AA11" s="6" t="s">
        <v>61</v>
      </c>
      <c r="AB11" s="6" t="s">
        <v>62</v>
      </c>
      <c r="AC11" s="6">
        <v>138.94999999999999</v>
      </c>
      <c r="AD11" s="7"/>
      <c r="AE11" s="7"/>
      <c r="AF11" s="7" t="s">
        <v>40</v>
      </c>
      <c r="AG11" s="7"/>
      <c r="AH11" s="7"/>
      <c r="AI11" s="6" t="str">
        <f>HYPERLINK("https://doi.org/10.1515/9781400840915")</f>
        <v>https://doi.org/10.1515/9781400840915</v>
      </c>
      <c r="AK11" s="6" t="s">
        <v>47</v>
      </c>
    </row>
    <row r="12" spans="1:37" s="6" customFormat="1" x14ac:dyDescent="0.3">
      <c r="A12" s="6">
        <v>515391</v>
      </c>
      <c r="B12" s="7">
        <v>9780231537957</v>
      </c>
      <c r="C12" s="7"/>
      <c r="D12" s="7"/>
      <c r="F12" s="6" t="s">
        <v>63</v>
      </c>
      <c r="G12" s="6" t="s">
        <v>64</v>
      </c>
      <c r="H12" s="6" t="s">
        <v>65</v>
      </c>
      <c r="J12" s="6">
        <v>1</v>
      </c>
      <c r="M12" s="6" t="s">
        <v>66</v>
      </c>
      <c r="N12" s="8">
        <v>41821</v>
      </c>
      <c r="O12" s="6">
        <v>2014</v>
      </c>
      <c r="P12" s="6">
        <v>104</v>
      </c>
      <c r="Q12" s="6">
        <v>1</v>
      </c>
      <c r="R12" s="6">
        <v>10</v>
      </c>
      <c r="T12" s="6" t="s">
        <v>41</v>
      </c>
      <c r="U12" s="6" t="s">
        <v>42</v>
      </c>
      <c r="V12" s="6" t="s">
        <v>42</v>
      </c>
      <c r="W12" s="6" t="s">
        <v>67</v>
      </c>
      <c r="Y12" s="6" t="s">
        <v>68</v>
      </c>
      <c r="Z12" s="6" t="s">
        <v>69</v>
      </c>
      <c r="AA12" s="6" t="s">
        <v>70</v>
      </c>
      <c r="AB12" s="6" t="s">
        <v>71</v>
      </c>
      <c r="AC12" s="6">
        <v>7.95</v>
      </c>
      <c r="AD12" s="7"/>
      <c r="AE12" s="7"/>
      <c r="AF12" s="7" t="s">
        <v>40</v>
      </c>
      <c r="AG12" s="7"/>
      <c r="AH12" s="7"/>
      <c r="AI12" s="6" t="str">
        <f>HYPERLINK("https://doi.org/10.7312/ores16954")</f>
        <v>https://doi.org/10.7312/ores16954</v>
      </c>
      <c r="AK12" s="6" t="s">
        <v>47</v>
      </c>
    </row>
    <row r="13" spans="1:37" s="6" customFormat="1" x14ac:dyDescent="0.3">
      <c r="A13" s="6">
        <v>575378</v>
      </c>
      <c r="B13" s="7">
        <v>9780691197067</v>
      </c>
      <c r="C13" s="7"/>
      <c r="D13" s="7"/>
      <c r="F13" s="6" t="s">
        <v>72</v>
      </c>
      <c r="H13" s="6" t="s">
        <v>73</v>
      </c>
      <c r="J13" s="6">
        <v>1</v>
      </c>
      <c r="M13" s="6" t="s">
        <v>57</v>
      </c>
      <c r="N13" s="8">
        <v>43893</v>
      </c>
      <c r="O13" s="6">
        <v>2020</v>
      </c>
      <c r="P13" s="6">
        <v>608</v>
      </c>
      <c r="R13" s="6">
        <v>10</v>
      </c>
      <c r="T13" s="6" t="s">
        <v>41</v>
      </c>
      <c r="U13" s="6" t="s">
        <v>74</v>
      </c>
      <c r="V13" s="6" t="s">
        <v>74</v>
      </c>
      <c r="W13" s="6" t="s">
        <v>75</v>
      </c>
      <c r="Y13" s="6" t="s">
        <v>76</v>
      </c>
      <c r="AA13" s="6" t="s">
        <v>77</v>
      </c>
      <c r="AB13" s="6" t="s">
        <v>78</v>
      </c>
      <c r="AC13" s="6">
        <v>138.94999999999999</v>
      </c>
      <c r="AD13" s="7"/>
      <c r="AE13" s="7"/>
      <c r="AF13" s="7" t="s">
        <v>40</v>
      </c>
      <c r="AG13" s="7"/>
      <c r="AH13" s="7"/>
      <c r="AI13" s="6" t="str">
        <f>HYPERLINK("https://doi.org/10.1515/9780691197067")</f>
        <v>https://doi.org/10.1515/9780691197067</v>
      </c>
      <c r="AK13" s="6" t="s">
        <v>47</v>
      </c>
    </row>
    <row r="14" spans="1:37" s="6" customFormat="1" x14ac:dyDescent="0.3">
      <c r="A14" s="6">
        <v>580764</v>
      </c>
      <c r="B14" s="7">
        <v>9780520974722</v>
      </c>
      <c r="C14" s="7"/>
      <c r="D14" s="7"/>
      <c r="F14" s="6" t="s">
        <v>79</v>
      </c>
      <c r="G14" s="6" t="s">
        <v>80</v>
      </c>
      <c r="H14" s="6" t="s">
        <v>81</v>
      </c>
      <c r="J14" s="6">
        <v>1</v>
      </c>
      <c r="M14" s="6" t="s">
        <v>82</v>
      </c>
      <c r="N14" s="8">
        <v>43942</v>
      </c>
      <c r="O14" s="6">
        <v>2020</v>
      </c>
      <c r="P14" s="6">
        <v>216</v>
      </c>
      <c r="R14" s="6">
        <v>10</v>
      </c>
      <c r="T14" s="6" t="s">
        <v>41</v>
      </c>
      <c r="U14" s="6" t="s">
        <v>42</v>
      </c>
      <c r="V14" s="6" t="s">
        <v>42</v>
      </c>
      <c r="W14" s="6" t="s">
        <v>83</v>
      </c>
      <c r="Y14" s="6" t="s">
        <v>84</v>
      </c>
      <c r="Z14" s="6" t="s">
        <v>85</v>
      </c>
      <c r="AB14" s="6" t="s">
        <v>86</v>
      </c>
      <c r="AC14" s="6">
        <v>91.95</v>
      </c>
      <c r="AD14" s="7"/>
      <c r="AE14" s="7"/>
      <c r="AF14" s="7" t="s">
        <v>40</v>
      </c>
      <c r="AG14" s="7"/>
      <c r="AH14" s="7"/>
      <c r="AI14" s="6" t="str">
        <f>HYPERLINK("https://doi.org/10.1525/9780520974722")</f>
        <v>https://doi.org/10.1525/9780520974722</v>
      </c>
      <c r="AK14" s="6" t="s">
        <v>47</v>
      </c>
    </row>
    <row r="15" spans="1:37" s="6" customFormat="1" x14ac:dyDescent="0.3">
      <c r="A15" s="6">
        <v>563052</v>
      </c>
      <c r="B15" s="7">
        <v>9781400841035</v>
      </c>
      <c r="C15" s="7"/>
      <c r="D15" s="7"/>
      <c r="F15" s="6" t="s">
        <v>87</v>
      </c>
      <c r="H15" s="6" t="s">
        <v>88</v>
      </c>
      <c r="J15" s="6">
        <v>1</v>
      </c>
      <c r="M15" s="6" t="s">
        <v>57</v>
      </c>
      <c r="N15" s="8">
        <v>40805</v>
      </c>
      <c r="O15" s="6">
        <v>2008</v>
      </c>
      <c r="P15" s="6">
        <v>408</v>
      </c>
      <c r="R15" s="6">
        <v>10</v>
      </c>
      <c r="T15" s="6" t="s">
        <v>41</v>
      </c>
      <c r="U15" s="6" t="s">
        <v>58</v>
      </c>
      <c r="V15" s="6" t="s">
        <v>58</v>
      </c>
      <c r="W15" s="6" t="s">
        <v>89</v>
      </c>
      <c r="Y15" s="6" t="s">
        <v>90</v>
      </c>
      <c r="AA15" s="6" t="s">
        <v>91</v>
      </c>
      <c r="AB15" s="6" t="s">
        <v>92</v>
      </c>
      <c r="AC15" s="6">
        <v>159.94999999999999</v>
      </c>
      <c r="AD15" s="7"/>
      <c r="AE15" s="7"/>
      <c r="AF15" s="7" t="s">
        <v>40</v>
      </c>
      <c r="AG15" s="7"/>
      <c r="AH15" s="7"/>
      <c r="AI15" s="6" t="str">
        <f>HYPERLINK("https://doi.org/10.1515/9781400841035")</f>
        <v>https://doi.org/10.1515/9781400841035</v>
      </c>
      <c r="AK15" s="6" t="s">
        <v>47</v>
      </c>
    </row>
    <row r="16" spans="1:37" s="6" customFormat="1" x14ac:dyDescent="0.3">
      <c r="A16" s="6">
        <v>512327</v>
      </c>
      <c r="B16" s="7">
        <v>9781400848065</v>
      </c>
      <c r="C16" s="7"/>
      <c r="D16" s="7"/>
      <c r="F16" s="6" t="s">
        <v>93</v>
      </c>
      <c r="I16" s="6" t="s">
        <v>94</v>
      </c>
      <c r="J16" s="6">
        <v>1</v>
      </c>
      <c r="M16" s="6" t="s">
        <v>57</v>
      </c>
      <c r="N16" s="8">
        <v>41582</v>
      </c>
      <c r="O16" s="6">
        <v>2013</v>
      </c>
      <c r="P16" s="6">
        <v>888</v>
      </c>
      <c r="R16" s="6">
        <v>10</v>
      </c>
      <c r="T16" s="6" t="s">
        <v>41</v>
      </c>
      <c r="U16" s="6" t="s">
        <v>74</v>
      </c>
      <c r="V16" s="6" t="s">
        <v>74</v>
      </c>
      <c r="W16" s="6" t="s">
        <v>95</v>
      </c>
      <c r="Y16" s="6" t="s">
        <v>96</v>
      </c>
      <c r="AA16" s="6" t="s">
        <v>97</v>
      </c>
      <c r="AB16" s="6" t="s">
        <v>98</v>
      </c>
      <c r="AC16" s="6">
        <v>230</v>
      </c>
      <c r="AD16" s="7"/>
      <c r="AE16" s="7"/>
      <c r="AF16" s="7" t="s">
        <v>40</v>
      </c>
      <c r="AG16" s="7"/>
      <c r="AH16" s="7"/>
      <c r="AI16" s="6" t="str">
        <f>HYPERLINK("https://doi.org/10.1515/9781400848065")</f>
        <v>https://doi.org/10.1515/9781400848065</v>
      </c>
      <c r="AK16" s="6" t="s">
        <v>47</v>
      </c>
    </row>
    <row r="17" spans="1:37" s="6" customFormat="1" x14ac:dyDescent="0.3">
      <c r="A17" s="6">
        <v>512312</v>
      </c>
      <c r="B17" s="7">
        <v>9781400846184</v>
      </c>
      <c r="C17" s="7"/>
      <c r="D17" s="7"/>
      <c r="F17" s="6" t="s">
        <v>99</v>
      </c>
      <c r="I17" s="6" t="s">
        <v>100</v>
      </c>
      <c r="J17" s="6">
        <v>1</v>
      </c>
      <c r="M17" s="6" t="s">
        <v>57</v>
      </c>
      <c r="N17" s="8">
        <v>41385</v>
      </c>
      <c r="O17" s="6">
        <v>2013</v>
      </c>
      <c r="P17" s="6">
        <v>520</v>
      </c>
      <c r="R17" s="6">
        <v>10</v>
      </c>
      <c r="T17" s="6" t="s">
        <v>41</v>
      </c>
      <c r="U17" s="6" t="s">
        <v>42</v>
      </c>
      <c r="V17" s="6" t="s">
        <v>42</v>
      </c>
      <c r="W17" s="6" t="s">
        <v>101</v>
      </c>
      <c r="Y17" s="6" t="s">
        <v>102</v>
      </c>
      <c r="AA17" s="6" t="s">
        <v>103</v>
      </c>
      <c r="AB17" s="6" t="s">
        <v>104</v>
      </c>
      <c r="AC17" s="6">
        <v>450</v>
      </c>
      <c r="AD17" s="7"/>
      <c r="AE17" s="7"/>
      <c r="AF17" s="7" t="s">
        <v>40</v>
      </c>
      <c r="AG17" s="7"/>
      <c r="AH17" s="7"/>
      <c r="AI17" s="6" t="str">
        <f>HYPERLINK("https://doi.org/10.1515/9781400846184")</f>
        <v>https://doi.org/10.1515/9781400846184</v>
      </c>
      <c r="AK17" s="6" t="s">
        <v>47</v>
      </c>
    </row>
    <row r="18" spans="1:37" s="6" customFormat="1" x14ac:dyDescent="0.3">
      <c r="A18" s="6">
        <v>543599</v>
      </c>
      <c r="B18" s="7">
        <v>9780691183961</v>
      </c>
      <c r="C18" s="7"/>
      <c r="D18" s="7"/>
      <c r="F18" s="6" t="s">
        <v>105</v>
      </c>
      <c r="G18" s="6" t="s">
        <v>106</v>
      </c>
      <c r="H18" s="6" t="s">
        <v>107</v>
      </c>
      <c r="J18" s="6">
        <v>1</v>
      </c>
      <c r="M18" s="6" t="s">
        <v>57</v>
      </c>
      <c r="N18" s="8">
        <v>43480</v>
      </c>
      <c r="O18" s="6">
        <v>2019</v>
      </c>
      <c r="P18" s="6">
        <v>440</v>
      </c>
      <c r="R18" s="6">
        <v>10</v>
      </c>
      <c r="T18" s="6" t="s">
        <v>41</v>
      </c>
      <c r="U18" s="6" t="s">
        <v>58</v>
      </c>
      <c r="V18" s="6" t="s">
        <v>58</v>
      </c>
      <c r="W18" s="6" t="s">
        <v>108</v>
      </c>
      <c r="Y18" s="6" t="s">
        <v>109</v>
      </c>
      <c r="AB18" s="6" t="s">
        <v>110</v>
      </c>
      <c r="AC18" s="6">
        <v>39.950000000000003</v>
      </c>
      <c r="AD18" s="7"/>
      <c r="AE18" s="7"/>
      <c r="AF18" s="7" t="s">
        <v>40</v>
      </c>
      <c r="AG18" s="7"/>
      <c r="AH18" s="7"/>
      <c r="AI18" s="6" t="str">
        <f>HYPERLINK("https://doi.org/10.1515/9780691183961")</f>
        <v>https://doi.org/10.1515/9780691183961</v>
      </c>
      <c r="AK18" s="6" t="s">
        <v>47</v>
      </c>
    </row>
    <row r="19" spans="1:37" s="6" customFormat="1" x14ac:dyDescent="0.3">
      <c r="A19" s="6">
        <v>562543</v>
      </c>
      <c r="B19" s="7">
        <v>9780691197777</v>
      </c>
      <c r="C19" s="7"/>
      <c r="D19" s="7"/>
      <c r="F19" s="6" t="s">
        <v>111</v>
      </c>
      <c r="G19" s="6" t="s">
        <v>112</v>
      </c>
      <c r="H19" s="6" t="s">
        <v>113</v>
      </c>
      <c r="J19" s="6">
        <v>1</v>
      </c>
      <c r="M19" s="6" t="s">
        <v>57</v>
      </c>
      <c r="N19" s="8">
        <v>43739</v>
      </c>
      <c r="O19" s="6">
        <v>2019</v>
      </c>
      <c r="P19" s="6">
        <v>192</v>
      </c>
      <c r="R19" s="6">
        <v>10</v>
      </c>
      <c r="T19" s="6" t="s">
        <v>41</v>
      </c>
      <c r="U19" s="6" t="s">
        <v>114</v>
      </c>
      <c r="V19" s="6" t="s">
        <v>114</v>
      </c>
      <c r="W19" s="6" t="s">
        <v>115</v>
      </c>
      <c r="Y19" s="6" t="s">
        <v>116</v>
      </c>
      <c r="AA19" s="6" t="s">
        <v>117</v>
      </c>
      <c r="AB19" s="6" t="s">
        <v>118</v>
      </c>
      <c r="AC19" s="6">
        <v>67.95</v>
      </c>
      <c r="AD19" s="7"/>
      <c r="AE19" s="7"/>
      <c r="AF19" s="7" t="s">
        <v>40</v>
      </c>
      <c r="AG19" s="7"/>
      <c r="AH19" s="7"/>
      <c r="AI19" s="6" t="str">
        <f>HYPERLINK("https://doi.org/10.1515/9780691197777")</f>
        <v>https://doi.org/10.1515/9780691197777</v>
      </c>
      <c r="AK19" s="6" t="s">
        <v>47</v>
      </c>
    </row>
    <row r="20" spans="1:37" s="6" customFormat="1" x14ac:dyDescent="0.3">
      <c r="A20" s="6">
        <v>556085</v>
      </c>
      <c r="B20" s="7">
        <v>9780520962170</v>
      </c>
      <c r="C20" s="7"/>
      <c r="D20" s="7"/>
      <c r="F20" s="6" t="s">
        <v>119</v>
      </c>
      <c r="I20" s="6" t="s">
        <v>120</v>
      </c>
      <c r="J20" s="6">
        <v>1</v>
      </c>
      <c r="M20" s="6" t="s">
        <v>82</v>
      </c>
      <c r="N20" s="8">
        <v>42388</v>
      </c>
      <c r="O20" s="6">
        <v>2016</v>
      </c>
      <c r="P20" s="6">
        <v>1008</v>
      </c>
      <c r="R20" s="6">
        <v>10</v>
      </c>
      <c r="T20" s="6" t="s">
        <v>41</v>
      </c>
      <c r="U20" s="6" t="s">
        <v>42</v>
      </c>
      <c r="V20" s="6" t="s">
        <v>42</v>
      </c>
      <c r="W20" s="6" t="s">
        <v>121</v>
      </c>
      <c r="Y20" s="6" t="s">
        <v>122</v>
      </c>
      <c r="Z20" s="6" t="s">
        <v>123</v>
      </c>
      <c r="AB20" s="6" t="s">
        <v>124</v>
      </c>
      <c r="AC20" s="6">
        <v>782.95</v>
      </c>
      <c r="AD20" s="7"/>
      <c r="AE20" s="7"/>
      <c r="AF20" s="7" t="s">
        <v>40</v>
      </c>
      <c r="AG20" s="7"/>
      <c r="AH20" s="7"/>
      <c r="AI20" s="6" t="str">
        <f>HYPERLINK("https://doi.org/10.1525/9780520962170")</f>
        <v>https://doi.org/10.1525/9780520962170</v>
      </c>
      <c r="AK20" s="6" t="s">
        <v>47</v>
      </c>
    </row>
    <row r="21" spans="1:37" s="6" customFormat="1" x14ac:dyDescent="0.3">
      <c r="A21" s="6">
        <v>125375</v>
      </c>
      <c r="B21" s="7">
        <v>9780674065482</v>
      </c>
      <c r="C21" s="7"/>
      <c r="D21" s="7"/>
      <c r="F21" s="6" t="s">
        <v>125</v>
      </c>
      <c r="G21" s="6" t="s">
        <v>126</v>
      </c>
      <c r="H21" s="6" t="s">
        <v>127</v>
      </c>
      <c r="J21" s="6">
        <v>1</v>
      </c>
      <c r="M21" s="6" t="s">
        <v>39</v>
      </c>
      <c r="N21" s="8">
        <v>41146</v>
      </c>
      <c r="O21" s="6">
        <v>2012</v>
      </c>
      <c r="P21" s="6">
        <v>270</v>
      </c>
      <c r="R21" s="6">
        <v>10</v>
      </c>
      <c r="T21" s="6" t="s">
        <v>41</v>
      </c>
      <c r="U21" s="6" t="s">
        <v>58</v>
      </c>
      <c r="V21" s="6" t="s">
        <v>58</v>
      </c>
      <c r="W21" s="6" t="s">
        <v>128</v>
      </c>
      <c r="Y21" s="6" t="s">
        <v>129</v>
      </c>
      <c r="Z21" s="6" t="s">
        <v>130</v>
      </c>
      <c r="AB21" s="6" t="s">
        <v>131</v>
      </c>
      <c r="AC21" s="6">
        <v>39.5</v>
      </c>
      <c r="AD21" s="7"/>
      <c r="AE21" s="7"/>
      <c r="AF21" s="7" t="s">
        <v>40</v>
      </c>
      <c r="AG21" s="7"/>
      <c r="AH21" s="7"/>
      <c r="AI21" s="6" t="str">
        <f>HYPERLINK("https://doi.org/10.4159/harvard.9780674065482")</f>
        <v>https://doi.org/10.4159/harvard.9780674065482</v>
      </c>
      <c r="AK21" s="6" t="s">
        <v>47</v>
      </c>
    </row>
    <row r="22" spans="1:37" s="6" customFormat="1" x14ac:dyDescent="0.3">
      <c r="A22" s="6">
        <v>551436</v>
      </c>
      <c r="B22" s="7">
        <v>9781400820023</v>
      </c>
      <c r="C22" s="7"/>
      <c r="D22" s="7"/>
      <c r="F22" s="6" t="s">
        <v>132</v>
      </c>
      <c r="G22" s="6" t="s">
        <v>133</v>
      </c>
      <c r="H22" s="6" t="s">
        <v>134</v>
      </c>
      <c r="J22" s="6">
        <v>1</v>
      </c>
      <c r="M22" s="6" t="s">
        <v>57</v>
      </c>
      <c r="N22" s="8">
        <v>43424</v>
      </c>
      <c r="O22" s="6">
        <v>1984</v>
      </c>
      <c r="P22" s="6">
        <v>168</v>
      </c>
      <c r="R22" s="6">
        <v>10</v>
      </c>
      <c r="T22" s="6" t="s">
        <v>41</v>
      </c>
      <c r="U22" s="6" t="s">
        <v>135</v>
      </c>
      <c r="V22" s="6" t="s">
        <v>135</v>
      </c>
      <c r="W22" s="6" t="s">
        <v>136</v>
      </c>
      <c r="Y22" s="6" t="s">
        <v>137</v>
      </c>
      <c r="AA22" s="6" t="s">
        <v>138</v>
      </c>
      <c r="AB22" s="6" t="s">
        <v>139</v>
      </c>
      <c r="AC22" s="6">
        <v>170</v>
      </c>
      <c r="AD22" s="7"/>
      <c r="AE22" s="7"/>
      <c r="AF22" s="7" t="s">
        <v>40</v>
      </c>
      <c r="AG22" s="7"/>
      <c r="AH22" s="7"/>
      <c r="AI22" s="6" t="str">
        <f>HYPERLINK("https://doi.org/10.1515/9781400820023")</f>
        <v>https://doi.org/10.1515/9781400820023</v>
      </c>
      <c r="AK22" s="6" t="s">
        <v>47</v>
      </c>
    </row>
    <row r="23" spans="1:37" s="6" customFormat="1" x14ac:dyDescent="0.3">
      <c r="A23" s="6">
        <v>521994</v>
      </c>
      <c r="B23" s="7">
        <v>9781400881376</v>
      </c>
      <c r="C23" s="7"/>
      <c r="D23" s="7"/>
      <c r="F23" s="6" t="s">
        <v>140</v>
      </c>
      <c r="H23" s="6" t="s">
        <v>141</v>
      </c>
      <c r="J23" s="6">
        <v>1</v>
      </c>
      <c r="K23" s="6" t="s">
        <v>142</v>
      </c>
      <c r="M23" s="6" t="s">
        <v>57</v>
      </c>
      <c r="N23" s="8">
        <v>42397</v>
      </c>
      <c r="O23" s="6">
        <v>2001</v>
      </c>
      <c r="P23" s="6">
        <v>224</v>
      </c>
      <c r="R23" s="6">
        <v>10</v>
      </c>
      <c r="T23" s="6" t="s">
        <v>41</v>
      </c>
      <c r="U23" s="6" t="s">
        <v>135</v>
      </c>
      <c r="V23" s="6" t="s">
        <v>135</v>
      </c>
      <c r="W23" s="6" t="s">
        <v>136</v>
      </c>
      <c r="Y23" s="6" t="s">
        <v>143</v>
      </c>
      <c r="AA23" s="6" t="s">
        <v>144</v>
      </c>
      <c r="AB23" s="6" t="s">
        <v>145</v>
      </c>
      <c r="AC23" s="6">
        <v>315</v>
      </c>
      <c r="AD23" s="7"/>
      <c r="AE23" s="7"/>
      <c r="AF23" s="7" t="s">
        <v>40</v>
      </c>
      <c r="AG23" s="7"/>
      <c r="AH23" s="7"/>
      <c r="AI23" s="6" t="str">
        <f>HYPERLINK("https://doi.org/10.1515/9781400881376")</f>
        <v>https://doi.org/10.1515/9781400881376</v>
      </c>
      <c r="AK23" s="6" t="s">
        <v>47</v>
      </c>
    </row>
    <row r="24" spans="1:37" s="6" customFormat="1" x14ac:dyDescent="0.3">
      <c r="A24" s="6">
        <v>563127</v>
      </c>
      <c r="B24" s="7">
        <v>9781400849079</v>
      </c>
      <c r="C24" s="7"/>
      <c r="D24" s="7"/>
      <c r="F24" s="6" t="s">
        <v>146</v>
      </c>
      <c r="H24" s="6" t="s">
        <v>147</v>
      </c>
      <c r="J24" s="6">
        <v>1</v>
      </c>
      <c r="M24" s="6" t="s">
        <v>57</v>
      </c>
      <c r="N24" s="8">
        <v>41472</v>
      </c>
      <c r="O24" s="6">
        <v>2006</v>
      </c>
      <c r="P24" s="6">
        <v>528</v>
      </c>
      <c r="R24" s="6">
        <v>10</v>
      </c>
      <c r="T24" s="6" t="s">
        <v>41</v>
      </c>
      <c r="U24" s="6" t="s">
        <v>58</v>
      </c>
      <c r="V24" s="6" t="s">
        <v>58</v>
      </c>
      <c r="W24" s="6" t="s">
        <v>148</v>
      </c>
      <c r="Y24" s="6" t="s">
        <v>149</v>
      </c>
      <c r="AA24" s="6" t="s">
        <v>150</v>
      </c>
      <c r="AB24" s="6" t="s">
        <v>151</v>
      </c>
      <c r="AC24" s="6">
        <v>187.95</v>
      </c>
      <c r="AD24" s="7"/>
      <c r="AE24" s="7"/>
      <c r="AF24" s="7" t="s">
        <v>40</v>
      </c>
      <c r="AG24" s="7"/>
      <c r="AH24" s="7"/>
      <c r="AI24" s="6" t="str">
        <f>HYPERLINK("https://doi.org/10.1515/9781400849079")</f>
        <v>https://doi.org/10.1515/9781400849079</v>
      </c>
      <c r="AK24" s="6" t="s">
        <v>47</v>
      </c>
    </row>
    <row r="25" spans="1:37" s="6" customFormat="1" x14ac:dyDescent="0.3">
      <c r="A25" s="6">
        <v>507055</v>
      </c>
      <c r="B25" s="7">
        <v>9781400833023</v>
      </c>
      <c r="C25" s="7"/>
      <c r="D25" s="7"/>
      <c r="F25" s="6" t="s">
        <v>152</v>
      </c>
      <c r="I25" s="6" t="s">
        <v>153</v>
      </c>
      <c r="J25" s="6">
        <v>1</v>
      </c>
      <c r="M25" s="6" t="s">
        <v>57</v>
      </c>
      <c r="N25" s="8">
        <v>40021</v>
      </c>
      <c r="O25" s="6">
        <v>2009</v>
      </c>
      <c r="P25" s="6">
        <v>832</v>
      </c>
      <c r="R25" s="6">
        <v>10</v>
      </c>
      <c r="T25" s="6" t="s">
        <v>41</v>
      </c>
      <c r="U25" s="6" t="s">
        <v>42</v>
      </c>
      <c r="V25" s="6" t="s">
        <v>42</v>
      </c>
      <c r="W25" s="6" t="s">
        <v>154</v>
      </c>
      <c r="Y25" s="6" t="s">
        <v>155</v>
      </c>
      <c r="AA25" s="6" t="s">
        <v>156</v>
      </c>
      <c r="AB25" s="6" t="s">
        <v>157</v>
      </c>
      <c r="AC25" s="6">
        <v>260</v>
      </c>
      <c r="AD25" s="7"/>
      <c r="AE25" s="7"/>
      <c r="AF25" s="7" t="s">
        <v>40</v>
      </c>
      <c r="AG25" s="7"/>
      <c r="AH25" s="7"/>
      <c r="AI25" s="6" t="str">
        <f>HYPERLINK("https://doi.org/10.1515/9781400833023")</f>
        <v>https://doi.org/10.1515/9781400833023</v>
      </c>
      <c r="AK25" s="6" t="s">
        <v>47</v>
      </c>
    </row>
    <row r="26" spans="1:37" s="6" customFormat="1" x14ac:dyDescent="0.3">
      <c r="A26" s="6">
        <v>575376</v>
      </c>
      <c r="B26" s="7">
        <v>9780691195322</v>
      </c>
      <c r="C26" s="7"/>
      <c r="D26" s="7"/>
      <c r="F26" s="6" t="s">
        <v>158</v>
      </c>
      <c r="I26" s="6" t="s">
        <v>159</v>
      </c>
      <c r="J26" s="6">
        <v>1</v>
      </c>
      <c r="M26" s="6" t="s">
        <v>57</v>
      </c>
      <c r="N26" s="8">
        <v>43984</v>
      </c>
      <c r="O26" s="6">
        <v>2020</v>
      </c>
      <c r="R26" s="6">
        <v>10</v>
      </c>
      <c r="T26" s="6" t="s">
        <v>41</v>
      </c>
      <c r="U26" s="6" t="s">
        <v>42</v>
      </c>
      <c r="V26" s="6" t="s">
        <v>42</v>
      </c>
      <c r="W26" s="6" t="s">
        <v>160</v>
      </c>
      <c r="Y26" s="6" t="s">
        <v>161</v>
      </c>
      <c r="AA26" s="6" t="s">
        <v>162</v>
      </c>
      <c r="AB26" s="6" t="s">
        <v>163</v>
      </c>
      <c r="AC26" s="6">
        <v>248.95</v>
      </c>
      <c r="AD26" s="7"/>
      <c r="AE26" s="7"/>
      <c r="AF26" s="7" t="s">
        <v>40</v>
      </c>
      <c r="AG26" s="7"/>
      <c r="AH26" s="7"/>
      <c r="AI26" s="6" t="str">
        <f>HYPERLINK("https://doi.org/10.1515/9780691195322")</f>
        <v>https://doi.org/10.1515/9780691195322</v>
      </c>
      <c r="AK26" s="6" t="s">
        <v>47</v>
      </c>
    </row>
    <row r="27" spans="1:37" s="6" customFormat="1" x14ac:dyDescent="0.3">
      <c r="A27" s="6">
        <v>602795</v>
      </c>
      <c r="B27" s="7">
        <v>9780691226705</v>
      </c>
      <c r="C27" s="7"/>
      <c r="D27" s="7"/>
      <c r="F27" s="6" t="s">
        <v>164</v>
      </c>
      <c r="G27" s="6" t="s">
        <v>165</v>
      </c>
      <c r="H27" s="6" t="s">
        <v>166</v>
      </c>
      <c r="J27" s="6">
        <v>1</v>
      </c>
      <c r="M27" s="6" t="s">
        <v>57</v>
      </c>
      <c r="N27" s="8">
        <v>44460</v>
      </c>
      <c r="O27" s="6">
        <v>2021</v>
      </c>
      <c r="P27" s="6">
        <v>312</v>
      </c>
      <c r="R27" s="6">
        <v>10</v>
      </c>
      <c r="T27" s="6" t="s">
        <v>41</v>
      </c>
      <c r="U27" s="6" t="s">
        <v>167</v>
      </c>
      <c r="V27" s="6" t="s">
        <v>167</v>
      </c>
      <c r="W27" s="6" t="s">
        <v>168</v>
      </c>
      <c r="Y27" s="6" t="s">
        <v>169</v>
      </c>
      <c r="AA27" s="6" t="s">
        <v>170</v>
      </c>
      <c r="AB27" s="6" t="s">
        <v>171</v>
      </c>
      <c r="AC27" s="6">
        <v>67.95</v>
      </c>
      <c r="AD27" s="7"/>
      <c r="AE27" s="7"/>
      <c r="AF27" s="7" t="s">
        <v>40</v>
      </c>
      <c r="AG27" s="7"/>
      <c r="AH27" s="7"/>
      <c r="AI27" s="6" t="str">
        <f>HYPERLINK("https://doi.org/10.1515/9780691226705?locatt=mode:legacy")</f>
        <v>https://doi.org/10.1515/9780691226705?locatt=mode:legacy</v>
      </c>
      <c r="AK27" s="6" t="s">
        <v>47</v>
      </c>
    </row>
    <row r="28" spans="1:37" s="6" customFormat="1" x14ac:dyDescent="0.3">
      <c r="A28" s="6">
        <v>512253</v>
      </c>
      <c r="B28" s="7">
        <v>9781400845620</v>
      </c>
      <c r="C28" s="7"/>
      <c r="D28" s="7"/>
      <c r="F28" s="6" t="s">
        <v>172</v>
      </c>
      <c r="H28" s="6" t="s">
        <v>173</v>
      </c>
      <c r="J28" s="6">
        <v>1</v>
      </c>
      <c r="K28" s="6" t="s">
        <v>174</v>
      </c>
      <c r="L28" s="9" t="s">
        <v>175</v>
      </c>
      <c r="M28" s="6" t="s">
        <v>57</v>
      </c>
      <c r="N28" s="8">
        <v>41231</v>
      </c>
      <c r="O28" s="6">
        <v>2013</v>
      </c>
      <c r="P28" s="6">
        <v>520</v>
      </c>
      <c r="R28" s="6">
        <v>10</v>
      </c>
      <c r="T28" s="6" t="s">
        <v>41</v>
      </c>
      <c r="U28" s="6" t="s">
        <v>135</v>
      </c>
      <c r="V28" s="6" t="s">
        <v>135</v>
      </c>
      <c r="W28" s="6" t="s">
        <v>89</v>
      </c>
      <c r="Y28" s="6" t="s">
        <v>176</v>
      </c>
      <c r="AA28" s="6" t="s">
        <v>177</v>
      </c>
      <c r="AB28" s="6" t="s">
        <v>178</v>
      </c>
      <c r="AC28" s="6">
        <v>265</v>
      </c>
      <c r="AD28" s="7"/>
      <c r="AE28" s="7"/>
      <c r="AF28" s="7" t="s">
        <v>40</v>
      </c>
      <c r="AG28" s="7"/>
      <c r="AH28" s="7"/>
      <c r="AI28" s="6" t="str">
        <f>HYPERLINK("https://doi.org/10.1515/9781400845620")</f>
        <v>https://doi.org/10.1515/9781400845620</v>
      </c>
      <c r="AK28" s="6" t="s">
        <v>47</v>
      </c>
    </row>
    <row r="29" spans="1:37" s="6" customFormat="1" x14ac:dyDescent="0.3">
      <c r="A29" s="6">
        <v>563354</v>
      </c>
      <c r="B29" s="7">
        <v>9781400840908</v>
      </c>
      <c r="C29" s="7"/>
      <c r="D29" s="7"/>
      <c r="F29" s="6" t="s">
        <v>179</v>
      </c>
      <c r="H29" s="6" t="s">
        <v>180</v>
      </c>
      <c r="J29" s="6">
        <v>1</v>
      </c>
      <c r="M29" s="6" t="s">
        <v>57</v>
      </c>
      <c r="N29" s="8">
        <v>39630</v>
      </c>
      <c r="O29" s="6">
        <v>2008</v>
      </c>
      <c r="P29" s="6">
        <v>408</v>
      </c>
      <c r="R29" s="6">
        <v>10</v>
      </c>
      <c r="T29" s="6" t="s">
        <v>41</v>
      </c>
      <c r="U29" s="6" t="s">
        <v>42</v>
      </c>
      <c r="V29" s="6" t="s">
        <v>42</v>
      </c>
      <c r="W29" s="6" t="s">
        <v>181</v>
      </c>
      <c r="Y29" s="6" t="s">
        <v>182</v>
      </c>
      <c r="AA29" s="6" t="s">
        <v>183</v>
      </c>
      <c r="AB29" s="6" t="s">
        <v>184</v>
      </c>
      <c r="AC29" s="6">
        <v>106.95</v>
      </c>
      <c r="AD29" s="7"/>
      <c r="AE29" s="7"/>
      <c r="AF29" s="7" t="s">
        <v>40</v>
      </c>
      <c r="AG29" s="7"/>
      <c r="AH29" s="7"/>
      <c r="AI29" s="6" t="str">
        <f>HYPERLINK("https://doi.org/10.1515/9781400840908")</f>
        <v>https://doi.org/10.1515/9781400840908</v>
      </c>
      <c r="AK29" s="6" t="s">
        <v>47</v>
      </c>
    </row>
    <row r="30" spans="1:37" s="6" customFormat="1" x14ac:dyDescent="0.3">
      <c r="A30" s="6">
        <v>542685</v>
      </c>
      <c r="B30" s="7">
        <v>9780691184159</v>
      </c>
      <c r="C30" s="7"/>
      <c r="D30" s="7"/>
      <c r="F30" s="6" t="s">
        <v>185</v>
      </c>
      <c r="G30" s="6" t="s">
        <v>186</v>
      </c>
      <c r="H30" s="6" t="s">
        <v>187</v>
      </c>
      <c r="J30" s="6">
        <v>1</v>
      </c>
      <c r="K30" s="6" t="s">
        <v>188</v>
      </c>
      <c r="L30" s="9" t="s">
        <v>189</v>
      </c>
      <c r="M30" s="6" t="s">
        <v>57</v>
      </c>
      <c r="N30" s="8">
        <v>43389</v>
      </c>
      <c r="O30" s="6">
        <v>2018</v>
      </c>
      <c r="P30" s="6">
        <v>584</v>
      </c>
      <c r="R30" s="6">
        <v>10</v>
      </c>
      <c r="T30" s="6" t="s">
        <v>41</v>
      </c>
      <c r="U30" s="6" t="s">
        <v>190</v>
      </c>
      <c r="V30" s="6" t="s">
        <v>190</v>
      </c>
      <c r="W30" s="6" t="s">
        <v>191</v>
      </c>
      <c r="Y30" s="6" t="s">
        <v>192</v>
      </c>
      <c r="AA30" s="6" t="s">
        <v>193</v>
      </c>
      <c r="AB30" s="6" t="s">
        <v>194</v>
      </c>
      <c r="AC30" s="6">
        <v>116</v>
      </c>
      <c r="AD30" s="7"/>
      <c r="AE30" s="7"/>
      <c r="AF30" s="7" t="s">
        <v>40</v>
      </c>
      <c r="AG30" s="7"/>
      <c r="AH30" s="7"/>
      <c r="AI30" s="6" t="str">
        <f>HYPERLINK("https://doi.org/10.1515/9780691184159")</f>
        <v>https://doi.org/10.1515/9780691184159</v>
      </c>
      <c r="AK30" s="6" t="s">
        <v>47</v>
      </c>
    </row>
    <row r="31" spans="1:37" s="6" customFormat="1" x14ac:dyDescent="0.3">
      <c r="A31" s="6">
        <v>596714</v>
      </c>
      <c r="B31" s="7">
        <v>9780674045231</v>
      </c>
      <c r="C31" s="7"/>
      <c r="D31" s="7"/>
      <c r="F31" s="6" t="s">
        <v>195</v>
      </c>
      <c r="H31" s="6" t="s">
        <v>196</v>
      </c>
      <c r="J31" s="6">
        <v>1</v>
      </c>
      <c r="M31" s="6" t="s">
        <v>39</v>
      </c>
      <c r="N31" s="8">
        <v>31413</v>
      </c>
      <c r="O31" s="6">
        <v>1986</v>
      </c>
      <c r="P31" s="6">
        <v>176</v>
      </c>
      <c r="R31" s="6">
        <v>10</v>
      </c>
      <c r="T31" s="6" t="s">
        <v>41</v>
      </c>
      <c r="U31" s="6" t="s">
        <v>135</v>
      </c>
      <c r="V31" s="6" t="s">
        <v>135</v>
      </c>
      <c r="W31" s="6" t="s">
        <v>136</v>
      </c>
      <c r="Y31" s="6" t="s">
        <v>197</v>
      </c>
      <c r="Z31" s="6" t="s">
        <v>198</v>
      </c>
      <c r="AA31" s="6" t="s">
        <v>199</v>
      </c>
      <c r="AC31" s="6">
        <v>56</v>
      </c>
      <c r="AD31" s="7"/>
      <c r="AE31" s="7"/>
      <c r="AF31" s="7" t="s">
        <v>40</v>
      </c>
      <c r="AG31" s="7"/>
      <c r="AH31" s="7"/>
      <c r="AI31" s="6" t="str">
        <f>HYPERLINK("https://doi.org/10.4159/9780674045231?locatt=mode:legacy")</f>
        <v>https://doi.org/10.4159/9780674045231?locatt=mode:legacy</v>
      </c>
      <c r="AK31" s="6" t="s">
        <v>47</v>
      </c>
    </row>
    <row r="32" spans="1:37" s="6" customFormat="1" x14ac:dyDescent="0.3">
      <c r="A32" s="6">
        <v>507177</v>
      </c>
      <c r="B32" s="7">
        <v>9781400838943</v>
      </c>
      <c r="C32" s="7"/>
      <c r="D32" s="7"/>
      <c r="F32" s="6" t="s">
        <v>200</v>
      </c>
      <c r="H32" s="6" t="s">
        <v>201</v>
      </c>
      <c r="J32" s="6">
        <v>1</v>
      </c>
      <c r="M32" s="6" t="s">
        <v>57</v>
      </c>
      <c r="N32" s="8">
        <v>40729</v>
      </c>
      <c r="O32" s="6">
        <v>2011</v>
      </c>
      <c r="P32" s="6">
        <v>792</v>
      </c>
      <c r="R32" s="6">
        <v>10</v>
      </c>
      <c r="T32" s="6" t="s">
        <v>41</v>
      </c>
      <c r="U32" s="6" t="s">
        <v>42</v>
      </c>
      <c r="V32" s="6" t="s">
        <v>42</v>
      </c>
      <c r="W32" s="6" t="s">
        <v>202</v>
      </c>
      <c r="Y32" s="6" t="s">
        <v>203</v>
      </c>
      <c r="AA32" s="6" t="s">
        <v>204</v>
      </c>
      <c r="AB32" s="6" t="s">
        <v>205</v>
      </c>
      <c r="AC32" s="6">
        <v>275</v>
      </c>
      <c r="AD32" s="7"/>
      <c r="AE32" s="7"/>
      <c r="AF32" s="7" t="s">
        <v>40</v>
      </c>
      <c r="AG32" s="7"/>
      <c r="AH32" s="7"/>
      <c r="AI32" s="6" t="str">
        <f>HYPERLINK("https://doi.org/10.1515/9781400838943")</f>
        <v>https://doi.org/10.1515/9781400838943</v>
      </c>
      <c r="AK32" s="6" t="s">
        <v>47</v>
      </c>
    </row>
    <row r="33" spans="1:37" s="6" customFormat="1" x14ac:dyDescent="0.3">
      <c r="A33" s="6">
        <v>555959</v>
      </c>
      <c r="B33" s="7">
        <v>9780520947955</v>
      </c>
      <c r="C33" s="7"/>
      <c r="D33" s="7"/>
      <c r="F33" s="6" t="s">
        <v>206</v>
      </c>
      <c r="G33" s="6" t="s">
        <v>207</v>
      </c>
      <c r="H33" s="6" t="s">
        <v>208</v>
      </c>
      <c r="J33" s="6">
        <v>1</v>
      </c>
      <c r="M33" s="6" t="s">
        <v>82</v>
      </c>
      <c r="N33" s="8">
        <v>40422</v>
      </c>
      <c r="O33" s="6">
        <v>2010</v>
      </c>
      <c r="P33" s="6">
        <v>232</v>
      </c>
      <c r="R33" s="6">
        <v>10</v>
      </c>
      <c r="T33" s="6" t="s">
        <v>41</v>
      </c>
      <c r="U33" s="6" t="s">
        <v>42</v>
      </c>
      <c r="V33" s="6" t="s">
        <v>42</v>
      </c>
      <c r="W33" s="6" t="s">
        <v>209</v>
      </c>
      <c r="Y33" s="6" t="s">
        <v>210</v>
      </c>
      <c r="Z33" s="6" t="s">
        <v>211</v>
      </c>
      <c r="AB33" s="6" t="s">
        <v>212</v>
      </c>
      <c r="AC33" s="6">
        <v>286.95</v>
      </c>
      <c r="AD33" s="7"/>
      <c r="AE33" s="7"/>
      <c r="AF33" s="7" t="s">
        <v>40</v>
      </c>
      <c r="AG33" s="7"/>
      <c r="AH33" s="7"/>
      <c r="AI33" s="6" t="str">
        <f>HYPERLINK("https://doi.org/10.1525/9780520947955")</f>
        <v>https://doi.org/10.1525/9780520947955</v>
      </c>
      <c r="AK33" s="6" t="s">
        <v>47</v>
      </c>
    </row>
    <row r="34" spans="1:37" s="6" customFormat="1" x14ac:dyDescent="0.3">
      <c r="A34" s="6">
        <v>584124</v>
      </c>
      <c r="B34" s="7">
        <v>9780691212920</v>
      </c>
      <c r="C34" s="7"/>
      <c r="D34" s="7"/>
      <c r="F34" s="6" t="s">
        <v>213</v>
      </c>
      <c r="H34" s="6" t="s">
        <v>214</v>
      </c>
      <c r="J34" s="6">
        <v>1</v>
      </c>
      <c r="K34" s="6" t="s">
        <v>215</v>
      </c>
      <c r="L34" s="9" t="s">
        <v>216</v>
      </c>
      <c r="M34" s="6" t="s">
        <v>57</v>
      </c>
      <c r="N34" s="8">
        <v>43956</v>
      </c>
      <c r="O34" s="6">
        <v>2001</v>
      </c>
      <c r="P34" s="6">
        <v>562</v>
      </c>
      <c r="R34" s="6">
        <v>10</v>
      </c>
      <c r="T34" s="6" t="s">
        <v>41</v>
      </c>
      <c r="U34" s="6" t="s">
        <v>135</v>
      </c>
      <c r="V34" s="6" t="s">
        <v>135</v>
      </c>
      <c r="W34" s="6" t="s">
        <v>136</v>
      </c>
      <c r="Y34" s="6" t="s">
        <v>217</v>
      </c>
      <c r="AA34" s="6" t="s">
        <v>218</v>
      </c>
      <c r="AB34" s="6" t="s">
        <v>219</v>
      </c>
      <c r="AC34" s="6">
        <v>360</v>
      </c>
      <c r="AD34" s="7"/>
      <c r="AE34" s="7"/>
      <c r="AF34" s="7" t="s">
        <v>40</v>
      </c>
      <c r="AG34" s="7"/>
      <c r="AH34" s="7"/>
      <c r="AI34" s="6" t="str">
        <f>HYPERLINK("https://doi.org/10.1515/9780691212920")</f>
        <v>https://doi.org/10.1515/9780691212920</v>
      </c>
      <c r="AK34" s="6" t="s">
        <v>47</v>
      </c>
    </row>
    <row r="35" spans="1:37" s="6" customFormat="1" x14ac:dyDescent="0.3">
      <c r="A35" s="6">
        <v>528554</v>
      </c>
      <c r="B35" s="7">
        <v>9781400885695</v>
      </c>
      <c r="C35" s="7"/>
      <c r="D35" s="7"/>
      <c r="F35" s="6" t="s">
        <v>220</v>
      </c>
      <c r="G35" s="6" t="s">
        <v>221</v>
      </c>
      <c r="H35" s="6" t="s">
        <v>222</v>
      </c>
      <c r="J35" s="6">
        <v>1</v>
      </c>
      <c r="M35" s="6" t="s">
        <v>57</v>
      </c>
      <c r="N35" s="8">
        <v>42781</v>
      </c>
      <c r="O35" s="6">
        <v>2003</v>
      </c>
      <c r="P35" s="6">
        <v>464</v>
      </c>
      <c r="R35" s="6">
        <v>10</v>
      </c>
      <c r="T35" s="6" t="s">
        <v>41</v>
      </c>
      <c r="U35" s="6" t="s">
        <v>135</v>
      </c>
      <c r="V35" s="6" t="s">
        <v>135</v>
      </c>
      <c r="W35" s="6" t="s">
        <v>136</v>
      </c>
      <c r="Y35" s="6" t="s">
        <v>223</v>
      </c>
      <c r="AA35" s="6" t="s">
        <v>224</v>
      </c>
      <c r="AB35" s="6" t="s">
        <v>225</v>
      </c>
      <c r="AC35" s="6">
        <v>360</v>
      </c>
      <c r="AD35" s="7"/>
      <c r="AE35" s="7"/>
      <c r="AF35" s="7" t="s">
        <v>40</v>
      </c>
      <c r="AG35" s="7"/>
      <c r="AH35" s="7"/>
      <c r="AI35" s="6" t="str">
        <f>HYPERLINK("https://doi.org/10.1515/9781400885695")</f>
        <v>https://doi.org/10.1515/9781400885695</v>
      </c>
      <c r="AK35" s="6" t="s">
        <v>47</v>
      </c>
    </row>
    <row r="36" spans="1:37" s="6" customFormat="1" x14ac:dyDescent="0.3">
      <c r="A36" s="6">
        <v>542234</v>
      </c>
      <c r="B36" s="7">
        <v>9781400889914</v>
      </c>
      <c r="C36" s="7"/>
      <c r="D36" s="7"/>
      <c r="F36" s="6" t="s">
        <v>226</v>
      </c>
      <c r="G36" s="6" t="s">
        <v>227</v>
      </c>
      <c r="H36" s="6" t="s">
        <v>228</v>
      </c>
      <c r="J36" s="6">
        <v>1</v>
      </c>
      <c r="M36" s="6" t="s">
        <v>57</v>
      </c>
      <c r="N36" s="8">
        <v>43256</v>
      </c>
      <c r="O36" s="6">
        <v>2018</v>
      </c>
      <c r="P36" s="6">
        <v>376</v>
      </c>
      <c r="R36" s="6">
        <v>10</v>
      </c>
      <c r="T36" s="6" t="s">
        <v>41</v>
      </c>
      <c r="U36" s="6" t="s">
        <v>114</v>
      </c>
      <c r="V36" s="6" t="s">
        <v>114</v>
      </c>
      <c r="W36" s="6" t="s">
        <v>229</v>
      </c>
      <c r="Y36" s="6" t="s">
        <v>230</v>
      </c>
      <c r="AA36" s="6" t="s">
        <v>231</v>
      </c>
      <c r="AB36" s="6" t="s">
        <v>232</v>
      </c>
      <c r="AC36" s="6">
        <v>116</v>
      </c>
      <c r="AD36" s="7"/>
      <c r="AE36" s="7"/>
      <c r="AF36" s="7" t="s">
        <v>40</v>
      </c>
      <c r="AG36" s="7"/>
      <c r="AH36" s="7"/>
      <c r="AI36" s="6" t="str">
        <f>HYPERLINK("https://doi.org/10.23943/9781400889914")</f>
        <v>https://doi.org/10.23943/9781400889914</v>
      </c>
      <c r="AK36" s="6" t="s">
        <v>47</v>
      </c>
    </row>
    <row r="37" spans="1:37" s="6" customFormat="1" x14ac:dyDescent="0.3">
      <c r="A37" s="6">
        <v>556937</v>
      </c>
      <c r="B37" s="7">
        <v>9780520951785</v>
      </c>
      <c r="C37" s="7"/>
      <c r="D37" s="7"/>
      <c r="F37" s="6" t="s">
        <v>233</v>
      </c>
      <c r="I37" s="6" t="s">
        <v>234</v>
      </c>
      <c r="J37" s="6">
        <v>1</v>
      </c>
      <c r="K37" s="6" t="s">
        <v>235</v>
      </c>
      <c r="L37" s="9" t="s">
        <v>236</v>
      </c>
      <c r="M37" s="6" t="s">
        <v>82</v>
      </c>
      <c r="N37" s="8">
        <v>41060</v>
      </c>
      <c r="O37" s="6">
        <v>2012</v>
      </c>
      <c r="P37" s="6">
        <v>848</v>
      </c>
      <c r="R37" s="6">
        <v>10</v>
      </c>
      <c r="T37" s="6" t="s">
        <v>41</v>
      </c>
      <c r="U37" s="6" t="s">
        <v>42</v>
      </c>
      <c r="V37" s="6" t="s">
        <v>42</v>
      </c>
      <c r="W37" s="6" t="s">
        <v>237</v>
      </c>
      <c r="Y37" s="6" t="s">
        <v>238</v>
      </c>
      <c r="Z37" s="6" t="s">
        <v>239</v>
      </c>
      <c r="AB37" s="6" t="s">
        <v>240</v>
      </c>
      <c r="AC37" s="6">
        <v>626.95000000000005</v>
      </c>
      <c r="AD37" s="7"/>
      <c r="AE37" s="7"/>
      <c r="AF37" s="7" t="s">
        <v>40</v>
      </c>
      <c r="AG37" s="7"/>
      <c r="AH37" s="7"/>
      <c r="AI37" s="6" t="str">
        <f>HYPERLINK("https://doi.org/10.1525/9780520951785")</f>
        <v>https://doi.org/10.1525/9780520951785</v>
      </c>
      <c r="AK37" s="6" t="s">
        <v>47</v>
      </c>
    </row>
    <row r="38" spans="1:37" s="6" customFormat="1" x14ac:dyDescent="0.3">
      <c r="A38" s="6">
        <v>578795</v>
      </c>
      <c r="B38" s="7">
        <v>9780691209357</v>
      </c>
      <c r="C38" s="7"/>
      <c r="D38" s="7"/>
      <c r="F38" s="6" t="s">
        <v>241</v>
      </c>
      <c r="G38" s="6" t="s">
        <v>242</v>
      </c>
      <c r="H38" s="6" t="s">
        <v>243</v>
      </c>
      <c r="J38" s="6">
        <v>1</v>
      </c>
      <c r="K38" s="6" t="s">
        <v>244</v>
      </c>
      <c r="L38" s="9" t="s">
        <v>245</v>
      </c>
      <c r="M38" s="6" t="s">
        <v>57</v>
      </c>
      <c r="N38" s="8">
        <v>43921</v>
      </c>
      <c r="O38" s="6">
        <v>1981</v>
      </c>
      <c r="P38" s="6">
        <v>388</v>
      </c>
      <c r="R38" s="6">
        <v>10</v>
      </c>
      <c r="T38" s="6" t="s">
        <v>41</v>
      </c>
      <c r="U38" s="6" t="s">
        <v>74</v>
      </c>
      <c r="V38" s="6" t="s">
        <v>74</v>
      </c>
      <c r="W38" s="6" t="s">
        <v>246</v>
      </c>
      <c r="Y38" s="6" t="s">
        <v>247</v>
      </c>
      <c r="AA38" s="6" t="s">
        <v>248</v>
      </c>
      <c r="AC38" s="6">
        <v>271.95</v>
      </c>
      <c r="AD38" s="7"/>
      <c r="AE38" s="7"/>
      <c r="AF38" s="7" t="s">
        <v>40</v>
      </c>
      <c r="AG38" s="7"/>
      <c r="AH38" s="7"/>
      <c r="AI38" s="6" t="str">
        <f>HYPERLINK("https://doi.org/10.1515/9780691209357")</f>
        <v>https://doi.org/10.1515/9780691209357</v>
      </c>
      <c r="AK38" s="6" t="s">
        <v>47</v>
      </c>
    </row>
    <row r="39" spans="1:37" s="6" customFormat="1" x14ac:dyDescent="0.3">
      <c r="A39" s="6">
        <v>508221</v>
      </c>
      <c r="B39" s="7">
        <v>9781400865116</v>
      </c>
      <c r="C39" s="7"/>
      <c r="D39" s="7"/>
      <c r="F39" s="6" t="s">
        <v>249</v>
      </c>
      <c r="G39" s="6" t="s">
        <v>250</v>
      </c>
      <c r="H39" s="6" t="s">
        <v>251</v>
      </c>
      <c r="J39" s="6">
        <v>2</v>
      </c>
      <c r="K39" s="6" t="s">
        <v>188</v>
      </c>
      <c r="L39" s="9" t="s">
        <v>252</v>
      </c>
      <c r="M39" s="6" t="s">
        <v>57</v>
      </c>
      <c r="N39" s="8">
        <v>41938</v>
      </c>
      <c r="O39" s="6">
        <v>2015</v>
      </c>
      <c r="P39" s="6">
        <v>528</v>
      </c>
      <c r="Q39" s="6">
        <v>635</v>
      </c>
      <c r="R39" s="6">
        <v>10</v>
      </c>
      <c r="T39" s="6" t="s">
        <v>41</v>
      </c>
      <c r="U39" s="6" t="s">
        <v>190</v>
      </c>
      <c r="V39" s="6" t="s">
        <v>190</v>
      </c>
      <c r="W39" s="6" t="s">
        <v>253</v>
      </c>
      <c r="Y39" s="6" t="s">
        <v>254</v>
      </c>
      <c r="AA39" s="6" t="s">
        <v>255</v>
      </c>
      <c r="AB39" s="6" t="s">
        <v>256</v>
      </c>
      <c r="AC39" s="6">
        <v>116</v>
      </c>
      <c r="AD39" s="7"/>
      <c r="AE39" s="7"/>
      <c r="AF39" s="7" t="s">
        <v>40</v>
      </c>
      <c r="AG39" s="7"/>
      <c r="AH39" s="7"/>
      <c r="AI39" s="6" t="str">
        <f>HYPERLINK("https://doi.org/10.1515/9781400865116")</f>
        <v>https://doi.org/10.1515/9781400865116</v>
      </c>
      <c r="AK39" s="6" t="s">
        <v>47</v>
      </c>
    </row>
    <row r="40" spans="1:37" s="6" customFormat="1" x14ac:dyDescent="0.3">
      <c r="A40" s="6">
        <v>555904</v>
      </c>
      <c r="B40" s="7">
        <v>9780520916654</v>
      </c>
      <c r="C40" s="7"/>
      <c r="D40" s="7"/>
      <c r="F40" s="6" t="s">
        <v>257</v>
      </c>
      <c r="G40" s="6" t="s">
        <v>258</v>
      </c>
      <c r="H40" s="6" t="s">
        <v>259</v>
      </c>
      <c r="J40" s="6">
        <v>1</v>
      </c>
      <c r="M40" s="6" t="s">
        <v>82</v>
      </c>
      <c r="N40" s="8">
        <v>34759</v>
      </c>
      <c r="O40" s="6">
        <v>1995</v>
      </c>
      <c r="P40" s="6">
        <v>284</v>
      </c>
      <c r="R40" s="6">
        <v>10</v>
      </c>
      <c r="T40" s="6" t="s">
        <v>41</v>
      </c>
      <c r="U40" s="6" t="s">
        <v>190</v>
      </c>
      <c r="V40" s="6" t="s">
        <v>190</v>
      </c>
      <c r="W40" s="6" t="s">
        <v>260</v>
      </c>
      <c r="Y40" s="6" t="s">
        <v>261</v>
      </c>
      <c r="Z40" s="6" t="s">
        <v>262</v>
      </c>
      <c r="AB40" s="6" t="s">
        <v>263</v>
      </c>
      <c r="AC40" s="6">
        <v>169.95</v>
      </c>
      <c r="AD40" s="7"/>
      <c r="AE40" s="7"/>
      <c r="AF40" s="7" t="s">
        <v>40</v>
      </c>
      <c r="AG40" s="7"/>
      <c r="AH40" s="7"/>
      <c r="AI40" s="6" t="str">
        <f>HYPERLINK("https://doi.org/10.1525/9780520916654")</f>
        <v>https://doi.org/10.1525/9780520916654</v>
      </c>
      <c r="AK40" s="6" t="s">
        <v>47</v>
      </c>
    </row>
    <row r="41" spans="1:37" s="6" customFormat="1" x14ac:dyDescent="0.3">
      <c r="A41" s="6">
        <v>542713</v>
      </c>
      <c r="B41" s="7">
        <v>9780691187655</v>
      </c>
      <c r="C41" s="7"/>
      <c r="D41" s="7"/>
      <c r="F41" s="6" t="s">
        <v>264</v>
      </c>
      <c r="H41" s="6" t="s">
        <v>265</v>
      </c>
      <c r="J41" s="6">
        <v>1</v>
      </c>
      <c r="K41" s="6" t="s">
        <v>174</v>
      </c>
      <c r="L41" s="9" t="s">
        <v>266</v>
      </c>
      <c r="M41" s="6" t="s">
        <v>57</v>
      </c>
      <c r="N41" s="8">
        <v>43256</v>
      </c>
      <c r="O41" s="6">
        <v>2003</v>
      </c>
      <c r="R41" s="6">
        <v>10</v>
      </c>
      <c r="T41" s="6" t="s">
        <v>41</v>
      </c>
      <c r="U41" s="6" t="s">
        <v>135</v>
      </c>
      <c r="V41" s="6" t="s">
        <v>135</v>
      </c>
      <c r="W41" s="6" t="s">
        <v>136</v>
      </c>
      <c r="Y41" s="6" t="s">
        <v>267</v>
      </c>
      <c r="AA41" s="6" t="s">
        <v>268</v>
      </c>
      <c r="AB41" s="6" t="s">
        <v>269</v>
      </c>
      <c r="AC41" s="6">
        <v>440</v>
      </c>
      <c r="AD41" s="7"/>
      <c r="AE41" s="7"/>
      <c r="AF41" s="7" t="s">
        <v>40</v>
      </c>
      <c r="AG41" s="7"/>
      <c r="AH41" s="7"/>
      <c r="AI41" s="6" t="str">
        <f>HYPERLINK("https://doi.org/10.1515/9780691187655")</f>
        <v>https://doi.org/10.1515/9780691187655</v>
      </c>
      <c r="AK41" s="6" t="s">
        <v>47</v>
      </c>
    </row>
    <row r="42" spans="1:37" s="6" customFormat="1" x14ac:dyDescent="0.3">
      <c r="A42" s="6">
        <v>561859</v>
      </c>
      <c r="B42" s="7">
        <v>9780231549219</v>
      </c>
      <c r="C42" s="7"/>
      <c r="D42" s="7"/>
      <c r="F42" s="6" t="s">
        <v>270</v>
      </c>
      <c r="G42" s="6" t="s">
        <v>271</v>
      </c>
      <c r="H42" s="6" t="s">
        <v>272</v>
      </c>
      <c r="J42" s="6">
        <v>1</v>
      </c>
      <c r="M42" s="6" t="s">
        <v>66</v>
      </c>
      <c r="N42" s="8">
        <v>43697</v>
      </c>
      <c r="O42" s="6">
        <v>2019</v>
      </c>
      <c r="R42" s="6">
        <v>10</v>
      </c>
      <c r="T42" s="6" t="s">
        <v>41</v>
      </c>
      <c r="U42" s="6" t="s">
        <v>42</v>
      </c>
      <c r="V42" s="6" t="s">
        <v>42</v>
      </c>
      <c r="W42" s="6" t="s">
        <v>273</v>
      </c>
      <c r="Y42" s="6" t="s">
        <v>274</v>
      </c>
      <c r="Z42" s="6" t="s">
        <v>275</v>
      </c>
      <c r="AA42" s="6" t="s">
        <v>276</v>
      </c>
      <c r="AB42" s="6" t="s">
        <v>277</v>
      </c>
      <c r="AC42" s="6">
        <v>30.95</v>
      </c>
      <c r="AD42" s="7"/>
      <c r="AE42" s="7"/>
      <c r="AF42" s="7" t="s">
        <v>40</v>
      </c>
      <c r="AG42" s="7"/>
      <c r="AH42" s="7"/>
      <c r="AI42" s="6" t="str">
        <f>HYPERLINK("https://doi.org/10.7312/gade19104")</f>
        <v>https://doi.org/10.7312/gade19104</v>
      </c>
      <c r="AK42" s="6" t="s">
        <v>47</v>
      </c>
    </row>
    <row r="43" spans="1:37" s="6" customFormat="1" x14ac:dyDescent="0.3">
      <c r="A43" s="6">
        <v>584493</v>
      </c>
      <c r="B43" s="7">
        <v>9780823273935</v>
      </c>
      <c r="C43" s="7"/>
      <c r="D43" s="7"/>
      <c r="F43" s="6" t="s">
        <v>278</v>
      </c>
      <c r="G43" s="6" t="s">
        <v>279</v>
      </c>
      <c r="H43" s="6" t="s">
        <v>280</v>
      </c>
      <c r="I43" s="6" t="s">
        <v>281</v>
      </c>
      <c r="J43" s="6">
        <v>1</v>
      </c>
      <c r="M43" s="6" t="s">
        <v>282</v>
      </c>
      <c r="N43" s="8">
        <v>42767</v>
      </c>
      <c r="O43" s="6">
        <v>2017</v>
      </c>
      <c r="P43" s="6">
        <v>456</v>
      </c>
      <c r="R43" s="6">
        <v>10</v>
      </c>
      <c r="T43" s="6" t="s">
        <v>41</v>
      </c>
      <c r="U43" s="6" t="s">
        <v>42</v>
      </c>
      <c r="V43" s="6" t="s">
        <v>42</v>
      </c>
      <c r="W43" s="6" t="s">
        <v>283</v>
      </c>
      <c r="Y43" s="6" t="s">
        <v>284</v>
      </c>
      <c r="AA43" s="6" t="s">
        <v>285</v>
      </c>
      <c r="AB43" s="6" t="s">
        <v>286</v>
      </c>
      <c r="AC43" s="6">
        <v>163.95</v>
      </c>
      <c r="AD43" s="7"/>
      <c r="AE43" s="7"/>
      <c r="AF43" s="7" t="s">
        <v>40</v>
      </c>
      <c r="AG43" s="7"/>
      <c r="AH43" s="7"/>
      <c r="AI43" s="6" t="str">
        <f>HYPERLINK("https://doi.org/10.1515/9780823273935")</f>
        <v>https://doi.org/10.1515/9780823273935</v>
      </c>
      <c r="AK43" s="6" t="s">
        <v>47</v>
      </c>
    </row>
    <row r="44" spans="1:37" s="6" customFormat="1" x14ac:dyDescent="0.3">
      <c r="A44" s="6">
        <v>594308</v>
      </c>
      <c r="B44" s="7">
        <v>9780691210872</v>
      </c>
      <c r="C44" s="7"/>
      <c r="D44" s="7"/>
      <c r="F44" s="6" t="s">
        <v>287</v>
      </c>
      <c r="G44" s="6" t="s">
        <v>288</v>
      </c>
      <c r="H44" s="6" t="s">
        <v>289</v>
      </c>
      <c r="J44" s="6">
        <v>1</v>
      </c>
      <c r="K44" s="6" t="s">
        <v>290</v>
      </c>
      <c r="L44" s="9" t="s">
        <v>291</v>
      </c>
      <c r="M44" s="6" t="s">
        <v>57</v>
      </c>
      <c r="N44" s="8">
        <v>44397</v>
      </c>
      <c r="O44" s="6">
        <v>2021</v>
      </c>
      <c r="P44" s="6">
        <v>624</v>
      </c>
      <c r="R44" s="6">
        <v>10</v>
      </c>
      <c r="T44" s="6" t="s">
        <v>41</v>
      </c>
      <c r="U44" s="6" t="s">
        <v>190</v>
      </c>
      <c r="V44" s="6" t="s">
        <v>190</v>
      </c>
      <c r="W44" s="6" t="s">
        <v>292</v>
      </c>
      <c r="Y44" s="6" t="s">
        <v>293</v>
      </c>
      <c r="AA44" s="6" t="s">
        <v>294</v>
      </c>
      <c r="AB44" s="6" t="s">
        <v>295</v>
      </c>
      <c r="AC44" s="6">
        <v>127</v>
      </c>
      <c r="AD44" s="7"/>
      <c r="AE44" s="7"/>
      <c r="AF44" s="7" t="s">
        <v>40</v>
      </c>
      <c r="AG44" s="7"/>
      <c r="AH44" s="7"/>
      <c r="AI44" s="6" t="str">
        <f>HYPERLINK("https://doi.org/10.1515/9780691210872?locatt=mode:legacy")</f>
        <v>https://doi.org/10.1515/9780691210872?locatt=mode:legacy</v>
      </c>
      <c r="AK44" s="6" t="s">
        <v>47</v>
      </c>
    </row>
    <row r="45" spans="1:37" s="6" customFormat="1" x14ac:dyDescent="0.3">
      <c r="A45" s="6">
        <v>604846</v>
      </c>
      <c r="B45" s="7">
        <v>9780691232447</v>
      </c>
      <c r="C45" s="7"/>
      <c r="D45" s="7"/>
      <c r="F45" s="6" t="s">
        <v>296</v>
      </c>
      <c r="G45" s="6" t="s">
        <v>297</v>
      </c>
      <c r="H45" s="6" t="s">
        <v>298</v>
      </c>
      <c r="J45" s="6">
        <v>1</v>
      </c>
      <c r="K45" s="6" t="s">
        <v>290</v>
      </c>
      <c r="L45" s="9" t="s">
        <v>299</v>
      </c>
      <c r="M45" s="6" t="s">
        <v>57</v>
      </c>
      <c r="N45" s="8">
        <v>44355</v>
      </c>
      <c r="O45" s="6">
        <v>2016</v>
      </c>
      <c r="P45" s="6">
        <v>544</v>
      </c>
      <c r="R45" s="6">
        <v>10</v>
      </c>
      <c r="T45" s="6" t="s">
        <v>41</v>
      </c>
      <c r="U45" s="6" t="s">
        <v>190</v>
      </c>
      <c r="V45" s="6" t="s">
        <v>190</v>
      </c>
      <c r="W45" s="6" t="s">
        <v>300</v>
      </c>
      <c r="Y45" s="6" t="s">
        <v>301</v>
      </c>
      <c r="AA45" s="6" t="s">
        <v>302</v>
      </c>
      <c r="AB45" s="6" t="s">
        <v>303</v>
      </c>
      <c r="AC45" s="6">
        <v>138</v>
      </c>
      <c r="AD45" s="7"/>
      <c r="AE45" s="7"/>
      <c r="AF45" s="7" t="s">
        <v>40</v>
      </c>
      <c r="AG45" s="7"/>
      <c r="AH45" s="7"/>
      <c r="AI45" s="6" t="str">
        <f>HYPERLINK("https://doi.org/10.1515/9780691232447")</f>
        <v>https://doi.org/10.1515/9780691232447</v>
      </c>
      <c r="AK45" s="6" t="s">
        <v>47</v>
      </c>
    </row>
    <row r="46" spans="1:37" s="6" customFormat="1" x14ac:dyDescent="0.3">
      <c r="A46" s="6">
        <v>524983</v>
      </c>
      <c r="B46" s="7">
        <v>9781400883141</v>
      </c>
      <c r="C46" s="7"/>
      <c r="D46" s="7"/>
      <c r="F46" s="6" t="s">
        <v>304</v>
      </c>
      <c r="G46" s="6" t="s">
        <v>250</v>
      </c>
      <c r="H46" s="6" t="s">
        <v>305</v>
      </c>
      <c r="J46" s="6">
        <v>2</v>
      </c>
      <c r="K46" s="6" t="s">
        <v>188</v>
      </c>
      <c r="L46" s="9" t="s">
        <v>306</v>
      </c>
      <c r="M46" s="6" t="s">
        <v>57</v>
      </c>
      <c r="N46" s="8">
        <v>42668</v>
      </c>
      <c r="O46" s="6">
        <v>2017</v>
      </c>
      <c r="P46" s="6">
        <v>360</v>
      </c>
      <c r="Q46" s="6">
        <v>8</v>
      </c>
      <c r="R46" s="6">
        <v>10</v>
      </c>
      <c r="T46" s="6" t="s">
        <v>41</v>
      </c>
      <c r="U46" s="6" t="s">
        <v>190</v>
      </c>
      <c r="V46" s="6" t="s">
        <v>190</v>
      </c>
      <c r="W46" s="6" t="s">
        <v>307</v>
      </c>
      <c r="Y46" s="6" t="s">
        <v>308</v>
      </c>
      <c r="AA46" s="6" t="s">
        <v>309</v>
      </c>
      <c r="AB46" s="6" t="s">
        <v>310</v>
      </c>
      <c r="AC46" s="6">
        <v>78</v>
      </c>
      <c r="AD46" s="7"/>
      <c r="AE46" s="7"/>
      <c r="AF46" s="7" t="s">
        <v>40</v>
      </c>
      <c r="AG46" s="7"/>
      <c r="AH46" s="7"/>
      <c r="AI46" s="6" t="str">
        <f>HYPERLINK("https://doi.org/10.1515/9781400883141")</f>
        <v>https://doi.org/10.1515/9781400883141</v>
      </c>
      <c r="AK46" s="6" t="s">
        <v>47</v>
      </c>
    </row>
    <row r="47" spans="1:37" s="6" customFormat="1" x14ac:dyDescent="0.3">
      <c r="A47" s="6">
        <v>570760</v>
      </c>
      <c r="B47" s="7">
        <v>9780231544399</v>
      </c>
      <c r="C47" s="7"/>
      <c r="D47" s="7"/>
      <c r="F47" s="6" t="s">
        <v>311</v>
      </c>
      <c r="G47" s="6" t="s">
        <v>312</v>
      </c>
      <c r="H47" s="6" t="s">
        <v>313</v>
      </c>
      <c r="J47" s="6">
        <v>1</v>
      </c>
      <c r="K47" s="6" t="s">
        <v>314</v>
      </c>
      <c r="M47" s="6" t="s">
        <v>66</v>
      </c>
      <c r="N47" s="8">
        <v>43759</v>
      </c>
      <c r="O47" s="6">
        <v>2019</v>
      </c>
      <c r="R47" s="6">
        <v>283.5</v>
      </c>
      <c r="T47" s="6" t="s">
        <v>41</v>
      </c>
      <c r="U47" s="6" t="s">
        <v>42</v>
      </c>
      <c r="V47" s="6" t="s">
        <v>42</v>
      </c>
      <c r="W47" s="6" t="s">
        <v>315</v>
      </c>
      <c r="Y47" s="6" t="s">
        <v>316</v>
      </c>
      <c r="Z47" s="6" t="s">
        <v>317</v>
      </c>
      <c r="AA47" s="6" t="s">
        <v>318</v>
      </c>
      <c r="AB47" s="6" t="s">
        <v>319</v>
      </c>
      <c r="AC47" s="6">
        <v>30.95</v>
      </c>
      <c r="AD47" s="7"/>
      <c r="AE47" s="7"/>
      <c r="AF47" s="7" t="s">
        <v>40</v>
      </c>
      <c r="AG47" s="7"/>
      <c r="AH47" s="7"/>
      <c r="AI47" s="6" t="str">
        <f>HYPERLINK("https://doi.org/10.7312/van-18282")</f>
        <v>https://doi.org/10.7312/van-18282</v>
      </c>
      <c r="AK47" s="6" t="s">
        <v>47</v>
      </c>
    </row>
    <row r="48" spans="1:37" s="6" customFormat="1" x14ac:dyDescent="0.3">
      <c r="A48" s="6">
        <v>511894</v>
      </c>
      <c r="B48" s="7">
        <v>9781400820061</v>
      </c>
      <c r="C48" s="7"/>
      <c r="D48" s="7"/>
      <c r="F48" s="6" t="s">
        <v>320</v>
      </c>
      <c r="H48" s="6" t="s">
        <v>321</v>
      </c>
      <c r="J48" s="6">
        <v>1</v>
      </c>
      <c r="K48" s="6" t="s">
        <v>322</v>
      </c>
      <c r="M48" s="6" t="s">
        <v>57</v>
      </c>
      <c r="N48" s="8">
        <v>39693</v>
      </c>
      <c r="O48" s="6">
        <v>1981</v>
      </c>
      <c r="P48" s="6">
        <v>960</v>
      </c>
      <c r="R48" s="6">
        <v>10</v>
      </c>
      <c r="T48" s="6" t="s">
        <v>41</v>
      </c>
      <c r="U48" s="6" t="s">
        <v>74</v>
      </c>
      <c r="V48" s="6" t="s">
        <v>74</v>
      </c>
      <c r="W48" s="6" t="s">
        <v>246</v>
      </c>
      <c r="Y48" s="6" t="s">
        <v>323</v>
      </c>
      <c r="AA48" s="6" t="s">
        <v>324</v>
      </c>
      <c r="AB48" s="6" t="s">
        <v>325</v>
      </c>
      <c r="AC48" s="6">
        <v>170</v>
      </c>
      <c r="AD48" s="7"/>
      <c r="AE48" s="7"/>
      <c r="AF48" s="7" t="s">
        <v>40</v>
      </c>
      <c r="AG48" s="7"/>
      <c r="AH48" s="7"/>
      <c r="AI48" s="6" t="str">
        <f>HYPERLINK("https://doi.org/10.1515/9781400820061")</f>
        <v>https://doi.org/10.1515/9781400820061</v>
      </c>
      <c r="AK48" s="6" t="s">
        <v>47</v>
      </c>
    </row>
    <row r="49" spans="1:37" s="6" customFormat="1" x14ac:dyDescent="0.3">
      <c r="A49" s="6">
        <v>507843</v>
      </c>
      <c r="B49" s="7">
        <v>9781400847921</v>
      </c>
      <c r="C49" s="7"/>
      <c r="D49" s="7"/>
      <c r="F49" s="6" t="s">
        <v>326</v>
      </c>
      <c r="H49" s="6" t="s">
        <v>327</v>
      </c>
      <c r="J49" s="6">
        <v>1</v>
      </c>
      <c r="M49" s="6" t="s">
        <v>57</v>
      </c>
      <c r="N49" s="8">
        <v>41511</v>
      </c>
      <c r="O49" s="6">
        <v>2013</v>
      </c>
      <c r="P49" s="6">
        <v>272</v>
      </c>
      <c r="Q49" s="6">
        <v>25</v>
      </c>
      <c r="R49" s="6">
        <v>10</v>
      </c>
      <c r="T49" s="6" t="s">
        <v>41</v>
      </c>
      <c r="U49" s="6" t="s">
        <v>190</v>
      </c>
      <c r="V49" s="6" t="s">
        <v>190</v>
      </c>
      <c r="W49" s="6" t="s">
        <v>328</v>
      </c>
      <c r="Y49" s="6" t="s">
        <v>329</v>
      </c>
      <c r="AA49" s="6" t="s">
        <v>330</v>
      </c>
      <c r="AB49" s="6" t="s">
        <v>331</v>
      </c>
      <c r="AC49" s="6">
        <v>126</v>
      </c>
      <c r="AD49" s="7"/>
      <c r="AE49" s="7"/>
      <c r="AF49" s="7" t="s">
        <v>40</v>
      </c>
      <c r="AG49" s="7"/>
      <c r="AH49" s="7"/>
      <c r="AI49" s="6" t="str">
        <f>HYPERLINK("https://doi.org/10.1515/9781400847921")</f>
        <v>https://doi.org/10.1515/9781400847921</v>
      </c>
      <c r="AK49" s="6" t="s">
        <v>47</v>
      </c>
    </row>
    <row r="50" spans="1:37" s="6" customFormat="1" x14ac:dyDescent="0.3">
      <c r="A50" s="6">
        <v>563098</v>
      </c>
      <c r="B50" s="7">
        <v>9780691189321</v>
      </c>
      <c r="C50" s="7"/>
      <c r="D50" s="7"/>
      <c r="F50" s="6" t="s">
        <v>332</v>
      </c>
      <c r="G50" s="6" t="s">
        <v>333</v>
      </c>
      <c r="H50" s="6" t="s">
        <v>334</v>
      </c>
      <c r="J50" s="6">
        <v>1</v>
      </c>
      <c r="M50" s="6" t="s">
        <v>57</v>
      </c>
      <c r="N50" s="8">
        <v>43704</v>
      </c>
      <c r="O50" s="6">
        <v>2019</v>
      </c>
      <c r="P50" s="6">
        <v>488</v>
      </c>
      <c r="R50" s="6">
        <v>10</v>
      </c>
      <c r="T50" s="6" t="s">
        <v>41</v>
      </c>
      <c r="U50" s="6" t="s">
        <v>190</v>
      </c>
      <c r="V50" s="6" t="s">
        <v>190</v>
      </c>
      <c r="W50" s="6" t="s">
        <v>335</v>
      </c>
      <c r="Y50" s="6" t="s">
        <v>336</v>
      </c>
      <c r="AA50" s="6" t="s">
        <v>337</v>
      </c>
      <c r="AB50" s="6" t="s">
        <v>338</v>
      </c>
      <c r="AC50" s="6">
        <v>99</v>
      </c>
      <c r="AD50" s="7"/>
      <c r="AE50" s="7"/>
      <c r="AF50" s="7" t="s">
        <v>40</v>
      </c>
      <c r="AG50" s="7"/>
      <c r="AH50" s="7"/>
      <c r="AI50" s="6" t="str">
        <f>HYPERLINK("https://doi.org/10.1515/9780691189321")</f>
        <v>https://doi.org/10.1515/9780691189321</v>
      </c>
      <c r="AK50" s="6" t="s">
        <v>47</v>
      </c>
    </row>
    <row r="51" spans="1:37" s="6" customFormat="1" x14ac:dyDescent="0.3">
      <c r="A51" s="6">
        <v>525026</v>
      </c>
      <c r="B51" s="7">
        <v>9781400880676</v>
      </c>
      <c r="C51" s="7"/>
      <c r="D51" s="7"/>
      <c r="F51" s="6" t="s">
        <v>339</v>
      </c>
      <c r="H51" s="6" t="s">
        <v>340</v>
      </c>
      <c r="J51" s="6">
        <v>1</v>
      </c>
      <c r="K51" s="6" t="s">
        <v>341</v>
      </c>
      <c r="L51" s="9" t="s">
        <v>342</v>
      </c>
      <c r="M51" s="6" t="s">
        <v>57</v>
      </c>
      <c r="N51" s="8">
        <v>42668</v>
      </c>
      <c r="O51" s="6">
        <v>2017</v>
      </c>
      <c r="P51" s="6">
        <v>344</v>
      </c>
      <c r="Q51" s="6">
        <v>382</v>
      </c>
      <c r="R51" s="6">
        <v>10</v>
      </c>
      <c r="T51" s="6" t="s">
        <v>41</v>
      </c>
      <c r="U51" s="6" t="s">
        <v>58</v>
      </c>
      <c r="V51" s="6" t="s">
        <v>58</v>
      </c>
      <c r="W51" s="6" t="s">
        <v>343</v>
      </c>
      <c r="Y51" s="6" t="s">
        <v>344</v>
      </c>
      <c r="AA51" s="6" t="s">
        <v>345</v>
      </c>
      <c r="AB51" s="6" t="s">
        <v>346</v>
      </c>
      <c r="AC51" s="6">
        <v>126</v>
      </c>
      <c r="AD51" s="7"/>
      <c r="AE51" s="7"/>
      <c r="AF51" s="7" t="s">
        <v>40</v>
      </c>
      <c r="AG51" s="7"/>
      <c r="AH51" s="7"/>
      <c r="AI51" s="6" t="str">
        <f>HYPERLINK("https://doi.org/10.1515/9781400880676")</f>
        <v>https://doi.org/10.1515/9781400880676</v>
      </c>
      <c r="AK51" s="6" t="s">
        <v>47</v>
      </c>
    </row>
    <row r="52" spans="1:37" s="6" customFormat="1" x14ac:dyDescent="0.3">
      <c r="A52" s="6">
        <v>512355</v>
      </c>
      <c r="B52" s="7">
        <v>9781400848737</v>
      </c>
      <c r="C52" s="7"/>
      <c r="D52" s="7"/>
      <c r="F52" s="6" t="s">
        <v>347</v>
      </c>
      <c r="G52" s="6" t="s">
        <v>348</v>
      </c>
      <c r="H52" s="6" t="s">
        <v>349</v>
      </c>
      <c r="J52" s="6">
        <v>2</v>
      </c>
      <c r="M52" s="6" t="s">
        <v>57</v>
      </c>
      <c r="N52" s="8">
        <v>41511</v>
      </c>
      <c r="O52" s="6">
        <v>2013</v>
      </c>
      <c r="P52" s="6">
        <v>288</v>
      </c>
      <c r="R52" s="6">
        <v>10</v>
      </c>
      <c r="T52" s="6" t="s">
        <v>41</v>
      </c>
      <c r="U52" s="6" t="s">
        <v>42</v>
      </c>
      <c r="V52" s="6" t="s">
        <v>42</v>
      </c>
      <c r="W52" s="6" t="s">
        <v>350</v>
      </c>
      <c r="Y52" s="6" t="s">
        <v>351</v>
      </c>
      <c r="AA52" s="6" t="s">
        <v>352</v>
      </c>
      <c r="AB52" s="6" t="s">
        <v>353</v>
      </c>
      <c r="AC52" s="6">
        <v>360</v>
      </c>
      <c r="AD52" s="7"/>
      <c r="AE52" s="7"/>
      <c r="AF52" s="7" t="s">
        <v>40</v>
      </c>
      <c r="AG52" s="7"/>
      <c r="AH52" s="7"/>
      <c r="AI52" s="6" t="str">
        <f>HYPERLINK("https://doi.org/10.1515/9781400848737")</f>
        <v>https://doi.org/10.1515/9781400848737</v>
      </c>
      <c r="AK52" s="6" t="s">
        <v>47</v>
      </c>
    </row>
    <row r="53" spans="1:37" s="6" customFormat="1" x14ac:dyDescent="0.3">
      <c r="A53" s="6">
        <v>512393</v>
      </c>
      <c r="B53" s="7">
        <v>9781400853021</v>
      </c>
      <c r="C53" s="7"/>
      <c r="D53" s="7"/>
      <c r="F53" s="6" t="s">
        <v>354</v>
      </c>
      <c r="H53" s="6" t="s">
        <v>355</v>
      </c>
      <c r="J53" s="6">
        <v>1</v>
      </c>
      <c r="M53" s="6" t="s">
        <v>57</v>
      </c>
      <c r="N53" s="8">
        <v>41861</v>
      </c>
      <c r="O53" s="6">
        <v>2014</v>
      </c>
      <c r="P53" s="6">
        <v>432</v>
      </c>
      <c r="R53" s="6">
        <v>10</v>
      </c>
      <c r="T53" s="6" t="s">
        <v>41</v>
      </c>
      <c r="U53" s="6" t="s">
        <v>135</v>
      </c>
      <c r="V53" s="6" t="s">
        <v>135</v>
      </c>
      <c r="W53" s="6" t="s">
        <v>356</v>
      </c>
      <c r="Y53" s="6" t="s">
        <v>357</v>
      </c>
      <c r="AA53" s="6" t="s">
        <v>358</v>
      </c>
      <c r="AB53" s="6" t="s">
        <v>359</v>
      </c>
      <c r="AC53" s="6">
        <v>154.94999999999999</v>
      </c>
      <c r="AD53" s="7"/>
      <c r="AE53" s="7"/>
      <c r="AF53" s="7" t="s">
        <v>40</v>
      </c>
      <c r="AG53" s="7"/>
      <c r="AH53" s="7"/>
      <c r="AI53" s="6" t="str">
        <f>HYPERLINK("https://doi.org/10.1515/9781400853021")</f>
        <v>https://doi.org/10.1515/9781400853021</v>
      </c>
      <c r="AK53" s="6" t="s">
        <v>47</v>
      </c>
    </row>
    <row r="54" spans="1:37" s="6" customFormat="1" x14ac:dyDescent="0.3">
      <c r="A54" s="6">
        <v>521790</v>
      </c>
      <c r="B54" s="7">
        <v>9781400830336</v>
      </c>
      <c r="C54" s="7"/>
      <c r="D54" s="7"/>
      <c r="F54" s="6" t="s">
        <v>360</v>
      </c>
      <c r="G54" s="6" t="s">
        <v>361</v>
      </c>
      <c r="H54" s="6" t="s">
        <v>362</v>
      </c>
      <c r="I54" s="6" t="s">
        <v>363</v>
      </c>
      <c r="J54" s="6">
        <v>1</v>
      </c>
      <c r="K54" s="6" t="s">
        <v>364</v>
      </c>
      <c r="L54" s="9" t="s">
        <v>365</v>
      </c>
      <c r="M54" s="6" t="s">
        <v>57</v>
      </c>
      <c r="N54" s="8">
        <v>39825</v>
      </c>
      <c r="O54" s="6">
        <v>2006</v>
      </c>
      <c r="P54" s="6">
        <v>232</v>
      </c>
      <c r="R54" s="6">
        <v>10</v>
      </c>
      <c r="T54" s="6" t="s">
        <v>41</v>
      </c>
      <c r="U54" s="6" t="s">
        <v>190</v>
      </c>
      <c r="V54" s="6" t="s">
        <v>190</v>
      </c>
      <c r="W54" s="6" t="s">
        <v>366</v>
      </c>
      <c r="Y54" s="6" t="s">
        <v>367</v>
      </c>
      <c r="AA54" s="6" t="s">
        <v>368</v>
      </c>
      <c r="AB54" s="6" t="s">
        <v>369</v>
      </c>
      <c r="AC54" s="6">
        <v>78</v>
      </c>
      <c r="AD54" s="7"/>
      <c r="AE54" s="7"/>
      <c r="AF54" s="7" t="s">
        <v>40</v>
      </c>
      <c r="AG54" s="7"/>
      <c r="AH54" s="7"/>
      <c r="AI54" s="6" t="str">
        <f>HYPERLINK("https://doi.org/10.1515/9781400830336")</f>
        <v>https://doi.org/10.1515/9781400830336</v>
      </c>
      <c r="AK54" s="6" t="s">
        <v>47</v>
      </c>
    </row>
    <row r="55" spans="1:37" s="6" customFormat="1" x14ac:dyDescent="0.3">
      <c r="A55" s="6">
        <v>555317</v>
      </c>
      <c r="B55" s="7">
        <v>9780520961913</v>
      </c>
      <c r="C55" s="7"/>
      <c r="D55" s="7"/>
      <c r="F55" s="6" t="s">
        <v>370</v>
      </c>
      <c r="I55" s="6" t="s">
        <v>371</v>
      </c>
      <c r="J55" s="6">
        <v>2</v>
      </c>
      <c r="M55" s="6" t="s">
        <v>82</v>
      </c>
      <c r="N55" s="8">
        <v>43259</v>
      </c>
      <c r="O55" s="6">
        <v>2018</v>
      </c>
      <c r="P55" s="6">
        <v>568</v>
      </c>
      <c r="R55" s="6">
        <v>10</v>
      </c>
      <c r="T55" s="6" t="s">
        <v>41</v>
      </c>
      <c r="U55" s="6" t="s">
        <v>42</v>
      </c>
      <c r="V55" s="6" t="s">
        <v>42</v>
      </c>
      <c r="W55" s="6" t="s">
        <v>372</v>
      </c>
      <c r="Y55" s="6" t="s">
        <v>373</v>
      </c>
      <c r="Z55" s="6" t="s">
        <v>374</v>
      </c>
      <c r="AB55" s="6" t="s">
        <v>375</v>
      </c>
      <c r="AC55" s="6">
        <v>626.95000000000005</v>
      </c>
      <c r="AD55" s="7"/>
      <c r="AE55" s="7"/>
      <c r="AF55" s="7" t="s">
        <v>40</v>
      </c>
      <c r="AG55" s="7"/>
      <c r="AH55" s="7"/>
      <c r="AI55" s="6" t="str">
        <f>HYPERLINK("https://doi.org/10.1525/9780520961913")</f>
        <v>https://doi.org/10.1525/9780520961913</v>
      </c>
      <c r="AK55" s="6" t="s">
        <v>47</v>
      </c>
    </row>
    <row r="56" spans="1:37" s="6" customFormat="1" x14ac:dyDescent="0.3">
      <c r="A56" s="6">
        <v>543575</v>
      </c>
      <c r="B56" s="7">
        <v>9780691185163</v>
      </c>
      <c r="C56" s="7"/>
      <c r="D56" s="7"/>
      <c r="F56" s="6" t="s">
        <v>376</v>
      </c>
      <c r="G56" s="6" t="s">
        <v>377</v>
      </c>
      <c r="H56" s="6" t="s">
        <v>378</v>
      </c>
      <c r="J56" s="6">
        <v>1</v>
      </c>
      <c r="M56" s="6" t="s">
        <v>57</v>
      </c>
      <c r="N56" s="8">
        <v>43844</v>
      </c>
      <c r="O56" s="6">
        <v>2019</v>
      </c>
      <c r="P56" s="6">
        <v>224</v>
      </c>
      <c r="R56" s="6">
        <v>10</v>
      </c>
      <c r="T56" s="6" t="s">
        <v>41</v>
      </c>
      <c r="U56" s="6" t="s">
        <v>42</v>
      </c>
      <c r="V56" s="6" t="s">
        <v>42</v>
      </c>
      <c r="W56" s="6" t="s">
        <v>379</v>
      </c>
      <c r="Y56" s="6" t="s">
        <v>380</v>
      </c>
      <c r="AA56" s="6" t="s">
        <v>381</v>
      </c>
      <c r="AB56" s="6" t="s">
        <v>382</v>
      </c>
      <c r="AC56" s="6">
        <v>92</v>
      </c>
      <c r="AD56" s="7"/>
      <c r="AE56" s="7"/>
      <c r="AF56" s="7" t="s">
        <v>40</v>
      </c>
      <c r="AG56" s="7"/>
      <c r="AH56" s="7"/>
      <c r="AI56" s="6" t="str">
        <f>HYPERLINK("https://doi.org/10.1515/9780691185163")</f>
        <v>https://doi.org/10.1515/9780691185163</v>
      </c>
      <c r="AK56" s="6" t="s">
        <v>47</v>
      </c>
    </row>
    <row r="57" spans="1:37" s="6" customFormat="1" x14ac:dyDescent="0.3">
      <c r="A57" s="6">
        <v>598387</v>
      </c>
      <c r="B57" s="7">
        <v>9780691188782</v>
      </c>
      <c r="C57" s="7"/>
      <c r="D57" s="7"/>
      <c r="F57" s="6" t="s">
        <v>383</v>
      </c>
      <c r="H57" s="6" t="s">
        <v>384</v>
      </c>
      <c r="J57" s="6">
        <v>1</v>
      </c>
      <c r="M57" s="6" t="s">
        <v>57</v>
      </c>
      <c r="N57" s="8">
        <v>44348</v>
      </c>
      <c r="O57" s="6">
        <v>2021</v>
      </c>
      <c r="P57" s="6">
        <v>448</v>
      </c>
      <c r="R57" s="6">
        <v>10</v>
      </c>
      <c r="T57" s="6" t="s">
        <v>41</v>
      </c>
      <c r="U57" s="6" t="s">
        <v>135</v>
      </c>
      <c r="V57" s="6" t="s">
        <v>135</v>
      </c>
      <c r="W57" s="6" t="s">
        <v>385</v>
      </c>
      <c r="Y57" s="6" t="s">
        <v>386</v>
      </c>
      <c r="AA57" s="6" t="s">
        <v>387</v>
      </c>
      <c r="AB57" s="6" t="s">
        <v>388</v>
      </c>
      <c r="AC57" s="6">
        <v>91</v>
      </c>
      <c r="AD57" s="7"/>
      <c r="AE57" s="7"/>
      <c r="AF57" s="7" t="s">
        <v>40</v>
      </c>
      <c r="AG57" s="7"/>
      <c r="AH57" s="7"/>
      <c r="AI57" s="6" t="str">
        <f>HYPERLINK("https://doi.org/10.1515/9780691188782?locatt=mode:legacy")</f>
        <v>https://doi.org/10.1515/9780691188782?locatt=mode:legacy</v>
      </c>
      <c r="AK57" s="6" t="s">
        <v>47</v>
      </c>
    </row>
    <row r="58" spans="1:37" s="6" customFormat="1" x14ac:dyDescent="0.3">
      <c r="A58" s="6">
        <v>575357</v>
      </c>
      <c r="B58" s="7">
        <v>9780691207278</v>
      </c>
      <c r="C58" s="7"/>
      <c r="D58" s="7"/>
      <c r="F58" s="6" t="s">
        <v>389</v>
      </c>
      <c r="H58" s="6" t="s">
        <v>390</v>
      </c>
      <c r="J58" s="6">
        <v>1</v>
      </c>
      <c r="K58" s="6" t="s">
        <v>391</v>
      </c>
      <c r="L58" s="9" t="s">
        <v>392</v>
      </c>
      <c r="M58" s="6" t="s">
        <v>57</v>
      </c>
      <c r="N58" s="8">
        <v>43830</v>
      </c>
      <c r="O58" s="6">
        <v>1994</v>
      </c>
      <c r="P58" s="6">
        <v>624</v>
      </c>
      <c r="R58" s="6">
        <v>10</v>
      </c>
      <c r="T58" s="6" t="s">
        <v>41</v>
      </c>
      <c r="U58" s="6" t="s">
        <v>74</v>
      </c>
      <c r="V58" s="6" t="s">
        <v>74</v>
      </c>
      <c r="W58" s="6" t="s">
        <v>246</v>
      </c>
      <c r="Y58" s="6" t="s">
        <v>393</v>
      </c>
      <c r="AA58" s="6" t="s">
        <v>394</v>
      </c>
      <c r="AB58" s="6" t="s">
        <v>395</v>
      </c>
      <c r="AC58" s="6">
        <v>315</v>
      </c>
      <c r="AD58" s="7"/>
      <c r="AE58" s="7"/>
      <c r="AF58" s="7" t="s">
        <v>40</v>
      </c>
      <c r="AG58" s="7"/>
      <c r="AH58" s="7"/>
      <c r="AI58" s="6" t="str">
        <f>HYPERLINK("https://doi.org/10.1515/9780691207278")</f>
        <v>https://doi.org/10.1515/9780691207278</v>
      </c>
      <c r="AK58" s="6" t="s">
        <v>47</v>
      </c>
    </row>
    <row r="59" spans="1:37" s="6" customFormat="1" x14ac:dyDescent="0.3">
      <c r="A59" s="6">
        <v>525154</v>
      </c>
      <c r="B59" s="7">
        <v>9781400883790</v>
      </c>
      <c r="C59" s="7"/>
      <c r="D59" s="7"/>
      <c r="F59" s="6" t="s">
        <v>396</v>
      </c>
      <c r="H59" s="6" t="s">
        <v>397</v>
      </c>
      <c r="J59" s="6">
        <v>1</v>
      </c>
      <c r="K59" s="6" t="s">
        <v>244</v>
      </c>
      <c r="L59" s="9" t="s">
        <v>398</v>
      </c>
      <c r="M59" s="6" t="s">
        <v>57</v>
      </c>
      <c r="N59" s="8">
        <v>42605</v>
      </c>
      <c r="O59" s="6">
        <v>2017</v>
      </c>
      <c r="P59" s="6">
        <v>248</v>
      </c>
      <c r="R59" s="6">
        <v>10</v>
      </c>
      <c r="T59" s="6" t="s">
        <v>41</v>
      </c>
      <c r="U59" s="6" t="s">
        <v>42</v>
      </c>
      <c r="V59" s="6" t="s">
        <v>42</v>
      </c>
      <c r="W59" s="6" t="s">
        <v>350</v>
      </c>
      <c r="Y59" s="6" t="s">
        <v>399</v>
      </c>
      <c r="AA59" s="6" t="s">
        <v>400</v>
      </c>
      <c r="AB59" s="6" t="s">
        <v>401</v>
      </c>
      <c r="AC59" s="6">
        <v>160</v>
      </c>
      <c r="AD59" s="7"/>
      <c r="AE59" s="7"/>
      <c r="AF59" s="7" t="s">
        <v>40</v>
      </c>
      <c r="AG59" s="7"/>
      <c r="AH59" s="7"/>
      <c r="AI59" s="6" t="str">
        <f>HYPERLINK("https://doi.org/10.1515/9781400883790")</f>
        <v>https://doi.org/10.1515/9781400883790</v>
      </c>
      <c r="AK59" s="6" t="s">
        <v>47</v>
      </c>
    </row>
    <row r="60" spans="1:37" s="6" customFormat="1" x14ac:dyDescent="0.3">
      <c r="A60" s="6">
        <v>568703</v>
      </c>
      <c r="B60" s="7">
        <v>9780674242647</v>
      </c>
      <c r="C60" s="7"/>
      <c r="D60" s="7"/>
      <c r="F60" s="6" t="s">
        <v>402</v>
      </c>
      <c r="G60" s="6" t="s">
        <v>403</v>
      </c>
      <c r="H60" s="6" t="s">
        <v>404</v>
      </c>
      <c r="J60" s="6">
        <v>1</v>
      </c>
      <c r="M60" s="6" t="s">
        <v>39</v>
      </c>
      <c r="N60" s="8">
        <v>43753</v>
      </c>
      <c r="O60" s="6">
        <v>2019</v>
      </c>
      <c r="P60" s="6">
        <v>256</v>
      </c>
      <c r="R60" s="6">
        <v>10</v>
      </c>
      <c r="T60" s="6" t="s">
        <v>41</v>
      </c>
      <c r="U60" s="6" t="s">
        <v>58</v>
      </c>
      <c r="V60" s="6" t="s">
        <v>58</v>
      </c>
      <c r="W60" s="6" t="s">
        <v>405</v>
      </c>
      <c r="Y60" s="6" t="s">
        <v>406</v>
      </c>
      <c r="Z60" s="6" t="s">
        <v>407</v>
      </c>
      <c r="AA60" s="6" t="s">
        <v>408</v>
      </c>
      <c r="AC60" s="6">
        <v>26.95</v>
      </c>
      <c r="AD60" s="7"/>
      <c r="AE60" s="7"/>
      <c r="AF60" s="7" t="s">
        <v>40</v>
      </c>
      <c r="AG60" s="7"/>
      <c r="AH60" s="7"/>
      <c r="AI60" s="6" t="str">
        <f>HYPERLINK("https://doi.org/10.4159/9780674242647")</f>
        <v>https://doi.org/10.4159/9780674242647</v>
      </c>
      <c r="AK60" s="6" t="s">
        <v>47</v>
      </c>
    </row>
    <row r="61" spans="1:37" s="6" customFormat="1" x14ac:dyDescent="0.3">
      <c r="A61" s="6">
        <v>561090</v>
      </c>
      <c r="B61" s="7">
        <v>9783110612417</v>
      </c>
      <c r="C61" s="7">
        <v>9783110666779</v>
      </c>
      <c r="D61" s="7"/>
      <c r="F61" s="6" t="s">
        <v>409</v>
      </c>
      <c r="G61" s="6" t="s">
        <v>410</v>
      </c>
      <c r="H61" s="6" t="s">
        <v>411</v>
      </c>
      <c r="J61" s="6">
        <v>1</v>
      </c>
      <c r="M61" s="6" t="s">
        <v>412</v>
      </c>
      <c r="N61" s="8">
        <v>44172</v>
      </c>
      <c r="O61" s="6">
        <v>2021</v>
      </c>
      <c r="P61" s="6">
        <v>252</v>
      </c>
      <c r="S61" s="6">
        <v>2417</v>
      </c>
      <c r="T61" s="6" t="s">
        <v>41</v>
      </c>
      <c r="U61" s="6" t="s">
        <v>74</v>
      </c>
      <c r="V61" s="6" t="s">
        <v>74</v>
      </c>
      <c r="W61" s="6" t="s">
        <v>413</v>
      </c>
      <c r="Y61" s="6" t="s">
        <v>414</v>
      </c>
      <c r="AB61" s="6" t="s">
        <v>415</v>
      </c>
      <c r="AC61" s="6">
        <v>139</v>
      </c>
      <c r="AD61" s="7">
        <v>129.94999999999999</v>
      </c>
      <c r="AE61" s="7"/>
      <c r="AF61" s="7" t="s">
        <v>40</v>
      </c>
      <c r="AG61" s="7" t="s">
        <v>40</v>
      </c>
      <c r="AH61" s="7"/>
      <c r="AI61" s="6" t="str">
        <f>HYPERLINK("https://doi.org/10.1515/9783110612417")</f>
        <v>https://doi.org/10.1515/9783110612417</v>
      </c>
      <c r="AK61" s="6" t="s">
        <v>47</v>
      </c>
    </row>
    <row r="62" spans="1:37" s="6" customFormat="1" x14ac:dyDescent="0.3">
      <c r="A62" s="6">
        <v>556853</v>
      </c>
      <c r="B62" s="7">
        <v>9780520951372</v>
      </c>
      <c r="C62" s="7"/>
      <c r="D62" s="7"/>
      <c r="F62" s="6" t="s">
        <v>416</v>
      </c>
      <c r="G62" s="6" t="s">
        <v>417</v>
      </c>
      <c r="I62" s="6" t="s">
        <v>418</v>
      </c>
      <c r="J62" s="6">
        <v>2</v>
      </c>
      <c r="M62" s="6" t="s">
        <v>82</v>
      </c>
      <c r="N62" s="8">
        <v>40939</v>
      </c>
      <c r="O62" s="6">
        <v>2012</v>
      </c>
      <c r="P62" s="6">
        <v>1600</v>
      </c>
      <c r="R62" s="6">
        <v>10</v>
      </c>
      <c r="T62" s="6" t="s">
        <v>41</v>
      </c>
      <c r="U62" s="6" t="s">
        <v>419</v>
      </c>
      <c r="V62" s="6" t="s">
        <v>419</v>
      </c>
      <c r="W62" s="6" t="s">
        <v>420</v>
      </c>
      <c r="Y62" s="6" t="s">
        <v>421</v>
      </c>
      <c r="Z62" s="6" t="s">
        <v>422</v>
      </c>
      <c r="AB62" s="6" t="s">
        <v>423</v>
      </c>
      <c r="AC62" s="6">
        <v>587.95000000000005</v>
      </c>
      <c r="AD62" s="7"/>
      <c r="AE62" s="7"/>
      <c r="AF62" s="7" t="s">
        <v>40</v>
      </c>
      <c r="AG62" s="7"/>
      <c r="AH62" s="7"/>
      <c r="AI62" s="6" t="str">
        <f>HYPERLINK("https://doi.org/10.1525/9780520951372")</f>
        <v>https://doi.org/10.1525/9780520951372</v>
      </c>
      <c r="AK62" s="6" t="s">
        <v>47</v>
      </c>
    </row>
    <row r="63" spans="1:37" s="6" customFormat="1" x14ac:dyDescent="0.3">
      <c r="A63" s="6">
        <v>507782</v>
      </c>
      <c r="B63" s="7">
        <v>9781400846870</v>
      </c>
      <c r="C63" s="7"/>
      <c r="D63" s="7"/>
      <c r="F63" s="6" t="s">
        <v>424</v>
      </c>
      <c r="H63" s="6" t="s">
        <v>425</v>
      </c>
      <c r="J63" s="6">
        <v>1</v>
      </c>
      <c r="M63" s="6" t="s">
        <v>57</v>
      </c>
      <c r="N63" s="8">
        <v>41385</v>
      </c>
      <c r="O63" s="6">
        <v>2013</v>
      </c>
      <c r="P63" s="6">
        <v>272</v>
      </c>
      <c r="R63" s="6">
        <v>10</v>
      </c>
      <c r="T63" s="6" t="s">
        <v>41</v>
      </c>
      <c r="U63" s="6" t="s">
        <v>419</v>
      </c>
      <c r="V63" s="6" t="s">
        <v>419</v>
      </c>
      <c r="W63" s="6" t="s">
        <v>426</v>
      </c>
      <c r="Y63" s="6" t="s">
        <v>427</v>
      </c>
      <c r="AA63" s="6" t="s">
        <v>428</v>
      </c>
      <c r="AB63" s="6" t="s">
        <v>429</v>
      </c>
      <c r="AC63" s="6">
        <v>78</v>
      </c>
      <c r="AD63" s="7"/>
      <c r="AE63" s="7"/>
      <c r="AF63" s="7" t="s">
        <v>40</v>
      </c>
      <c r="AG63" s="7"/>
      <c r="AH63" s="7"/>
      <c r="AI63" s="6" t="str">
        <f>HYPERLINK("https://doi.org/10.1515/9781400846870")</f>
        <v>https://doi.org/10.1515/9781400846870</v>
      </c>
      <c r="AK63" s="6" t="s">
        <v>47</v>
      </c>
    </row>
    <row r="64" spans="1:37" s="6" customFormat="1" x14ac:dyDescent="0.3">
      <c r="A64" s="6">
        <v>598358</v>
      </c>
      <c r="B64" s="7">
        <v>9780691222790</v>
      </c>
      <c r="C64" s="7"/>
      <c r="D64" s="7"/>
      <c r="F64" s="6" t="s">
        <v>430</v>
      </c>
      <c r="G64" s="6" t="s">
        <v>431</v>
      </c>
      <c r="H64" s="6" t="s">
        <v>432</v>
      </c>
      <c r="J64" s="6">
        <v>1</v>
      </c>
      <c r="K64" s="6" t="s">
        <v>433</v>
      </c>
      <c r="L64" s="9" t="s">
        <v>434</v>
      </c>
      <c r="M64" s="6" t="s">
        <v>57</v>
      </c>
      <c r="N64" s="8">
        <v>44537</v>
      </c>
      <c r="O64" s="6">
        <v>2020</v>
      </c>
      <c r="P64" s="6">
        <v>608</v>
      </c>
      <c r="R64" s="6">
        <v>10</v>
      </c>
      <c r="T64" s="6" t="s">
        <v>41</v>
      </c>
      <c r="U64" s="6" t="s">
        <v>190</v>
      </c>
      <c r="V64" s="6" t="s">
        <v>190</v>
      </c>
      <c r="W64" s="6" t="s">
        <v>435</v>
      </c>
      <c r="Y64" s="6" t="s">
        <v>436</v>
      </c>
      <c r="AA64" s="6" t="s">
        <v>437</v>
      </c>
      <c r="AB64" s="6" t="s">
        <v>438</v>
      </c>
      <c r="AC64" s="6">
        <v>78</v>
      </c>
      <c r="AD64" s="7"/>
      <c r="AE64" s="7"/>
      <c r="AF64" s="7" t="s">
        <v>40</v>
      </c>
      <c r="AG64" s="7"/>
      <c r="AH64" s="7"/>
      <c r="AI64" s="6" t="str">
        <f>HYPERLINK("https://doi.org/10.1515/9780691222790?locatt=mode:legacy")</f>
        <v>https://doi.org/10.1515/9780691222790?locatt=mode:legacy</v>
      </c>
      <c r="AK64" s="6" t="s">
        <v>47</v>
      </c>
    </row>
    <row r="65" spans="1:37" s="6" customFormat="1" x14ac:dyDescent="0.3">
      <c r="A65" s="6">
        <v>512043</v>
      </c>
      <c r="B65" s="7">
        <v>9781400850624</v>
      </c>
      <c r="C65" s="7"/>
      <c r="D65" s="7"/>
      <c r="F65" s="6" t="s">
        <v>439</v>
      </c>
      <c r="H65" s="6" t="s">
        <v>440</v>
      </c>
      <c r="J65" s="6">
        <v>1</v>
      </c>
      <c r="K65" s="6" t="s">
        <v>174</v>
      </c>
      <c r="L65" s="9" t="s">
        <v>441</v>
      </c>
      <c r="M65" s="6" t="s">
        <v>57</v>
      </c>
      <c r="N65" s="8">
        <v>41606</v>
      </c>
      <c r="O65" s="6">
        <v>2005</v>
      </c>
      <c r="P65" s="6">
        <v>448</v>
      </c>
      <c r="R65" s="6">
        <v>10</v>
      </c>
      <c r="T65" s="6" t="s">
        <v>41</v>
      </c>
      <c r="U65" s="6" t="s">
        <v>42</v>
      </c>
      <c r="V65" s="6" t="s">
        <v>42</v>
      </c>
      <c r="W65" s="6" t="s">
        <v>442</v>
      </c>
      <c r="Y65" s="6" t="s">
        <v>443</v>
      </c>
      <c r="AA65" s="6" t="s">
        <v>444</v>
      </c>
      <c r="AB65" s="6" t="s">
        <v>445</v>
      </c>
      <c r="AC65" s="6">
        <v>380</v>
      </c>
      <c r="AD65" s="7"/>
      <c r="AE65" s="7"/>
      <c r="AF65" s="7" t="s">
        <v>40</v>
      </c>
      <c r="AG65" s="7"/>
      <c r="AH65" s="7"/>
      <c r="AI65" s="6" t="str">
        <f>HYPERLINK("https://doi.org/10.1515/9781400850624")</f>
        <v>https://doi.org/10.1515/9781400850624</v>
      </c>
      <c r="AK65" s="6" t="s">
        <v>47</v>
      </c>
    </row>
    <row r="66" spans="1:37" s="6" customFormat="1" x14ac:dyDescent="0.3">
      <c r="A66" s="6">
        <v>543417</v>
      </c>
      <c r="B66" s="7">
        <v>9780231546744</v>
      </c>
      <c r="C66" s="7"/>
      <c r="D66" s="7"/>
      <c r="F66" s="6" t="s">
        <v>446</v>
      </c>
      <c r="G66" s="6" t="s">
        <v>447</v>
      </c>
      <c r="H66" s="6" t="s">
        <v>448</v>
      </c>
      <c r="J66" s="6">
        <v>1</v>
      </c>
      <c r="M66" s="6" t="s">
        <v>66</v>
      </c>
      <c r="N66" s="8">
        <v>43367</v>
      </c>
      <c r="O66" s="6">
        <v>2018</v>
      </c>
      <c r="R66" s="6">
        <v>10</v>
      </c>
      <c r="T66" s="6" t="s">
        <v>41</v>
      </c>
      <c r="U66" s="6" t="s">
        <v>190</v>
      </c>
      <c r="V66" s="6" t="s">
        <v>190</v>
      </c>
      <c r="W66" s="6" t="s">
        <v>449</v>
      </c>
      <c r="Y66" s="6" t="s">
        <v>450</v>
      </c>
      <c r="Z66" s="6" t="s">
        <v>451</v>
      </c>
      <c r="AA66" s="6" t="s">
        <v>452</v>
      </c>
      <c r="AB66" s="6" t="s">
        <v>453</v>
      </c>
      <c r="AC66" s="6">
        <v>27.95</v>
      </c>
      <c r="AD66" s="7"/>
      <c r="AE66" s="7"/>
      <c r="AF66" s="7" t="s">
        <v>40</v>
      </c>
      <c r="AG66" s="7"/>
      <c r="AH66" s="7"/>
      <c r="AI66" s="6" t="str">
        <f>HYPERLINK("https://doi.org/10.7312/bois18664")</f>
        <v>https://doi.org/10.7312/bois18664</v>
      </c>
      <c r="AK66" s="6" t="s">
        <v>47</v>
      </c>
    </row>
    <row r="67" spans="1:37" s="6" customFormat="1" x14ac:dyDescent="0.3">
      <c r="A67" s="6">
        <v>522548</v>
      </c>
      <c r="B67" s="7">
        <v>9781400880706</v>
      </c>
      <c r="C67" s="7"/>
      <c r="D67" s="7"/>
      <c r="F67" s="6" t="s">
        <v>454</v>
      </c>
      <c r="G67" s="6" t="s">
        <v>455</v>
      </c>
      <c r="H67" s="6" t="s">
        <v>456</v>
      </c>
      <c r="J67" s="6">
        <v>1</v>
      </c>
      <c r="M67" s="6" t="s">
        <v>57</v>
      </c>
      <c r="N67" s="8">
        <v>42535</v>
      </c>
      <c r="O67" s="6">
        <v>2016</v>
      </c>
      <c r="P67" s="6">
        <v>448</v>
      </c>
      <c r="Q67" s="6">
        <v>946</v>
      </c>
      <c r="R67" s="6">
        <v>10</v>
      </c>
      <c r="T67" s="6" t="s">
        <v>41</v>
      </c>
      <c r="U67" s="6" t="s">
        <v>190</v>
      </c>
      <c r="V67" s="6" t="s">
        <v>190</v>
      </c>
      <c r="W67" s="6" t="s">
        <v>457</v>
      </c>
      <c r="Y67" s="6" t="s">
        <v>458</v>
      </c>
      <c r="AA67" s="6" t="s">
        <v>459</v>
      </c>
      <c r="AB67" s="6" t="s">
        <v>460</v>
      </c>
      <c r="AC67" s="6">
        <v>190</v>
      </c>
      <c r="AD67" s="7"/>
      <c r="AE67" s="7"/>
      <c r="AF67" s="7" t="s">
        <v>40</v>
      </c>
      <c r="AG67" s="7"/>
      <c r="AH67" s="7"/>
      <c r="AI67" s="6" t="str">
        <f>HYPERLINK("https://doi.org/10.1515/9781400880706")</f>
        <v>https://doi.org/10.1515/9781400880706</v>
      </c>
      <c r="AK67" s="6" t="s">
        <v>47</v>
      </c>
    </row>
    <row r="68" spans="1:37" s="6" customFormat="1" x14ac:dyDescent="0.3">
      <c r="A68" s="6">
        <v>551447</v>
      </c>
      <c r="B68" s="7">
        <v>9780231548618</v>
      </c>
      <c r="C68" s="7"/>
      <c r="D68" s="7"/>
      <c r="F68" s="6" t="s">
        <v>461</v>
      </c>
      <c r="G68" s="6" t="s">
        <v>462</v>
      </c>
      <c r="H68" s="6" t="s">
        <v>463</v>
      </c>
      <c r="J68" s="6">
        <v>1</v>
      </c>
      <c r="K68" s="6" t="s">
        <v>464</v>
      </c>
      <c r="M68" s="6" t="s">
        <v>66</v>
      </c>
      <c r="N68" s="8">
        <v>43403</v>
      </c>
      <c r="O68" s="6">
        <v>2018</v>
      </c>
      <c r="R68" s="6">
        <v>10</v>
      </c>
      <c r="T68" s="6" t="s">
        <v>41</v>
      </c>
      <c r="U68" s="6" t="s">
        <v>42</v>
      </c>
      <c r="V68" s="6" t="s">
        <v>42</v>
      </c>
      <c r="W68" s="6" t="s">
        <v>465</v>
      </c>
      <c r="Y68" s="6" t="s">
        <v>466</v>
      </c>
      <c r="Z68" s="6" t="s">
        <v>467</v>
      </c>
      <c r="AA68" s="6" t="s">
        <v>468</v>
      </c>
      <c r="AB68" s="6" t="s">
        <v>469</v>
      </c>
      <c r="AC68" s="6">
        <v>24.95</v>
      </c>
      <c r="AD68" s="7"/>
      <c r="AE68" s="7"/>
      <c r="AF68" s="7" t="s">
        <v>40</v>
      </c>
      <c r="AG68" s="7"/>
      <c r="AH68" s="7"/>
      <c r="AI68" s="6" t="str">
        <f>HYPERLINK("https://doi.org/10.7312/kell18990")</f>
        <v>https://doi.org/10.7312/kell18990</v>
      </c>
      <c r="AK68" s="6" t="s">
        <v>47</v>
      </c>
    </row>
    <row r="69" spans="1:37" s="6" customFormat="1" x14ac:dyDescent="0.3">
      <c r="A69" s="6">
        <v>543555</v>
      </c>
      <c r="B69" s="7">
        <v>9780691184999</v>
      </c>
      <c r="C69" s="7"/>
      <c r="D69" s="7"/>
      <c r="F69" s="6" t="s">
        <v>470</v>
      </c>
      <c r="G69" s="6" t="s">
        <v>471</v>
      </c>
      <c r="H69" s="6" t="s">
        <v>472</v>
      </c>
      <c r="J69" s="6">
        <v>1</v>
      </c>
      <c r="M69" s="6" t="s">
        <v>57</v>
      </c>
      <c r="N69" s="8">
        <v>43389</v>
      </c>
      <c r="O69" s="6">
        <v>2018</v>
      </c>
      <c r="P69" s="6">
        <v>304</v>
      </c>
      <c r="R69" s="6">
        <v>10</v>
      </c>
      <c r="T69" s="6" t="s">
        <v>41</v>
      </c>
      <c r="U69" s="6" t="s">
        <v>114</v>
      </c>
      <c r="V69" s="6" t="s">
        <v>114</v>
      </c>
      <c r="W69" s="6" t="s">
        <v>473</v>
      </c>
      <c r="Y69" s="6" t="s">
        <v>474</v>
      </c>
      <c r="AA69" s="6" t="s">
        <v>475</v>
      </c>
      <c r="AB69" s="6" t="s">
        <v>476</v>
      </c>
      <c r="AC69" s="6">
        <v>78</v>
      </c>
      <c r="AD69" s="7"/>
      <c r="AE69" s="7"/>
      <c r="AF69" s="7" t="s">
        <v>40</v>
      </c>
      <c r="AG69" s="7"/>
      <c r="AH69" s="7"/>
      <c r="AI69" s="6" t="str">
        <f>HYPERLINK("https://doi.org/10.1515/9780691184999")</f>
        <v>https://doi.org/10.1515/9780691184999</v>
      </c>
      <c r="AK69" s="6" t="s">
        <v>47</v>
      </c>
    </row>
    <row r="70" spans="1:37" s="6" customFormat="1" x14ac:dyDescent="0.3">
      <c r="A70" s="6">
        <v>506946</v>
      </c>
      <c r="B70" s="7">
        <v>9781400831920</v>
      </c>
      <c r="C70" s="7"/>
      <c r="D70" s="7"/>
      <c r="F70" s="6" t="s">
        <v>477</v>
      </c>
      <c r="I70" s="6" t="s">
        <v>478</v>
      </c>
      <c r="J70" s="6">
        <v>1</v>
      </c>
      <c r="M70" s="6" t="s">
        <v>57</v>
      </c>
      <c r="N70" s="8">
        <v>40105</v>
      </c>
      <c r="O70" s="6">
        <v>2010</v>
      </c>
      <c r="P70" s="6">
        <v>496</v>
      </c>
      <c r="R70" s="6">
        <v>10</v>
      </c>
      <c r="T70" s="6" t="s">
        <v>41</v>
      </c>
      <c r="U70" s="6" t="s">
        <v>58</v>
      </c>
      <c r="V70" s="6" t="s">
        <v>58</v>
      </c>
      <c r="W70" s="6" t="s">
        <v>479</v>
      </c>
      <c r="Y70" s="6" t="s">
        <v>480</v>
      </c>
      <c r="AA70" s="6" t="s">
        <v>481</v>
      </c>
      <c r="AB70" s="6" t="s">
        <v>482</v>
      </c>
      <c r="AC70" s="6">
        <v>295</v>
      </c>
      <c r="AD70" s="7"/>
      <c r="AE70" s="7"/>
      <c r="AF70" s="7" t="s">
        <v>40</v>
      </c>
      <c r="AG70" s="7"/>
      <c r="AH70" s="7"/>
      <c r="AI70" s="6" t="str">
        <f>HYPERLINK("https://doi.org/10.1515/9781400831920")</f>
        <v>https://doi.org/10.1515/9781400831920</v>
      </c>
      <c r="AK70" s="6" t="s">
        <v>47</v>
      </c>
    </row>
    <row r="71" spans="1:37" s="6" customFormat="1" x14ac:dyDescent="0.3">
      <c r="A71" s="6">
        <v>506966</v>
      </c>
      <c r="B71" s="7">
        <v>9781400840670</v>
      </c>
      <c r="C71" s="7"/>
      <c r="D71" s="7"/>
      <c r="F71" s="6" t="s">
        <v>483</v>
      </c>
      <c r="H71" s="6" t="s">
        <v>484</v>
      </c>
      <c r="J71" s="6">
        <v>1</v>
      </c>
      <c r="K71" s="6" t="s">
        <v>244</v>
      </c>
      <c r="L71" s="9" t="s">
        <v>485</v>
      </c>
      <c r="M71" s="6" t="s">
        <v>57</v>
      </c>
      <c r="N71" s="8">
        <v>40847</v>
      </c>
      <c r="O71" s="6">
        <v>2012</v>
      </c>
      <c r="P71" s="6">
        <v>328</v>
      </c>
      <c r="R71" s="6">
        <v>10</v>
      </c>
      <c r="T71" s="6" t="s">
        <v>41</v>
      </c>
      <c r="U71" s="6" t="s">
        <v>135</v>
      </c>
      <c r="V71" s="6" t="s">
        <v>135</v>
      </c>
      <c r="W71" s="6" t="s">
        <v>486</v>
      </c>
      <c r="Y71" s="6" t="s">
        <v>487</v>
      </c>
      <c r="AA71" s="6" t="s">
        <v>488</v>
      </c>
      <c r="AB71" s="6" t="s">
        <v>489</v>
      </c>
      <c r="AC71" s="6">
        <v>260</v>
      </c>
      <c r="AD71" s="7"/>
      <c r="AE71" s="7"/>
      <c r="AF71" s="7" t="s">
        <v>40</v>
      </c>
      <c r="AG71" s="7"/>
      <c r="AH71" s="7"/>
      <c r="AI71" s="6" t="str">
        <f>HYPERLINK("https://doi.org/10.1515/9781400840670")</f>
        <v>https://doi.org/10.1515/9781400840670</v>
      </c>
      <c r="AK71" s="6" t="s">
        <v>47</v>
      </c>
    </row>
    <row r="72" spans="1:37" s="6" customFormat="1" x14ac:dyDescent="0.3">
      <c r="A72" s="6">
        <v>515466</v>
      </c>
      <c r="B72" s="7">
        <v>9780231537445</v>
      </c>
      <c r="C72" s="7"/>
      <c r="D72" s="7"/>
      <c r="F72" s="6" t="s">
        <v>490</v>
      </c>
      <c r="G72" s="6" t="s">
        <v>491</v>
      </c>
      <c r="H72" s="6" t="s">
        <v>313</v>
      </c>
      <c r="J72" s="6">
        <v>1</v>
      </c>
      <c r="K72" s="6" t="s">
        <v>314</v>
      </c>
      <c r="M72" s="6" t="s">
        <v>66</v>
      </c>
      <c r="N72" s="8">
        <v>41793</v>
      </c>
      <c r="O72" s="6">
        <v>2014</v>
      </c>
      <c r="P72" s="6">
        <v>208</v>
      </c>
      <c r="R72" s="6">
        <v>10</v>
      </c>
      <c r="T72" s="6" t="s">
        <v>41</v>
      </c>
      <c r="U72" s="6" t="s">
        <v>190</v>
      </c>
      <c r="V72" s="6" t="s">
        <v>190</v>
      </c>
      <c r="W72" s="6" t="s">
        <v>492</v>
      </c>
      <c r="Y72" s="6" t="s">
        <v>493</v>
      </c>
      <c r="Z72" s="6" t="s">
        <v>494</v>
      </c>
      <c r="AA72" s="6" t="s">
        <v>495</v>
      </c>
      <c r="AB72" s="6" t="s">
        <v>496</v>
      </c>
      <c r="AC72" s="6">
        <v>21.95</v>
      </c>
      <c r="AD72" s="7"/>
      <c r="AE72" s="7"/>
      <c r="AF72" s="7" t="s">
        <v>40</v>
      </c>
      <c r="AG72" s="7"/>
      <c r="AH72" s="7"/>
      <c r="AI72" s="6" t="str">
        <f>HYPERLINK("https://doi.org/10.7312/vand16618")</f>
        <v>https://doi.org/10.7312/vand16618</v>
      </c>
      <c r="AK72" s="6" t="s">
        <v>47</v>
      </c>
    </row>
    <row r="73" spans="1:37" s="6" customFormat="1" x14ac:dyDescent="0.3">
      <c r="A73" s="6">
        <v>507888</v>
      </c>
      <c r="B73" s="7">
        <v>9781400865109</v>
      </c>
      <c r="C73" s="7"/>
      <c r="D73" s="7"/>
      <c r="F73" s="6" t="s">
        <v>498</v>
      </c>
      <c r="G73" s="6" t="s">
        <v>455</v>
      </c>
      <c r="H73" s="6" t="s">
        <v>499</v>
      </c>
      <c r="J73" s="6">
        <v>1</v>
      </c>
      <c r="M73" s="6" t="s">
        <v>57</v>
      </c>
      <c r="N73" s="8">
        <v>41952</v>
      </c>
      <c r="O73" s="6">
        <v>2015</v>
      </c>
      <c r="P73" s="6">
        <v>392</v>
      </c>
      <c r="R73" s="6">
        <v>10</v>
      </c>
      <c r="T73" s="6" t="s">
        <v>41</v>
      </c>
      <c r="U73" s="6" t="s">
        <v>190</v>
      </c>
      <c r="V73" s="6" t="s">
        <v>190</v>
      </c>
      <c r="W73" s="6" t="s">
        <v>500</v>
      </c>
      <c r="Y73" s="6" t="s">
        <v>501</v>
      </c>
      <c r="AA73" s="6" t="s">
        <v>502</v>
      </c>
      <c r="AB73" s="6" t="s">
        <v>503</v>
      </c>
      <c r="AC73" s="6">
        <v>138</v>
      </c>
      <c r="AD73" s="7"/>
      <c r="AE73" s="7"/>
      <c r="AF73" s="7" t="s">
        <v>40</v>
      </c>
      <c r="AG73" s="7"/>
      <c r="AH73" s="7"/>
      <c r="AI73" s="6" t="str">
        <f>HYPERLINK("https://doi.org/10.1515/9781400865109")</f>
        <v>https://doi.org/10.1515/9781400865109</v>
      </c>
      <c r="AK73" s="6" t="s">
        <v>47</v>
      </c>
    </row>
    <row r="74" spans="1:37" s="6" customFormat="1" x14ac:dyDescent="0.3">
      <c r="A74" s="6">
        <v>533237</v>
      </c>
      <c r="B74" s="7">
        <v>9780300188479</v>
      </c>
      <c r="C74" s="7"/>
      <c r="D74" s="7"/>
      <c r="F74" s="6" t="s">
        <v>504</v>
      </c>
      <c r="G74" s="6" t="s">
        <v>505</v>
      </c>
      <c r="I74" s="6" t="s">
        <v>506</v>
      </c>
      <c r="J74" s="6">
        <v>1</v>
      </c>
      <c r="M74" s="6" t="s">
        <v>51</v>
      </c>
      <c r="N74" s="8">
        <v>41569</v>
      </c>
      <c r="O74" s="6">
        <v>2013</v>
      </c>
      <c r="P74" s="6">
        <v>352</v>
      </c>
      <c r="R74" s="6">
        <v>10</v>
      </c>
      <c r="T74" s="6" t="s">
        <v>41</v>
      </c>
      <c r="U74" s="6" t="s">
        <v>42</v>
      </c>
      <c r="V74" s="6" t="s">
        <v>42</v>
      </c>
      <c r="W74" s="6" t="s">
        <v>507</v>
      </c>
      <c r="Y74" s="6" t="s">
        <v>508</v>
      </c>
      <c r="AB74" s="6" t="s">
        <v>509</v>
      </c>
      <c r="AC74" s="6">
        <v>68.95</v>
      </c>
      <c r="AD74" s="7"/>
      <c r="AE74" s="7"/>
      <c r="AF74" s="7" t="s">
        <v>40</v>
      </c>
      <c r="AG74" s="7"/>
      <c r="AH74" s="7"/>
      <c r="AI74" s="6" t="str">
        <f>HYPERLINK("https://doi.org/10.12987/9780300188479")</f>
        <v>https://doi.org/10.12987/9780300188479</v>
      </c>
      <c r="AK74" s="6" t="s">
        <v>47</v>
      </c>
    </row>
    <row r="75" spans="1:37" s="6" customFormat="1" x14ac:dyDescent="0.3">
      <c r="A75" s="6">
        <v>562438</v>
      </c>
      <c r="B75" s="7">
        <v>9781501709500</v>
      </c>
      <c r="C75" s="7"/>
      <c r="D75" s="7"/>
      <c r="F75" s="6" t="s">
        <v>510</v>
      </c>
      <c r="G75" s="6" t="s">
        <v>511</v>
      </c>
      <c r="H75" s="6" t="s">
        <v>512</v>
      </c>
      <c r="J75" s="6">
        <v>1</v>
      </c>
      <c r="K75" s="6" t="s">
        <v>513</v>
      </c>
      <c r="M75" s="6" t="s">
        <v>514</v>
      </c>
      <c r="N75" s="8">
        <v>43235</v>
      </c>
      <c r="O75" s="6">
        <v>2018</v>
      </c>
      <c r="P75" s="6">
        <v>480</v>
      </c>
      <c r="Q75" s="6">
        <v>1332</v>
      </c>
      <c r="R75" s="6">
        <v>283.5</v>
      </c>
      <c r="T75" s="6" t="s">
        <v>41</v>
      </c>
      <c r="U75" s="6" t="s">
        <v>190</v>
      </c>
      <c r="V75" s="6" t="s">
        <v>190</v>
      </c>
      <c r="W75" s="6" t="s">
        <v>515</v>
      </c>
      <c r="Y75" s="6" t="s">
        <v>516</v>
      </c>
      <c r="AA75" s="6" t="s">
        <v>517</v>
      </c>
      <c r="AB75" s="6" t="s">
        <v>518</v>
      </c>
      <c r="AC75" s="6">
        <v>130.94999999999999</v>
      </c>
      <c r="AD75" s="7"/>
      <c r="AE75" s="7"/>
      <c r="AF75" s="7" t="s">
        <v>40</v>
      </c>
      <c r="AG75" s="7"/>
      <c r="AH75" s="7"/>
      <c r="AI75" s="6" t="str">
        <f>HYPERLINK("https://doi.org/10.7591/9781501709500")</f>
        <v>https://doi.org/10.7591/9781501709500</v>
      </c>
      <c r="AK75" s="6" t="s">
        <v>47</v>
      </c>
    </row>
    <row r="76" spans="1:37" s="6" customFormat="1" x14ac:dyDescent="0.3">
      <c r="A76" s="6">
        <v>539085</v>
      </c>
      <c r="B76" s="7">
        <v>9781400889990</v>
      </c>
      <c r="C76" s="7"/>
      <c r="D76" s="7"/>
      <c r="F76" s="6" t="s">
        <v>519</v>
      </c>
      <c r="G76" s="6" t="s">
        <v>520</v>
      </c>
      <c r="H76" s="6" t="s">
        <v>521</v>
      </c>
      <c r="J76" s="6">
        <v>1</v>
      </c>
      <c r="M76" s="6" t="s">
        <v>57</v>
      </c>
      <c r="N76" s="8">
        <v>43193</v>
      </c>
      <c r="O76" s="6">
        <v>2018</v>
      </c>
      <c r="P76" s="6">
        <v>224</v>
      </c>
      <c r="R76" s="6">
        <v>10</v>
      </c>
      <c r="T76" s="6" t="s">
        <v>41</v>
      </c>
      <c r="U76" s="6" t="s">
        <v>190</v>
      </c>
      <c r="V76" s="6" t="s">
        <v>190</v>
      </c>
      <c r="W76" s="6" t="s">
        <v>522</v>
      </c>
      <c r="Y76" s="6" t="s">
        <v>523</v>
      </c>
      <c r="AA76" s="6" t="s">
        <v>524</v>
      </c>
      <c r="AB76" s="6" t="s">
        <v>525</v>
      </c>
      <c r="AC76" s="6">
        <v>78</v>
      </c>
      <c r="AD76" s="7"/>
      <c r="AE76" s="7"/>
      <c r="AF76" s="7" t="s">
        <v>40</v>
      </c>
      <c r="AG76" s="7"/>
      <c r="AH76" s="7"/>
      <c r="AI76" s="6" t="str">
        <f>HYPERLINK("https://doi.org/10.23943/9781400889990")</f>
        <v>https://doi.org/10.23943/9781400889990</v>
      </c>
      <c r="AK76" s="6" t="s">
        <v>47</v>
      </c>
    </row>
    <row r="77" spans="1:37" s="6" customFormat="1" x14ac:dyDescent="0.3">
      <c r="A77" s="6">
        <v>572002</v>
      </c>
      <c r="B77" s="7">
        <v>9780691199924</v>
      </c>
      <c r="C77" s="7"/>
      <c r="D77" s="7"/>
      <c r="F77" s="6" t="s">
        <v>526</v>
      </c>
      <c r="G77" s="6" t="s">
        <v>527</v>
      </c>
      <c r="H77" s="6" t="s">
        <v>528</v>
      </c>
      <c r="J77" s="6">
        <v>1</v>
      </c>
      <c r="M77" s="6" t="s">
        <v>57</v>
      </c>
      <c r="N77" s="8">
        <v>43914</v>
      </c>
      <c r="O77" s="6">
        <v>2020</v>
      </c>
      <c r="P77" s="6">
        <v>224</v>
      </c>
      <c r="R77" s="6">
        <v>10</v>
      </c>
      <c r="T77" s="6" t="s">
        <v>41</v>
      </c>
      <c r="U77" s="6" t="s">
        <v>190</v>
      </c>
      <c r="V77" s="6" t="s">
        <v>190</v>
      </c>
      <c r="W77" s="6" t="s">
        <v>529</v>
      </c>
      <c r="Y77" s="6" t="s">
        <v>530</v>
      </c>
      <c r="AA77" s="6" t="s">
        <v>531</v>
      </c>
      <c r="AB77" s="6" t="s">
        <v>532</v>
      </c>
      <c r="AC77" s="6">
        <v>78</v>
      </c>
      <c r="AD77" s="7"/>
      <c r="AE77" s="7"/>
      <c r="AF77" s="7" t="s">
        <v>40</v>
      </c>
      <c r="AG77" s="7"/>
      <c r="AH77" s="7"/>
      <c r="AI77" s="6" t="str">
        <f>HYPERLINK("https://doi.org/10.1515/9780691199924")</f>
        <v>https://doi.org/10.1515/9780691199924</v>
      </c>
      <c r="AK77" s="6" t="s">
        <v>47</v>
      </c>
    </row>
    <row r="78" spans="1:37" s="6" customFormat="1" x14ac:dyDescent="0.3">
      <c r="A78" s="6">
        <v>565494</v>
      </c>
      <c r="B78" s="7">
        <v>9780231548892</v>
      </c>
      <c r="C78" s="7"/>
      <c r="D78" s="7"/>
      <c r="F78" s="6" t="s">
        <v>533</v>
      </c>
      <c r="G78" s="6" t="s">
        <v>534</v>
      </c>
      <c r="H78" s="6" t="s">
        <v>535</v>
      </c>
      <c r="J78" s="6">
        <v>1</v>
      </c>
      <c r="M78" s="6" t="s">
        <v>66</v>
      </c>
      <c r="N78" s="8">
        <v>43633</v>
      </c>
      <c r="O78" s="6">
        <v>2019</v>
      </c>
      <c r="R78" s="6">
        <v>10</v>
      </c>
      <c r="T78" s="6" t="s">
        <v>41</v>
      </c>
      <c r="U78" s="6" t="s">
        <v>42</v>
      </c>
      <c r="V78" s="6" t="s">
        <v>42</v>
      </c>
      <c r="W78" s="6" t="s">
        <v>536</v>
      </c>
      <c r="Y78" s="6" t="s">
        <v>537</v>
      </c>
      <c r="Z78" s="6" t="s">
        <v>538</v>
      </c>
      <c r="AA78" s="6" t="s">
        <v>539</v>
      </c>
      <c r="AB78" s="6" t="s">
        <v>540</v>
      </c>
      <c r="AC78" s="6">
        <v>30.95</v>
      </c>
      <c r="AD78" s="7"/>
      <c r="AE78" s="7"/>
      <c r="AF78" s="7" t="s">
        <v>40</v>
      </c>
      <c r="AG78" s="7"/>
      <c r="AH78" s="7"/>
      <c r="AI78" s="6" t="str">
        <f>HYPERLINK("https://doi.org/10.7312/gorn16824")</f>
        <v>https://doi.org/10.7312/gorn16824</v>
      </c>
      <c r="AK78" s="6" t="s">
        <v>47</v>
      </c>
    </row>
    <row r="79" spans="1:37" s="6" customFormat="1" x14ac:dyDescent="0.3">
      <c r="A79" s="6">
        <v>568863</v>
      </c>
      <c r="B79" s="7">
        <v>9780691197012</v>
      </c>
      <c r="C79" s="7"/>
      <c r="D79" s="7"/>
      <c r="F79" s="6" t="s">
        <v>541</v>
      </c>
      <c r="G79" s="6" t="s">
        <v>542</v>
      </c>
      <c r="H79" s="6" t="s">
        <v>543</v>
      </c>
      <c r="J79" s="6">
        <v>1</v>
      </c>
      <c r="M79" s="6" t="s">
        <v>57</v>
      </c>
      <c r="N79" s="8">
        <v>43697</v>
      </c>
      <c r="O79" s="6">
        <v>2019</v>
      </c>
      <c r="P79" s="6">
        <v>360</v>
      </c>
      <c r="R79" s="6">
        <v>10</v>
      </c>
      <c r="T79" s="6" t="s">
        <v>41</v>
      </c>
      <c r="U79" s="6" t="s">
        <v>190</v>
      </c>
      <c r="V79" s="6" t="s">
        <v>190</v>
      </c>
      <c r="W79" s="6" t="s">
        <v>544</v>
      </c>
      <c r="Y79" s="6" t="s">
        <v>545</v>
      </c>
      <c r="AA79" s="6" t="s">
        <v>546</v>
      </c>
      <c r="AB79" s="6" t="s">
        <v>547</v>
      </c>
      <c r="AC79" s="6">
        <v>78</v>
      </c>
      <c r="AD79" s="7"/>
      <c r="AE79" s="7"/>
      <c r="AF79" s="7" t="s">
        <v>40</v>
      </c>
      <c r="AG79" s="7"/>
      <c r="AH79" s="7"/>
      <c r="AI79" s="6" t="str">
        <f>HYPERLINK("https://doi.org/10.1515/9780691197012")</f>
        <v>https://doi.org/10.1515/9780691197012</v>
      </c>
      <c r="AK79" s="6" t="s">
        <v>47</v>
      </c>
    </row>
    <row r="80" spans="1:37" s="6" customFormat="1" x14ac:dyDescent="0.3">
      <c r="A80" s="6">
        <v>515590</v>
      </c>
      <c r="B80" s="7">
        <v>9780231504300</v>
      </c>
      <c r="C80" s="7"/>
      <c r="D80" s="7"/>
      <c r="F80" s="6" t="s">
        <v>548</v>
      </c>
      <c r="H80" s="6" t="s">
        <v>549</v>
      </c>
      <c r="J80" s="6">
        <v>1</v>
      </c>
      <c r="M80" s="6" t="s">
        <v>66</v>
      </c>
      <c r="N80" s="8">
        <v>37145</v>
      </c>
      <c r="O80" s="6">
        <v>2001</v>
      </c>
      <c r="P80" s="6">
        <v>288</v>
      </c>
      <c r="R80" s="6">
        <v>10</v>
      </c>
      <c r="T80" s="6" t="s">
        <v>41</v>
      </c>
      <c r="U80" s="6" t="s">
        <v>42</v>
      </c>
      <c r="V80" s="6" t="s">
        <v>42</v>
      </c>
      <c r="W80" s="6" t="s">
        <v>550</v>
      </c>
      <c r="Y80" s="6" t="s">
        <v>551</v>
      </c>
      <c r="AA80" s="6" t="s">
        <v>552</v>
      </c>
      <c r="AB80" s="6" t="s">
        <v>553</v>
      </c>
      <c r="AC80" s="6">
        <v>33.950000000000003</v>
      </c>
      <c r="AD80" s="7"/>
      <c r="AE80" s="7"/>
      <c r="AF80" s="7" t="s">
        <v>40</v>
      </c>
      <c r="AG80" s="7"/>
      <c r="AH80" s="7"/>
      <c r="AI80" s="6" t="str">
        <f>HYPERLINK("https://doi.org/10.7312/bern12036")</f>
        <v>https://doi.org/10.7312/bern12036</v>
      </c>
      <c r="AK80" s="6" t="s">
        <v>47</v>
      </c>
    </row>
    <row r="81" spans="1:37" s="6" customFormat="1" x14ac:dyDescent="0.3">
      <c r="A81" s="6">
        <v>575379</v>
      </c>
      <c r="B81" s="7">
        <v>9780691207209</v>
      </c>
      <c r="C81" s="7"/>
      <c r="D81" s="7"/>
      <c r="F81" s="6" t="s">
        <v>554</v>
      </c>
      <c r="G81" s="6" t="s">
        <v>555</v>
      </c>
      <c r="H81" s="6" t="s">
        <v>556</v>
      </c>
      <c r="J81" s="6">
        <v>1</v>
      </c>
      <c r="K81" s="6" t="s">
        <v>391</v>
      </c>
      <c r="L81" s="9" t="s">
        <v>557</v>
      </c>
      <c r="M81" s="6" t="s">
        <v>57</v>
      </c>
      <c r="N81" s="8">
        <v>43830</v>
      </c>
      <c r="O81" s="6">
        <v>1996</v>
      </c>
      <c r="P81" s="6">
        <v>472</v>
      </c>
      <c r="R81" s="6">
        <v>10</v>
      </c>
      <c r="T81" s="6" t="s">
        <v>41</v>
      </c>
      <c r="U81" s="6" t="s">
        <v>74</v>
      </c>
      <c r="V81" s="6" t="s">
        <v>74</v>
      </c>
      <c r="W81" s="6" t="s">
        <v>246</v>
      </c>
      <c r="Y81" s="6" t="s">
        <v>558</v>
      </c>
      <c r="AA81" s="6" t="s">
        <v>559</v>
      </c>
      <c r="AB81" s="6" t="s">
        <v>560</v>
      </c>
      <c r="AC81" s="6">
        <v>420</v>
      </c>
      <c r="AD81" s="7"/>
      <c r="AE81" s="7"/>
      <c r="AF81" s="7" t="s">
        <v>40</v>
      </c>
      <c r="AG81" s="7"/>
      <c r="AH81" s="7"/>
      <c r="AI81" s="6" t="str">
        <f>HYPERLINK("https://doi.org/10.1515/9780691207209")</f>
        <v>https://doi.org/10.1515/9780691207209</v>
      </c>
      <c r="AK81" s="6" t="s">
        <v>47</v>
      </c>
    </row>
    <row r="82" spans="1:37" s="6" customFormat="1" x14ac:dyDescent="0.3">
      <c r="A82" s="6">
        <v>575880</v>
      </c>
      <c r="B82" s="7">
        <v>9780691206479</v>
      </c>
      <c r="C82" s="7"/>
      <c r="D82" s="7"/>
      <c r="F82" s="6" t="s">
        <v>561</v>
      </c>
      <c r="G82" s="6" t="s">
        <v>562</v>
      </c>
      <c r="H82" s="6" t="s">
        <v>563</v>
      </c>
      <c r="J82" s="6">
        <v>1</v>
      </c>
      <c r="K82" s="6" t="s">
        <v>433</v>
      </c>
      <c r="L82" s="9" t="s">
        <v>564</v>
      </c>
      <c r="M82" s="6" t="s">
        <v>57</v>
      </c>
      <c r="N82" s="8">
        <v>44138</v>
      </c>
      <c r="O82" s="6">
        <v>2020</v>
      </c>
      <c r="P82" s="6">
        <v>288</v>
      </c>
      <c r="R82" s="6">
        <v>10</v>
      </c>
      <c r="T82" s="6" t="s">
        <v>41</v>
      </c>
      <c r="U82" s="6" t="s">
        <v>419</v>
      </c>
      <c r="V82" s="6" t="s">
        <v>419</v>
      </c>
      <c r="W82" s="6" t="s">
        <v>565</v>
      </c>
      <c r="Y82" s="6" t="s">
        <v>566</v>
      </c>
      <c r="AA82" s="6" t="s">
        <v>567</v>
      </c>
      <c r="AB82" s="6" t="s">
        <v>568</v>
      </c>
      <c r="AC82" s="6">
        <v>78</v>
      </c>
      <c r="AD82" s="7"/>
      <c r="AE82" s="7"/>
      <c r="AF82" s="7" t="s">
        <v>40</v>
      </c>
      <c r="AG82" s="7"/>
      <c r="AH82" s="7"/>
      <c r="AI82" s="6" t="str">
        <f>HYPERLINK("https://doi.org/10.1515/9780691206479")</f>
        <v>https://doi.org/10.1515/9780691206479</v>
      </c>
      <c r="AK82" s="6" t="s">
        <v>47</v>
      </c>
    </row>
    <row r="83" spans="1:37" s="6" customFormat="1" x14ac:dyDescent="0.3">
      <c r="A83" s="6">
        <v>512118</v>
      </c>
      <c r="B83" s="7">
        <v>9781400836383</v>
      </c>
      <c r="C83" s="7"/>
      <c r="D83" s="7"/>
      <c r="F83" s="6" t="s">
        <v>569</v>
      </c>
      <c r="G83" s="6" t="s">
        <v>570</v>
      </c>
      <c r="H83" s="6" t="s">
        <v>571</v>
      </c>
      <c r="J83" s="6">
        <v>1</v>
      </c>
      <c r="K83" s="6" t="s">
        <v>572</v>
      </c>
      <c r="M83" s="6" t="s">
        <v>57</v>
      </c>
      <c r="N83" s="8">
        <v>40448</v>
      </c>
      <c r="O83" s="6">
        <v>2011</v>
      </c>
      <c r="P83" s="6">
        <v>272</v>
      </c>
      <c r="R83" s="6">
        <v>10</v>
      </c>
      <c r="T83" s="6" t="s">
        <v>41</v>
      </c>
      <c r="U83" s="6" t="s">
        <v>167</v>
      </c>
      <c r="V83" s="6" t="s">
        <v>167</v>
      </c>
      <c r="W83" s="6" t="s">
        <v>573</v>
      </c>
      <c r="Y83" s="6" t="s">
        <v>574</v>
      </c>
      <c r="AA83" s="6" t="s">
        <v>575</v>
      </c>
      <c r="AB83" s="6" t="s">
        <v>576</v>
      </c>
      <c r="AC83" s="6">
        <v>111</v>
      </c>
      <c r="AD83" s="7"/>
      <c r="AE83" s="7"/>
      <c r="AF83" s="7" t="s">
        <v>40</v>
      </c>
      <c r="AG83" s="7"/>
      <c r="AH83" s="7"/>
      <c r="AI83" s="6" t="str">
        <f>HYPERLINK("https://doi.org/10.1515/9781400836383")</f>
        <v>https://doi.org/10.1515/9781400836383</v>
      </c>
      <c r="AK83" s="6" t="s">
        <v>47</v>
      </c>
    </row>
    <row r="84" spans="1:37" s="6" customFormat="1" x14ac:dyDescent="0.3">
      <c r="A84" s="6">
        <v>507549</v>
      </c>
      <c r="B84" s="7">
        <v>9781400851850</v>
      </c>
      <c r="C84" s="7"/>
      <c r="D84" s="7"/>
      <c r="F84" s="6" t="s">
        <v>577</v>
      </c>
      <c r="H84" s="6" t="s">
        <v>578</v>
      </c>
      <c r="I84" s="6" t="s">
        <v>579</v>
      </c>
      <c r="J84" s="6">
        <v>1</v>
      </c>
      <c r="K84" s="6" t="s">
        <v>188</v>
      </c>
      <c r="L84" s="9" t="s">
        <v>580</v>
      </c>
      <c r="M84" s="6" t="s">
        <v>57</v>
      </c>
      <c r="N84" s="8">
        <v>41847</v>
      </c>
      <c r="O84" s="6">
        <v>2014</v>
      </c>
      <c r="P84" s="6">
        <v>560</v>
      </c>
      <c r="Q84" s="6">
        <v>422</v>
      </c>
      <c r="R84" s="6">
        <v>10</v>
      </c>
      <c r="T84" s="6" t="s">
        <v>41</v>
      </c>
      <c r="U84" s="6" t="s">
        <v>419</v>
      </c>
      <c r="V84" s="6" t="s">
        <v>419</v>
      </c>
      <c r="W84" s="6" t="s">
        <v>581</v>
      </c>
      <c r="Y84" s="6" t="s">
        <v>582</v>
      </c>
      <c r="AA84" s="6" t="s">
        <v>583</v>
      </c>
      <c r="AB84" s="6" t="s">
        <v>584</v>
      </c>
      <c r="AC84" s="6">
        <v>119</v>
      </c>
      <c r="AD84" s="7"/>
      <c r="AE84" s="7"/>
      <c r="AF84" s="7" t="s">
        <v>40</v>
      </c>
      <c r="AG84" s="7"/>
      <c r="AH84" s="7"/>
      <c r="AI84" s="6" t="str">
        <f>HYPERLINK("https://doi.org/10.1515/9781400851850")</f>
        <v>https://doi.org/10.1515/9781400851850</v>
      </c>
      <c r="AK84" s="6" t="s">
        <v>47</v>
      </c>
    </row>
    <row r="85" spans="1:37" s="6" customFormat="1" x14ac:dyDescent="0.3">
      <c r="A85" s="6">
        <v>563107</v>
      </c>
      <c r="B85" s="7">
        <v>9780691189383</v>
      </c>
      <c r="C85" s="7"/>
      <c r="D85" s="7"/>
      <c r="F85" s="6" t="s">
        <v>585</v>
      </c>
      <c r="G85" s="6" t="s">
        <v>586</v>
      </c>
      <c r="H85" s="6" t="s">
        <v>587</v>
      </c>
      <c r="J85" s="6">
        <v>1</v>
      </c>
      <c r="M85" s="6" t="s">
        <v>57</v>
      </c>
      <c r="N85" s="8">
        <v>43613</v>
      </c>
      <c r="O85" s="6">
        <v>2019</v>
      </c>
      <c r="P85" s="6">
        <v>376</v>
      </c>
      <c r="R85" s="6">
        <v>10</v>
      </c>
      <c r="T85" s="6" t="s">
        <v>41</v>
      </c>
      <c r="U85" s="6" t="s">
        <v>190</v>
      </c>
      <c r="V85" s="6" t="s">
        <v>190</v>
      </c>
      <c r="W85" s="6" t="s">
        <v>588</v>
      </c>
      <c r="Y85" s="6" t="s">
        <v>589</v>
      </c>
      <c r="AA85" s="6" t="s">
        <v>590</v>
      </c>
      <c r="AB85" s="6" t="s">
        <v>591</v>
      </c>
      <c r="AC85" s="6">
        <v>78</v>
      </c>
      <c r="AD85" s="7"/>
      <c r="AE85" s="7"/>
      <c r="AF85" s="7" t="s">
        <v>40</v>
      </c>
      <c r="AG85" s="7"/>
      <c r="AH85" s="7"/>
      <c r="AI85" s="6" t="str">
        <f>HYPERLINK("https://doi.org/10.1515/9780691189383")</f>
        <v>https://doi.org/10.1515/9780691189383</v>
      </c>
      <c r="AK85" s="6" t="s">
        <v>47</v>
      </c>
    </row>
    <row r="86" spans="1:37" s="6" customFormat="1" x14ac:dyDescent="0.3">
      <c r="A86" s="6">
        <v>512034</v>
      </c>
      <c r="B86" s="7">
        <v>9781400849512</v>
      </c>
      <c r="C86" s="7"/>
      <c r="D86" s="7"/>
      <c r="F86" s="6" t="s">
        <v>592</v>
      </c>
      <c r="H86" s="6" t="s">
        <v>593</v>
      </c>
      <c r="J86" s="6">
        <v>1</v>
      </c>
      <c r="M86" s="6" t="s">
        <v>57</v>
      </c>
      <c r="N86" s="8">
        <v>41578</v>
      </c>
      <c r="O86" s="6">
        <v>2002</v>
      </c>
      <c r="P86" s="6">
        <v>384</v>
      </c>
      <c r="R86" s="6">
        <v>10</v>
      </c>
      <c r="T86" s="6" t="s">
        <v>41</v>
      </c>
      <c r="U86" s="6" t="s">
        <v>135</v>
      </c>
      <c r="V86" s="6" t="s">
        <v>135</v>
      </c>
      <c r="W86" s="6" t="s">
        <v>136</v>
      </c>
      <c r="Y86" s="6" t="s">
        <v>594</v>
      </c>
      <c r="AA86" s="6" t="s">
        <v>595</v>
      </c>
      <c r="AB86" s="6" t="s">
        <v>596</v>
      </c>
      <c r="AC86" s="6">
        <v>360</v>
      </c>
      <c r="AD86" s="7"/>
      <c r="AE86" s="7"/>
      <c r="AF86" s="7" t="s">
        <v>40</v>
      </c>
      <c r="AG86" s="7"/>
      <c r="AH86" s="7"/>
      <c r="AI86" s="6" t="str">
        <f>HYPERLINK("https://doi.org/10.1515/9781400849512")</f>
        <v>https://doi.org/10.1515/9781400849512</v>
      </c>
      <c r="AK86" s="6" t="s">
        <v>47</v>
      </c>
    </row>
    <row r="87" spans="1:37" s="6" customFormat="1" x14ac:dyDescent="0.3">
      <c r="A87" s="6">
        <v>576976</v>
      </c>
      <c r="B87" s="7">
        <v>9781479815661</v>
      </c>
      <c r="C87" s="7"/>
      <c r="D87" s="7"/>
      <c r="F87" s="6" t="s">
        <v>597</v>
      </c>
      <c r="G87" s="6" t="s">
        <v>598</v>
      </c>
      <c r="H87" s="6" t="s">
        <v>599</v>
      </c>
      <c r="J87" s="6">
        <v>1</v>
      </c>
      <c r="K87" s="6" t="s">
        <v>600</v>
      </c>
      <c r="L87" s="9" t="s">
        <v>601</v>
      </c>
      <c r="M87" s="6" t="s">
        <v>602</v>
      </c>
      <c r="N87" s="8">
        <v>43795</v>
      </c>
      <c r="O87" s="6">
        <v>2019</v>
      </c>
      <c r="R87" s="6">
        <v>10</v>
      </c>
      <c r="T87" s="6" t="s">
        <v>41</v>
      </c>
      <c r="U87" s="6" t="s">
        <v>190</v>
      </c>
      <c r="V87" s="6" t="s">
        <v>190</v>
      </c>
      <c r="W87" s="6" t="s">
        <v>603</v>
      </c>
      <c r="Y87" s="6" t="s">
        <v>604</v>
      </c>
      <c r="AA87" s="6" t="s">
        <v>605</v>
      </c>
      <c r="AB87" s="6" t="s">
        <v>606</v>
      </c>
      <c r="AC87" s="6">
        <v>193.95</v>
      </c>
      <c r="AD87" s="7"/>
      <c r="AE87" s="7"/>
      <c r="AF87" s="7" t="s">
        <v>40</v>
      </c>
      <c r="AG87" s="7"/>
      <c r="AH87" s="7"/>
      <c r="AI87" s="6" t="str">
        <f>HYPERLINK("https://doi.org/10.18574/nyu/9781479859351.001.0001")</f>
        <v>https://doi.org/10.18574/nyu/9781479859351.001.0001</v>
      </c>
      <c r="AK87" s="6" t="s">
        <v>47</v>
      </c>
    </row>
    <row r="88" spans="1:37" s="6" customFormat="1" x14ac:dyDescent="0.3">
      <c r="A88" s="6">
        <v>598391</v>
      </c>
      <c r="B88" s="7">
        <v>9780691219837</v>
      </c>
      <c r="C88" s="7"/>
      <c r="D88" s="7"/>
      <c r="F88" s="6" t="s">
        <v>607</v>
      </c>
      <c r="G88" s="6" t="s">
        <v>608</v>
      </c>
      <c r="H88" s="6" t="s">
        <v>609</v>
      </c>
      <c r="J88" s="6">
        <v>1</v>
      </c>
      <c r="M88" s="6" t="s">
        <v>57</v>
      </c>
      <c r="N88" s="8">
        <v>44320</v>
      </c>
      <c r="O88" s="6">
        <v>2021</v>
      </c>
      <c r="P88" s="6">
        <v>232</v>
      </c>
      <c r="R88" s="6">
        <v>10</v>
      </c>
      <c r="T88" s="6" t="s">
        <v>41</v>
      </c>
      <c r="U88" s="6" t="s">
        <v>114</v>
      </c>
      <c r="V88" s="6" t="s">
        <v>114</v>
      </c>
      <c r="W88" s="6" t="s">
        <v>610</v>
      </c>
      <c r="Y88" s="6" t="s">
        <v>611</v>
      </c>
      <c r="AA88" s="6" t="s">
        <v>612</v>
      </c>
      <c r="AB88" s="6" t="s">
        <v>613</v>
      </c>
      <c r="AC88" s="6">
        <v>78</v>
      </c>
      <c r="AD88" s="7"/>
      <c r="AE88" s="7"/>
      <c r="AF88" s="7" t="s">
        <v>40</v>
      </c>
      <c r="AG88" s="7"/>
      <c r="AH88" s="7"/>
      <c r="AI88" s="6" t="str">
        <f>HYPERLINK("https://doi.org/10.1515/9780691219837?locatt=mode:legacy")</f>
        <v>https://doi.org/10.1515/9780691219837?locatt=mode:legacy</v>
      </c>
      <c r="AK88" s="6" t="s">
        <v>47</v>
      </c>
    </row>
    <row r="89" spans="1:37" s="6" customFormat="1" x14ac:dyDescent="0.3">
      <c r="A89" s="6">
        <v>516710</v>
      </c>
      <c r="B89" s="7">
        <v>9781400866045</v>
      </c>
      <c r="C89" s="7"/>
      <c r="D89" s="7"/>
      <c r="F89" s="6" t="s">
        <v>614</v>
      </c>
      <c r="G89" s="6" t="s">
        <v>615</v>
      </c>
      <c r="H89" s="6" t="s">
        <v>616</v>
      </c>
      <c r="J89" s="6">
        <v>1</v>
      </c>
      <c r="K89" s="6" t="s">
        <v>322</v>
      </c>
      <c r="L89" s="9" t="s">
        <v>617</v>
      </c>
      <c r="M89" s="6" t="s">
        <v>57</v>
      </c>
      <c r="N89" s="8">
        <v>42085</v>
      </c>
      <c r="O89" s="6">
        <v>2015</v>
      </c>
      <c r="P89" s="6">
        <v>296</v>
      </c>
      <c r="R89" s="6">
        <v>10</v>
      </c>
      <c r="T89" s="6" t="s">
        <v>41</v>
      </c>
      <c r="U89" s="6" t="s">
        <v>74</v>
      </c>
      <c r="V89" s="6" t="s">
        <v>74</v>
      </c>
      <c r="W89" s="6" t="s">
        <v>618</v>
      </c>
      <c r="Y89" s="6" t="s">
        <v>619</v>
      </c>
      <c r="AA89" s="6" t="s">
        <v>620</v>
      </c>
      <c r="AB89" s="6" t="s">
        <v>621</v>
      </c>
      <c r="AC89" s="6">
        <v>79</v>
      </c>
      <c r="AD89" s="7"/>
      <c r="AE89" s="7"/>
      <c r="AF89" s="7" t="s">
        <v>40</v>
      </c>
      <c r="AG89" s="7"/>
      <c r="AH89" s="7"/>
      <c r="AI89" s="6" t="str">
        <f>HYPERLINK("https://doi.org/10.1515/9781400866045")</f>
        <v>https://doi.org/10.1515/9781400866045</v>
      </c>
      <c r="AK89" s="6" t="s">
        <v>47</v>
      </c>
    </row>
    <row r="90" spans="1:37" s="6" customFormat="1" x14ac:dyDescent="0.3">
      <c r="A90" s="6">
        <v>575396</v>
      </c>
      <c r="B90" s="7">
        <v>9780691206912</v>
      </c>
      <c r="C90" s="7"/>
      <c r="D90" s="7"/>
      <c r="F90" s="6" t="s">
        <v>622</v>
      </c>
      <c r="H90" s="6" t="s">
        <v>623</v>
      </c>
      <c r="J90" s="6">
        <v>1</v>
      </c>
      <c r="K90" s="6" t="s">
        <v>142</v>
      </c>
      <c r="L90" s="9" t="s">
        <v>601</v>
      </c>
      <c r="M90" s="6" t="s">
        <v>57</v>
      </c>
      <c r="N90" s="8">
        <v>43830</v>
      </c>
      <c r="O90" s="6">
        <v>2001</v>
      </c>
      <c r="P90" s="6">
        <v>304</v>
      </c>
      <c r="R90" s="6">
        <v>10</v>
      </c>
      <c r="T90" s="6" t="s">
        <v>41</v>
      </c>
      <c r="U90" s="6" t="s">
        <v>135</v>
      </c>
      <c r="V90" s="6" t="s">
        <v>135</v>
      </c>
      <c r="W90" s="6" t="s">
        <v>136</v>
      </c>
      <c r="Y90" s="6" t="s">
        <v>624</v>
      </c>
      <c r="AA90" s="6" t="s">
        <v>625</v>
      </c>
      <c r="AB90" s="6" t="s">
        <v>626</v>
      </c>
      <c r="AC90" s="6">
        <v>315</v>
      </c>
      <c r="AD90" s="7"/>
      <c r="AE90" s="7"/>
      <c r="AF90" s="7" t="s">
        <v>40</v>
      </c>
      <c r="AG90" s="7"/>
      <c r="AH90" s="7"/>
      <c r="AI90" s="6" t="str">
        <f>HYPERLINK("https://doi.org/10.1515/9780691206912")</f>
        <v>https://doi.org/10.1515/9780691206912</v>
      </c>
      <c r="AK90" s="6" t="s">
        <v>47</v>
      </c>
    </row>
    <row r="91" spans="1:37" s="6" customFormat="1" x14ac:dyDescent="0.3">
      <c r="A91" s="6">
        <v>609728</v>
      </c>
      <c r="B91" s="7">
        <v>9780691217680</v>
      </c>
      <c r="C91" s="7"/>
      <c r="D91" s="7"/>
      <c r="F91" s="6" t="s">
        <v>627</v>
      </c>
      <c r="H91" s="6" t="s">
        <v>628</v>
      </c>
      <c r="J91" s="6">
        <v>1</v>
      </c>
      <c r="M91" s="6" t="s">
        <v>57</v>
      </c>
      <c r="N91" s="8">
        <v>44579</v>
      </c>
      <c r="O91" s="6">
        <v>2022</v>
      </c>
      <c r="P91" s="6">
        <v>352</v>
      </c>
      <c r="R91" s="6">
        <v>10</v>
      </c>
      <c r="T91" s="6" t="s">
        <v>41</v>
      </c>
      <c r="U91" s="6" t="s">
        <v>74</v>
      </c>
      <c r="V91" s="6" t="s">
        <v>74</v>
      </c>
      <c r="W91" s="6" t="s">
        <v>629</v>
      </c>
      <c r="Y91" s="6" t="s">
        <v>630</v>
      </c>
      <c r="AA91" s="6" t="s">
        <v>631</v>
      </c>
      <c r="AB91" s="6" t="s">
        <v>632</v>
      </c>
      <c r="AC91" s="6">
        <v>290</v>
      </c>
      <c r="AD91" s="7"/>
      <c r="AE91" s="7"/>
      <c r="AF91" s="7" t="s">
        <v>40</v>
      </c>
      <c r="AG91" s="7"/>
      <c r="AH91" s="7"/>
      <c r="AI91" s="6" t="str">
        <f>HYPERLINK("https://doi.org/10.1515/9780691217680?locatt=mode:legacy")</f>
        <v>https://doi.org/10.1515/9780691217680?locatt=mode:legacy</v>
      </c>
      <c r="AK91" s="6" t="s">
        <v>47</v>
      </c>
    </row>
    <row r="92" spans="1:37" s="6" customFormat="1" x14ac:dyDescent="0.3">
      <c r="A92" s="6">
        <v>575503</v>
      </c>
      <c r="B92" s="7">
        <v>9780300249378</v>
      </c>
      <c r="C92" s="7"/>
      <c r="D92" s="7"/>
      <c r="F92" s="6" t="s">
        <v>633</v>
      </c>
      <c r="G92" s="6" t="s">
        <v>634</v>
      </c>
      <c r="H92" s="6" t="s">
        <v>635</v>
      </c>
      <c r="J92" s="6">
        <v>1</v>
      </c>
      <c r="M92" s="6" t="s">
        <v>51</v>
      </c>
      <c r="N92" s="8">
        <v>43871</v>
      </c>
      <c r="O92" s="6">
        <v>2020</v>
      </c>
      <c r="P92" s="6">
        <v>256</v>
      </c>
      <c r="R92" s="6">
        <v>10</v>
      </c>
      <c r="T92" s="6" t="s">
        <v>41</v>
      </c>
      <c r="U92" s="6" t="s">
        <v>42</v>
      </c>
      <c r="V92" s="6" t="s">
        <v>42</v>
      </c>
      <c r="W92" s="6" t="s">
        <v>636</v>
      </c>
      <c r="Y92" s="6" t="s">
        <v>637</v>
      </c>
      <c r="AB92" s="6" t="s">
        <v>638</v>
      </c>
      <c r="AC92" s="6">
        <v>58.95</v>
      </c>
      <c r="AD92" s="7"/>
      <c r="AE92" s="7"/>
      <c r="AF92" s="7" t="s">
        <v>40</v>
      </c>
      <c r="AG92" s="7"/>
      <c r="AH92" s="7"/>
      <c r="AI92" s="6" t="str">
        <f>HYPERLINK("https://doi.org/10.12987/9780300249378?locatt=mode:legacy")</f>
        <v>https://doi.org/10.12987/9780300249378?locatt=mode:legacy</v>
      </c>
      <c r="AK92" s="6" t="s">
        <v>47</v>
      </c>
    </row>
    <row r="93" spans="1:37" s="6" customFormat="1" x14ac:dyDescent="0.3">
      <c r="A93" s="6">
        <v>552161</v>
      </c>
      <c r="B93" s="7">
        <v>9781501732355</v>
      </c>
      <c r="C93" s="7"/>
      <c r="D93" s="7"/>
      <c r="F93" s="6" t="s">
        <v>639</v>
      </c>
      <c r="H93" s="6" t="s">
        <v>640</v>
      </c>
      <c r="J93" s="6">
        <v>2</v>
      </c>
      <c r="M93" s="6" t="s">
        <v>514</v>
      </c>
      <c r="N93" s="8">
        <v>43348</v>
      </c>
      <c r="O93" s="6">
        <v>1994</v>
      </c>
      <c r="P93" s="6">
        <v>488</v>
      </c>
      <c r="R93" s="6">
        <v>283.5</v>
      </c>
      <c r="T93" s="6" t="s">
        <v>41</v>
      </c>
      <c r="U93" s="6" t="s">
        <v>190</v>
      </c>
      <c r="V93" s="6" t="s">
        <v>190</v>
      </c>
      <c r="W93" s="6" t="s">
        <v>641</v>
      </c>
      <c r="Y93" s="6" t="s">
        <v>642</v>
      </c>
      <c r="AB93" s="6" t="s">
        <v>643</v>
      </c>
      <c r="AC93" s="6">
        <v>130.94999999999999</v>
      </c>
      <c r="AD93" s="7"/>
      <c r="AE93" s="7"/>
      <c r="AF93" s="7" t="s">
        <v>40</v>
      </c>
      <c r="AG93" s="7"/>
      <c r="AH93" s="7"/>
      <c r="AI93" s="6" t="str">
        <f>HYPERLINK("https://doi.org/10.7591/9781501732355")</f>
        <v>https://doi.org/10.7591/9781501732355</v>
      </c>
      <c r="AK93" s="6" t="s">
        <v>47</v>
      </c>
    </row>
    <row r="94" spans="1:37" s="6" customFormat="1" x14ac:dyDescent="0.3">
      <c r="A94" s="6">
        <v>575368</v>
      </c>
      <c r="B94" s="7">
        <v>9780691207230</v>
      </c>
      <c r="C94" s="7"/>
      <c r="D94" s="7"/>
      <c r="F94" s="6" t="s">
        <v>644</v>
      </c>
      <c r="H94" s="6" t="s">
        <v>645</v>
      </c>
      <c r="J94" s="6">
        <v>1</v>
      </c>
      <c r="M94" s="6" t="s">
        <v>57</v>
      </c>
      <c r="N94" s="8">
        <v>43830</v>
      </c>
      <c r="O94" s="6">
        <v>1998</v>
      </c>
      <c r="P94" s="6">
        <v>272</v>
      </c>
      <c r="R94" s="6">
        <v>10</v>
      </c>
      <c r="T94" s="6" t="s">
        <v>41</v>
      </c>
      <c r="U94" s="6" t="s">
        <v>419</v>
      </c>
      <c r="V94" s="6" t="s">
        <v>419</v>
      </c>
      <c r="W94" s="6" t="s">
        <v>646</v>
      </c>
      <c r="Y94" s="6" t="s">
        <v>647</v>
      </c>
      <c r="AA94" s="6" t="s">
        <v>648</v>
      </c>
      <c r="AB94" s="6" t="s">
        <v>649</v>
      </c>
      <c r="AC94" s="6">
        <v>119</v>
      </c>
      <c r="AD94" s="7"/>
      <c r="AE94" s="7"/>
      <c r="AF94" s="7" t="s">
        <v>40</v>
      </c>
      <c r="AG94" s="7"/>
      <c r="AH94" s="7"/>
      <c r="AI94" s="6" t="str">
        <f>HYPERLINK("https://doi.org/10.1515/9780691207230")</f>
        <v>https://doi.org/10.1515/9780691207230</v>
      </c>
      <c r="AK94" s="6" t="s">
        <v>47</v>
      </c>
    </row>
    <row r="95" spans="1:37" s="6" customFormat="1" x14ac:dyDescent="0.3">
      <c r="A95" s="6">
        <v>609558</v>
      </c>
      <c r="B95" s="7">
        <v>9780231554404</v>
      </c>
      <c r="C95" s="7"/>
      <c r="D95" s="7"/>
      <c r="F95" s="6" t="s">
        <v>650</v>
      </c>
      <c r="H95" s="6" t="s">
        <v>651</v>
      </c>
      <c r="J95" s="6">
        <v>1</v>
      </c>
      <c r="M95" s="6" t="s">
        <v>66</v>
      </c>
      <c r="N95" s="8">
        <v>44424</v>
      </c>
      <c r="O95" s="6">
        <v>2021</v>
      </c>
      <c r="R95" s="6">
        <v>10</v>
      </c>
      <c r="T95" s="6" t="s">
        <v>41</v>
      </c>
      <c r="U95" s="6" t="s">
        <v>58</v>
      </c>
      <c r="V95" s="6" t="s">
        <v>58</v>
      </c>
      <c r="W95" s="6" t="s">
        <v>652</v>
      </c>
      <c r="Y95" s="6" t="s">
        <v>653</v>
      </c>
      <c r="Z95" s="6" t="s">
        <v>654</v>
      </c>
      <c r="AA95" s="6" t="s">
        <v>655</v>
      </c>
      <c r="AB95" s="6" t="s">
        <v>656</v>
      </c>
      <c r="AC95" s="6">
        <v>260.95</v>
      </c>
      <c r="AD95" s="7"/>
      <c r="AE95" s="7"/>
      <c r="AF95" s="7" t="s">
        <v>40</v>
      </c>
      <c r="AG95" s="7"/>
      <c r="AH95" s="7"/>
      <c r="AI95" s="6" t="str">
        <f>HYPERLINK("https://doi.org/10.7312/hart20212")</f>
        <v>https://doi.org/10.7312/hart20212</v>
      </c>
      <c r="AK95" s="6" t="s">
        <v>47</v>
      </c>
    </row>
    <row r="96" spans="1:37" s="6" customFormat="1" x14ac:dyDescent="0.3">
      <c r="A96" s="6">
        <v>524984</v>
      </c>
      <c r="B96" s="7">
        <v>9781400865963</v>
      </c>
      <c r="C96" s="7"/>
      <c r="D96" s="7"/>
      <c r="F96" s="6" t="s">
        <v>657</v>
      </c>
      <c r="G96" s="6" t="s">
        <v>658</v>
      </c>
      <c r="H96" s="6" t="s">
        <v>659</v>
      </c>
      <c r="J96" s="6">
        <v>1</v>
      </c>
      <c r="K96" s="6" t="s">
        <v>188</v>
      </c>
      <c r="L96" s="9" t="s">
        <v>660</v>
      </c>
      <c r="M96" s="6" t="s">
        <v>57</v>
      </c>
      <c r="N96" s="8">
        <v>42619</v>
      </c>
      <c r="O96" s="6">
        <v>2017</v>
      </c>
      <c r="P96" s="6">
        <v>544</v>
      </c>
      <c r="Q96" s="6">
        <v>800</v>
      </c>
      <c r="R96" s="6">
        <v>10</v>
      </c>
      <c r="T96" s="6" t="s">
        <v>41</v>
      </c>
      <c r="U96" s="6" t="s">
        <v>58</v>
      </c>
      <c r="V96" s="6" t="s">
        <v>58</v>
      </c>
      <c r="W96" s="6" t="s">
        <v>661</v>
      </c>
      <c r="Y96" s="6" t="s">
        <v>662</v>
      </c>
      <c r="AA96" s="6" t="s">
        <v>663</v>
      </c>
      <c r="AB96" s="6" t="s">
        <v>664</v>
      </c>
      <c r="AC96" s="6">
        <v>119</v>
      </c>
      <c r="AD96" s="7"/>
      <c r="AE96" s="7"/>
      <c r="AF96" s="7" t="s">
        <v>40</v>
      </c>
      <c r="AG96" s="7"/>
      <c r="AH96" s="7"/>
      <c r="AI96" s="6" t="str">
        <f>HYPERLINK("https://doi.org/10.1515/9781400865963")</f>
        <v>https://doi.org/10.1515/9781400865963</v>
      </c>
      <c r="AK96" s="6" t="s">
        <v>47</v>
      </c>
    </row>
    <row r="97" spans="1:37" s="6" customFormat="1" x14ac:dyDescent="0.3">
      <c r="A97" s="6">
        <v>516559</v>
      </c>
      <c r="B97" s="7">
        <v>9781400866021</v>
      </c>
      <c r="C97" s="7"/>
      <c r="D97" s="7"/>
      <c r="F97" s="6" t="s">
        <v>665</v>
      </c>
      <c r="G97" s="6" t="s">
        <v>666</v>
      </c>
      <c r="H97" s="6" t="s">
        <v>667</v>
      </c>
      <c r="J97" s="6">
        <v>2</v>
      </c>
      <c r="K97" s="6" t="s">
        <v>668</v>
      </c>
      <c r="L97" s="9" t="s">
        <v>669</v>
      </c>
      <c r="M97" s="6" t="s">
        <v>57</v>
      </c>
      <c r="N97" s="8">
        <v>42107</v>
      </c>
      <c r="O97" s="6">
        <v>2015</v>
      </c>
      <c r="P97" s="6">
        <v>312</v>
      </c>
      <c r="Q97" s="6">
        <v>162</v>
      </c>
      <c r="R97" s="6">
        <v>10</v>
      </c>
      <c r="T97" s="6" t="s">
        <v>41</v>
      </c>
      <c r="U97" s="6" t="s">
        <v>190</v>
      </c>
      <c r="V97" s="6" t="s">
        <v>190</v>
      </c>
      <c r="W97" s="6" t="s">
        <v>670</v>
      </c>
      <c r="Y97" s="6" t="s">
        <v>671</v>
      </c>
      <c r="AA97" s="6" t="s">
        <v>672</v>
      </c>
      <c r="AB97" s="6" t="s">
        <v>673</v>
      </c>
      <c r="AC97" s="6">
        <v>138</v>
      </c>
      <c r="AD97" s="7"/>
      <c r="AE97" s="7"/>
      <c r="AF97" s="7" t="s">
        <v>40</v>
      </c>
      <c r="AG97" s="7"/>
      <c r="AH97" s="7"/>
      <c r="AI97" s="6" t="str">
        <f>HYPERLINK("https://doi.org/10.1515/9781400866021")</f>
        <v>https://doi.org/10.1515/9781400866021</v>
      </c>
      <c r="AK97" s="6" t="s">
        <v>47</v>
      </c>
    </row>
    <row r="98" spans="1:37" s="6" customFormat="1" x14ac:dyDescent="0.3">
      <c r="A98" s="6">
        <v>543603</v>
      </c>
      <c r="B98" s="7">
        <v>9780691183978</v>
      </c>
      <c r="C98" s="7"/>
      <c r="D98" s="7"/>
      <c r="F98" s="6" t="s">
        <v>674</v>
      </c>
      <c r="G98" s="6" t="s">
        <v>675</v>
      </c>
      <c r="H98" s="6" t="s">
        <v>676</v>
      </c>
      <c r="J98" s="6">
        <v>1</v>
      </c>
      <c r="M98" s="6" t="s">
        <v>57</v>
      </c>
      <c r="N98" s="8">
        <v>43382</v>
      </c>
      <c r="O98" s="6">
        <v>2019</v>
      </c>
      <c r="P98" s="6">
        <v>256</v>
      </c>
      <c r="R98" s="6">
        <v>10</v>
      </c>
      <c r="T98" s="6" t="s">
        <v>41</v>
      </c>
      <c r="U98" s="6" t="s">
        <v>677</v>
      </c>
      <c r="V98" s="6" t="s">
        <v>677</v>
      </c>
      <c r="W98" s="6" t="s">
        <v>678</v>
      </c>
      <c r="Y98" s="6" t="s">
        <v>679</v>
      </c>
      <c r="AA98" s="6" t="s">
        <v>680</v>
      </c>
      <c r="AB98" s="6" t="s">
        <v>681</v>
      </c>
      <c r="AC98" s="6">
        <v>78</v>
      </c>
      <c r="AD98" s="7"/>
      <c r="AE98" s="7"/>
      <c r="AF98" s="7" t="s">
        <v>40</v>
      </c>
      <c r="AG98" s="7"/>
      <c r="AH98" s="7"/>
      <c r="AI98" s="6" t="str">
        <f>HYPERLINK("https://doi.org/10.1515/9780691183978?locatt=mode:legacy")</f>
        <v>https://doi.org/10.1515/9780691183978?locatt=mode:legacy</v>
      </c>
      <c r="AK98" s="6" t="s">
        <v>47</v>
      </c>
    </row>
    <row r="99" spans="1:37" s="6" customFormat="1" x14ac:dyDescent="0.3">
      <c r="A99" s="6">
        <v>18014</v>
      </c>
      <c r="B99" s="7">
        <v>9783110911213</v>
      </c>
      <c r="C99" s="7">
        <v>9783110190755</v>
      </c>
      <c r="D99" s="7"/>
      <c r="F99" s="6" t="s">
        <v>682</v>
      </c>
      <c r="I99" s="6" t="s">
        <v>683</v>
      </c>
      <c r="J99" s="6">
        <v>1</v>
      </c>
      <c r="K99" s="6" t="s">
        <v>684</v>
      </c>
      <c r="L99" s="9" t="s">
        <v>685</v>
      </c>
      <c r="M99" s="6" t="s">
        <v>412</v>
      </c>
      <c r="N99" s="8">
        <v>40672</v>
      </c>
      <c r="O99" s="6">
        <v>2010</v>
      </c>
      <c r="P99" s="6">
        <v>786</v>
      </c>
      <c r="Q99" s="6">
        <v>330</v>
      </c>
      <c r="R99" s="6">
        <v>10</v>
      </c>
      <c r="S99" s="6">
        <v>28</v>
      </c>
      <c r="T99" s="6" t="s">
        <v>41</v>
      </c>
      <c r="U99" s="6" t="s">
        <v>190</v>
      </c>
      <c r="V99" s="6" t="s">
        <v>190</v>
      </c>
      <c r="W99" s="6" t="s">
        <v>686</v>
      </c>
      <c r="Y99" s="6" t="s">
        <v>687</v>
      </c>
      <c r="AB99" s="6" t="s">
        <v>688</v>
      </c>
      <c r="AC99" s="6">
        <v>300</v>
      </c>
      <c r="AD99" s="7">
        <v>370</v>
      </c>
      <c r="AE99" s="7"/>
      <c r="AF99" s="7" t="s">
        <v>40</v>
      </c>
      <c r="AG99" s="7" t="s">
        <v>40</v>
      </c>
      <c r="AH99" s="7"/>
      <c r="AI99" s="6" t="str">
        <f>HYPERLINK("https://doi.org/10.1515/9783110911213")</f>
        <v>https://doi.org/10.1515/9783110911213</v>
      </c>
      <c r="AK99" s="6" t="s">
        <v>47</v>
      </c>
    </row>
    <row r="100" spans="1:37" s="6" customFormat="1" x14ac:dyDescent="0.3">
      <c r="A100" s="6">
        <v>526290</v>
      </c>
      <c r="B100" s="7">
        <v>9781400884452</v>
      </c>
      <c r="C100" s="7"/>
      <c r="D100" s="7"/>
      <c r="F100" s="6" t="s">
        <v>689</v>
      </c>
      <c r="H100" s="6" t="s">
        <v>690</v>
      </c>
      <c r="J100" s="6">
        <v>1</v>
      </c>
      <c r="K100" s="6" t="s">
        <v>188</v>
      </c>
      <c r="L100" s="9" t="s">
        <v>691</v>
      </c>
      <c r="M100" s="6" t="s">
        <v>57</v>
      </c>
      <c r="N100" s="8">
        <v>42689</v>
      </c>
      <c r="O100" s="6">
        <v>2017</v>
      </c>
      <c r="P100" s="6">
        <v>240</v>
      </c>
      <c r="R100" s="6">
        <v>10</v>
      </c>
      <c r="T100" s="6" t="s">
        <v>41</v>
      </c>
      <c r="U100" s="6" t="s">
        <v>190</v>
      </c>
      <c r="V100" s="6" t="s">
        <v>190</v>
      </c>
      <c r="W100" s="6" t="s">
        <v>692</v>
      </c>
      <c r="Y100" s="6" t="s">
        <v>693</v>
      </c>
      <c r="AA100" s="6" t="s">
        <v>694</v>
      </c>
      <c r="AB100" s="6" t="s">
        <v>695</v>
      </c>
      <c r="AC100" s="6">
        <v>78</v>
      </c>
      <c r="AD100" s="7"/>
      <c r="AE100" s="7"/>
      <c r="AF100" s="7" t="s">
        <v>40</v>
      </c>
      <c r="AG100" s="7"/>
      <c r="AH100" s="7"/>
      <c r="AI100" s="6" t="str">
        <f>HYPERLINK("https://doi.org/10.1515/9781400884452")</f>
        <v>https://doi.org/10.1515/9781400884452</v>
      </c>
      <c r="AK100" s="6" t="s">
        <v>47</v>
      </c>
    </row>
    <row r="101" spans="1:37" s="6" customFormat="1" x14ac:dyDescent="0.3">
      <c r="A101" s="6">
        <v>596701</v>
      </c>
      <c r="B101" s="7">
        <v>9780674043275</v>
      </c>
      <c r="C101" s="7"/>
      <c r="D101" s="7"/>
      <c r="F101" s="6" t="s">
        <v>696</v>
      </c>
      <c r="G101" s="6" t="s">
        <v>697</v>
      </c>
      <c r="H101" s="6" t="s">
        <v>698</v>
      </c>
      <c r="J101" s="6">
        <v>1</v>
      </c>
      <c r="M101" s="6" t="s">
        <v>39</v>
      </c>
      <c r="N101" s="8">
        <v>39340</v>
      </c>
      <c r="O101" s="6">
        <v>2007</v>
      </c>
      <c r="P101" s="6">
        <v>320</v>
      </c>
      <c r="R101" s="6">
        <v>10</v>
      </c>
      <c r="T101" s="6" t="s">
        <v>41</v>
      </c>
      <c r="U101" s="6" t="s">
        <v>419</v>
      </c>
      <c r="V101" s="6" t="s">
        <v>419</v>
      </c>
      <c r="W101" s="6" t="s">
        <v>699</v>
      </c>
      <c r="Y101" s="6" t="s">
        <v>700</v>
      </c>
      <c r="Z101" s="6" t="s">
        <v>701</v>
      </c>
      <c r="AA101" s="6" t="s">
        <v>702</v>
      </c>
      <c r="AC101" s="6">
        <v>80</v>
      </c>
      <c r="AD101" s="7"/>
      <c r="AE101" s="7"/>
      <c r="AF101" s="7" t="s">
        <v>40</v>
      </c>
      <c r="AG101" s="7"/>
      <c r="AH101" s="7"/>
      <c r="AI101" s="6" t="str">
        <f>HYPERLINK("https://doi.org/10.4159/9780674043275?locatt=mode:legacy")</f>
        <v>https://doi.org/10.4159/9780674043275?locatt=mode:legacy</v>
      </c>
      <c r="AK101" s="6" t="s">
        <v>47</v>
      </c>
    </row>
    <row r="102" spans="1:37" s="6" customFormat="1" x14ac:dyDescent="0.3">
      <c r="A102" s="6">
        <v>580494</v>
      </c>
      <c r="B102" s="7">
        <v>9781479859245</v>
      </c>
      <c r="C102" s="7"/>
      <c r="D102" s="7"/>
      <c r="F102" s="6" t="s">
        <v>703</v>
      </c>
      <c r="G102" s="6" t="s">
        <v>704</v>
      </c>
      <c r="H102" s="6" t="s">
        <v>705</v>
      </c>
      <c r="J102" s="6">
        <v>1</v>
      </c>
      <c r="M102" s="6" t="s">
        <v>602</v>
      </c>
      <c r="N102" s="8">
        <v>44131</v>
      </c>
      <c r="O102" s="6">
        <v>2020</v>
      </c>
      <c r="R102" s="6">
        <v>10</v>
      </c>
      <c r="T102" s="6" t="s">
        <v>41</v>
      </c>
      <c r="U102" s="6" t="s">
        <v>42</v>
      </c>
      <c r="V102" s="6" t="s">
        <v>42</v>
      </c>
      <c r="W102" s="6" t="s">
        <v>706</v>
      </c>
      <c r="Y102" s="6" t="s">
        <v>707</v>
      </c>
      <c r="AA102" s="6" t="s">
        <v>708</v>
      </c>
      <c r="AB102" s="6" t="s">
        <v>709</v>
      </c>
      <c r="AC102" s="6">
        <v>174.95</v>
      </c>
      <c r="AD102" s="7"/>
      <c r="AE102" s="7"/>
      <c r="AF102" s="7" t="s">
        <v>40</v>
      </c>
      <c r="AG102" s="7"/>
      <c r="AH102" s="7"/>
      <c r="AI102" s="6" t="str">
        <f>HYPERLINK("https://doi.org/10.18574/nyu/9781479835089.001.0001")</f>
        <v>https://doi.org/10.18574/nyu/9781479835089.001.0001</v>
      </c>
      <c r="AK102" s="6" t="s">
        <v>47</v>
      </c>
    </row>
    <row r="103" spans="1:37" s="6" customFormat="1" x14ac:dyDescent="0.3">
      <c r="A103" s="6">
        <v>626200</v>
      </c>
      <c r="B103" s="7">
        <v>9780691236247</v>
      </c>
      <c r="C103" s="7"/>
      <c r="D103" s="7"/>
      <c r="F103" s="6" t="s">
        <v>710</v>
      </c>
      <c r="H103" s="6" t="s">
        <v>711</v>
      </c>
      <c r="J103" s="6">
        <v>1</v>
      </c>
      <c r="M103" s="6" t="s">
        <v>57</v>
      </c>
      <c r="N103" s="8">
        <v>44768</v>
      </c>
      <c r="O103" s="6">
        <v>2022</v>
      </c>
      <c r="P103" s="6">
        <v>272</v>
      </c>
      <c r="R103" s="6">
        <v>10</v>
      </c>
      <c r="T103" s="6" t="s">
        <v>41</v>
      </c>
      <c r="U103" s="6" t="s">
        <v>190</v>
      </c>
      <c r="V103" s="6" t="s">
        <v>190</v>
      </c>
      <c r="W103" s="6" t="s">
        <v>712</v>
      </c>
      <c r="Y103" s="6" t="s">
        <v>713</v>
      </c>
      <c r="AA103" s="6" t="s">
        <v>714</v>
      </c>
      <c r="AB103" s="6" t="s">
        <v>715</v>
      </c>
      <c r="AC103" s="6">
        <v>78</v>
      </c>
      <c r="AD103" s="7"/>
      <c r="AE103" s="7"/>
      <c r="AF103" s="7" t="s">
        <v>40</v>
      </c>
      <c r="AG103" s="7"/>
      <c r="AH103" s="7"/>
      <c r="AI103" s="6" t="str">
        <f>HYPERLINK("https://doi.org/10.1515/9780691236247?locatt=mode:legacy")</f>
        <v>https://doi.org/10.1515/9780691236247?locatt=mode:legacy</v>
      </c>
      <c r="AK103" s="6" t="s">
        <v>47</v>
      </c>
    </row>
    <row r="104" spans="1:37" s="6" customFormat="1" x14ac:dyDescent="0.3">
      <c r="A104" s="6">
        <v>568284</v>
      </c>
      <c r="B104" s="7">
        <v>9781501736957</v>
      </c>
      <c r="C104" s="7"/>
      <c r="D104" s="7"/>
      <c r="F104" s="6" t="s">
        <v>716</v>
      </c>
      <c r="I104" s="6" t="s">
        <v>717</v>
      </c>
      <c r="J104" s="6">
        <v>1</v>
      </c>
      <c r="M104" s="6" t="s">
        <v>514</v>
      </c>
      <c r="N104" s="8">
        <v>43600</v>
      </c>
      <c r="O104" s="6">
        <v>1996</v>
      </c>
      <c r="P104" s="6">
        <v>608</v>
      </c>
      <c r="R104" s="6">
        <v>283.5</v>
      </c>
      <c r="T104" s="6" t="s">
        <v>41</v>
      </c>
      <c r="U104" s="6" t="s">
        <v>190</v>
      </c>
      <c r="V104" s="6" t="s">
        <v>190</v>
      </c>
      <c r="W104" s="6" t="s">
        <v>718</v>
      </c>
      <c r="Y104" s="6" t="s">
        <v>719</v>
      </c>
      <c r="AB104" s="6" t="s">
        <v>720</v>
      </c>
      <c r="AC104" s="6">
        <v>113.95</v>
      </c>
      <c r="AD104" s="7"/>
      <c r="AE104" s="7"/>
      <c r="AF104" s="7" t="s">
        <v>40</v>
      </c>
      <c r="AG104" s="7"/>
      <c r="AH104" s="7"/>
      <c r="AI104" s="6" t="str">
        <f>HYPERLINK("https://doi.org/10.7591/9781501736957")</f>
        <v>https://doi.org/10.7591/9781501736957</v>
      </c>
      <c r="AK104" s="6" t="s">
        <v>47</v>
      </c>
    </row>
    <row r="105" spans="1:37" s="6" customFormat="1" x14ac:dyDescent="0.3">
      <c r="A105" s="6">
        <v>605119</v>
      </c>
      <c r="B105" s="7">
        <v>9780674056732</v>
      </c>
      <c r="C105" s="7"/>
      <c r="D105" s="7"/>
      <c r="F105" s="6" t="s">
        <v>721</v>
      </c>
      <c r="H105" s="6" t="s">
        <v>722</v>
      </c>
      <c r="J105" s="6">
        <v>1</v>
      </c>
      <c r="M105" s="6" t="s">
        <v>39</v>
      </c>
      <c r="N105" s="8">
        <v>40298</v>
      </c>
      <c r="O105" s="6">
        <v>2010</v>
      </c>
      <c r="P105" s="6">
        <v>184</v>
      </c>
      <c r="R105" s="6">
        <v>10</v>
      </c>
      <c r="T105" s="6" t="s">
        <v>41</v>
      </c>
      <c r="U105" s="6" t="s">
        <v>42</v>
      </c>
      <c r="V105" s="6" t="s">
        <v>42</v>
      </c>
      <c r="W105" s="6" t="s">
        <v>723</v>
      </c>
      <c r="Y105" s="6" t="s">
        <v>724</v>
      </c>
      <c r="Z105" s="6" t="s">
        <v>725</v>
      </c>
      <c r="AA105" s="6" t="s">
        <v>726</v>
      </c>
      <c r="AC105" s="6">
        <v>46</v>
      </c>
      <c r="AD105" s="7"/>
      <c r="AE105" s="7"/>
      <c r="AF105" s="7" t="s">
        <v>40</v>
      </c>
      <c r="AG105" s="7"/>
      <c r="AH105" s="7"/>
      <c r="AI105" s="6" t="str">
        <f>HYPERLINK("https://doi.org/10.4159/9780674056732?locatt=mode:legacy")</f>
        <v>https://doi.org/10.4159/9780674056732?locatt=mode:legacy</v>
      </c>
      <c r="AK105" s="6" t="s">
        <v>47</v>
      </c>
    </row>
    <row r="106" spans="1:37" s="6" customFormat="1" x14ac:dyDescent="0.3">
      <c r="A106" s="6">
        <v>507514</v>
      </c>
      <c r="B106" s="7">
        <v>9781400837526</v>
      </c>
      <c r="C106" s="7"/>
      <c r="D106" s="7"/>
      <c r="F106" s="6" t="s">
        <v>727</v>
      </c>
      <c r="H106" s="6" t="s">
        <v>728</v>
      </c>
      <c r="J106" s="6">
        <v>1</v>
      </c>
      <c r="K106" s="6" t="s">
        <v>244</v>
      </c>
      <c r="L106" s="9" t="s">
        <v>729</v>
      </c>
      <c r="M106" s="6" t="s">
        <v>57</v>
      </c>
      <c r="N106" s="8">
        <v>40721</v>
      </c>
      <c r="O106" s="6">
        <v>2001</v>
      </c>
      <c r="P106" s="6">
        <v>392</v>
      </c>
      <c r="R106" s="6">
        <v>10</v>
      </c>
      <c r="T106" s="6" t="s">
        <v>41</v>
      </c>
      <c r="U106" s="6" t="s">
        <v>135</v>
      </c>
      <c r="V106" s="6" t="s">
        <v>135</v>
      </c>
      <c r="W106" s="6" t="s">
        <v>136</v>
      </c>
      <c r="Y106" s="6" t="s">
        <v>730</v>
      </c>
      <c r="AA106" s="6" t="s">
        <v>731</v>
      </c>
      <c r="AB106" s="6" t="s">
        <v>732</v>
      </c>
      <c r="AC106" s="6">
        <v>380</v>
      </c>
      <c r="AD106" s="7"/>
      <c r="AE106" s="7"/>
      <c r="AF106" s="7" t="s">
        <v>40</v>
      </c>
      <c r="AG106" s="7"/>
      <c r="AH106" s="7"/>
      <c r="AI106" s="6" t="str">
        <f>HYPERLINK("https://doi.org/10.1515/9781400837526")</f>
        <v>https://doi.org/10.1515/9781400837526</v>
      </c>
      <c r="AK106" s="6" t="s">
        <v>47</v>
      </c>
    </row>
    <row r="107" spans="1:37" s="6" customFormat="1" x14ac:dyDescent="0.3">
      <c r="A107" s="6">
        <v>507521</v>
      </c>
      <c r="B107" s="7">
        <v>9781400849727</v>
      </c>
      <c r="C107" s="7"/>
      <c r="D107" s="7"/>
      <c r="F107" s="6" t="s">
        <v>733</v>
      </c>
      <c r="G107" s="6" t="s">
        <v>250</v>
      </c>
      <c r="H107" s="6" t="s">
        <v>734</v>
      </c>
      <c r="J107" s="6">
        <v>2</v>
      </c>
      <c r="M107" s="6" t="s">
        <v>57</v>
      </c>
      <c r="N107" s="8">
        <v>41578</v>
      </c>
      <c r="O107" s="6">
        <v>2007</v>
      </c>
      <c r="P107" s="6">
        <v>488</v>
      </c>
      <c r="R107" s="6">
        <v>10</v>
      </c>
      <c r="T107" s="6" t="s">
        <v>41</v>
      </c>
      <c r="U107" s="6" t="s">
        <v>190</v>
      </c>
      <c r="V107" s="6" t="s">
        <v>190</v>
      </c>
      <c r="W107" s="6" t="s">
        <v>735</v>
      </c>
      <c r="Y107" s="6" t="s">
        <v>736</v>
      </c>
      <c r="AA107" s="6" t="s">
        <v>737</v>
      </c>
      <c r="AB107" s="6" t="s">
        <v>738</v>
      </c>
      <c r="AC107" s="6">
        <v>220.95</v>
      </c>
      <c r="AD107" s="7"/>
      <c r="AE107" s="7"/>
      <c r="AF107" s="7" t="s">
        <v>40</v>
      </c>
      <c r="AG107" s="7"/>
      <c r="AH107" s="7"/>
      <c r="AI107" s="6" t="str">
        <f>HYPERLINK("https://doi.org/10.1515/9781400849727")</f>
        <v>https://doi.org/10.1515/9781400849727</v>
      </c>
      <c r="AK107" s="6" t="s">
        <v>47</v>
      </c>
    </row>
    <row r="108" spans="1:37" s="6" customFormat="1" x14ac:dyDescent="0.3">
      <c r="A108" s="6">
        <v>563097</v>
      </c>
      <c r="B108" s="7">
        <v>9781400840960</v>
      </c>
      <c r="C108" s="7"/>
      <c r="D108" s="7"/>
      <c r="F108" s="6" t="s">
        <v>739</v>
      </c>
      <c r="H108" s="6" t="s">
        <v>740</v>
      </c>
      <c r="J108" s="6">
        <v>1</v>
      </c>
      <c r="M108" s="6" t="s">
        <v>57</v>
      </c>
      <c r="N108" s="8">
        <v>40805</v>
      </c>
      <c r="O108" s="6">
        <v>2006</v>
      </c>
      <c r="P108" s="6">
        <v>352</v>
      </c>
      <c r="R108" s="6">
        <v>10</v>
      </c>
      <c r="T108" s="6" t="s">
        <v>41</v>
      </c>
      <c r="U108" s="6" t="s">
        <v>135</v>
      </c>
      <c r="V108" s="6" t="s">
        <v>135</v>
      </c>
      <c r="W108" s="6" t="s">
        <v>741</v>
      </c>
      <c r="Y108" s="6" t="s">
        <v>742</v>
      </c>
      <c r="AA108" s="6" t="s">
        <v>743</v>
      </c>
      <c r="AB108" s="6" t="s">
        <v>744</v>
      </c>
      <c r="AC108" s="6">
        <v>420</v>
      </c>
      <c r="AD108" s="7"/>
      <c r="AE108" s="7"/>
      <c r="AF108" s="7" t="s">
        <v>40</v>
      </c>
      <c r="AG108" s="7"/>
      <c r="AH108" s="7"/>
      <c r="AI108" s="6" t="str">
        <f>HYPERLINK("https://doi.org/10.1515/9781400840960")</f>
        <v>https://doi.org/10.1515/9781400840960</v>
      </c>
      <c r="AK108" s="6" t="s">
        <v>47</v>
      </c>
    </row>
    <row r="109" spans="1:37" s="6" customFormat="1" x14ac:dyDescent="0.3">
      <c r="A109" s="6">
        <v>625823</v>
      </c>
      <c r="B109" s="7">
        <v>9780691235936</v>
      </c>
      <c r="C109" s="7"/>
      <c r="D109" s="7"/>
      <c r="F109" s="6" t="s">
        <v>745</v>
      </c>
      <c r="G109" s="6" t="s">
        <v>746</v>
      </c>
      <c r="H109" s="6" t="s">
        <v>747</v>
      </c>
      <c r="J109" s="6">
        <v>1</v>
      </c>
      <c r="M109" s="6" t="s">
        <v>57</v>
      </c>
      <c r="N109" s="8">
        <v>44824</v>
      </c>
      <c r="O109" s="6">
        <v>2022</v>
      </c>
      <c r="P109" s="6">
        <v>400</v>
      </c>
      <c r="R109" s="6">
        <v>10</v>
      </c>
      <c r="T109" s="6" t="s">
        <v>41</v>
      </c>
      <c r="U109" s="6" t="s">
        <v>419</v>
      </c>
      <c r="V109" s="6" t="s">
        <v>419</v>
      </c>
      <c r="W109" s="6" t="s">
        <v>748</v>
      </c>
      <c r="Y109" s="6" t="s">
        <v>749</v>
      </c>
      <c r="AA109" s="6" t="s">
        <v>750</v>
      </c>
      <c r="AB109" s="6" t="s">
        <v>751</v>
      </c>
      <c r="AC109" s="6">
        <v>121</v>
      </c>
      <c r="AD109" s="7"/>
      <c r="AE109" s="7"/>
      <c r="AF109" s="7" t="s">
        <v>40</v>
      </c>
      <c r="AG109" s="7"/>
      <c r="AH109" s="7"/>
      <c r="AI109" s="6" t="str">
        <f>HYPERLINK("https://doi.org/10.1515/9780691235936?locatt=mode:legacy")</f>
        <v>https://doi.org/10.1515/9780691235936?locatt=mode:legacy</v>
      </c>
      <c r="AK109" s="6" t="s">
        <v>47</v>
      </c>
    </row>
    <row r="110" spans="1:37" s="6" customFormat="1" x14ac:dyDescent="0.3">
      <c r="A110" s="6">
        <v>321689</v>
      </c>
      <c r="B110" s="7">
        <v>9780674184404</v>
      </c>
      <c r="C110" s="7">
        <v>9780674184374</v>
      </c>
      <c r="D110" s="7"/>
      <c r="F110" s="6" t="s">
        <v>752</v>
      </c>
      <c r="I110" s="6" t="s">
        <v>753</v>
      </c>
      <c r="J110" s="6">
        <v>1</v>
      </c>
      <c r="M110" s="6" t="s">
        <v>39</v>
      </c>
      <c r="N110" s="8">
        <v>41548</v>
      </c>
      <c r="O110" s="6">
        <v>1985</v>
      </c>
      <c r="P110" s="6">
        <v>430</v>
      </c>
      <c r="R110" s="6">
        <v>10</v>
      </c>
      <c r="T110" s="6" t="s">
        <v>41</v>
      </c>
      <c r="U110" s="6" t="s">
        <v>58</v>
      </c>
      <c r="V110" s="6" t="s">
        <v>58</v>
      </c>
      <c r="W110" s="6" t="s">
        <v>754</v>
      </c>
      <c r="AC110" s="6">
        <v>60</v>
      </c>
      <c r="AD110" s="7">
        <v>60</v>
      </c>
      <c r="AE110" s="7"/>
      <c r="AF110" s="7" t="s">
        <v>40</v>
      </c>
      <c r="AG110" s="7" t="s">
        <v>40</v>
      </c>
      <c r="AH110" s="7"/>
      <c r="AI110" s="6" t="str">
        <f>HYPERLINK("https://doi.org/10.4159/harvard.9780674184404")</f>
        <v>https://doi.org/10.4159/harvard.9780674184404</v>
      </c>
      <c r="AK110" s="6" t="s">
        <v>47</v>
      </c>
    </row>
    <row r="111" spans="1:37" s="6" customFormat="1" x14ac:dyDescent="0.3">
      <c r="A111" s="6">
        <v>601288</v>
      </c>
      <c r="B111" s="7">
        <v>9780691218625</v>
      </c>
      <c r="C111" s="7"/>
      <c r="D111" s="7"/>
      <c r="F111" s="6" t="s">
        <v>755</v>
      </c>
      <c r="G111" s="6" t="s">
        <v>520</v>
      </c>
      <c r="H111" s="6" t="s">
        <v>756</v>
      </c>
      <c r="J111" s="6">
        <v>1</v>
      </c>
      <c r="M111" s="6" t="s">
        <v>57</v>
      </c>
      <c r="N111" s="8">
        <v>44425</v>
      </c>
      <c r="O111" s="6">
        <v>2021</v>
      </c>
      <c r="P111" s="6">
        <v>240</v>
      </c>
      <c r="R111" s="6">
        <v>10</v>
      </c>
      <c r="T111" s="6" t="s">
        <v>41</v>
      </c>
      <c r="U111" s="6" t="s">
        <v>190</v>
      </c>
      <c r="V111" s="6" t="s">
        <v>190</v>
      </c>
      <c r="W111" s="6" t="s">
        <v>757</v>
      </c>
      <c r="Y111" s="6" t="s">
        <v>758</v>
      </c>
      <c r="AA111" s="6" t="s">
        <v>759</v>
      </c>
      <c r="AB111" s="6" t="s">
        <v>760</v>
      </c>
      <c r="AC111" s="6">
        <v>78</v>
      </c>
      <c r="AD111" s="7"/>
      <c r="AE111" s="7"/>
      <c r="AF111" s="7" t="s">
        <v>40</v>
      </c>
      <c r="AG111" s="7"/>
      <c r="AH111" s="7"/>
      <c r="AI111" s="6" t="str">
        <f>HYPERLINK("https://doi.org/10.1515/9780691218625?locatt=mode:legacy")</f>
        <v>https://doi.org/10.1515/9780691218625?locatt=mode:legacy</v>
      </c>
      <c r="AK111" s="6" t="s">
        <v>47</v>
      </c>
    </row>
    <row r="112" spans="1:37" s="6" customFormat="1" x14ac:dyDescent="0.3">
      <c r="A112" s="6">
        <v>595398</v>
      </c>
      <c r="B112" s="7">
        <v>9781400833276</v>
      </c>
      <c r="C112" s="7"/>
      <c r="D112" s="7"/>
      <c r="F112" s="6" t="s">
        <v>761</v>
      </c>
      <c r="H112" s="6" t="s">
        <v>762</v>
      </c>
      <c r="J112" s="6">
        <v>1</v>
      </c>
      <c r="K112" s="6" t="s">
        <v>215</v>
      </c>
      <c r="L112" s="9" t="s">
        <v>245</v>
      </c>
      <c r="M112" s="6" t="s">
        <v>57</v>
      </c>
      <c r="N112" s="8">
        <v>44145</v>
      </c>
      <c r="O112" s="6">
        <v>2009</v>
      </c>
      <c r="P112" s="6">
        <v>400</v>
      </c>
      <c r="R112" s="6">
        <v>10</v>
      </c>
      <c r="T112" s="6" t="s">
        <v>41</v>
      </c>
      <c r="U112" s="6" t="s">
        <v>135</v>
      </c>
      <c r="V112" s="6" t="s">
        <v>135</v>
      </c>
      <c r="W112" s="6" t="s">
        <v>350</v>
      </c>
      <c r="Y112" s="6" t="s">
        <v>763</v>
      </c>
      <c r="AA112" s="6" t="s">
        <v>764</v>
      </c>
      <c r="AB112" s="6" t="s">
        <v>765</v>
      </c>
      <c r="AC112" s="6">
        <v>260</v>
      </c>
      <c r="AD112" s="7"/>
      <c r="AE112" s="7"/>
      <c r="AF112" s="7" t="s">
        <v>40</v>
      </c>
      <c r="AG112" s="7"/>
      <c r="AH112" s="7"/>
      <c r="AI112" s="6" t="str">
        <f>HYPERLINK("https://doi.org/10.1515/9781400833276")</f>
        <v>https://doi.org/10.1515/9781400833276</v>
      </c>
      <c r="AK112" s="6" t="s">
        <v>47</v>
      </c>
    </row>
    <row r="113" spans="1:37" s="6" customFormat="1" x14ac:dyDescent="0.3">
      <c r="A113" s="6">
        <v>578963</v>
      </c>
      <c r="B113" s="7">
        <v>9780691208527</v>
      </c>
      <c r="C113" s="7"/>
      <c r="D113" s="7"/>
      <c r="F113" s="6" t="s">
        <v>766</v>
      </c>
      <c r="G113" s="6" t="s">
        <v>527</v>
      </c>
      <c r="H113" s="6" t="s">
        <v>767</v>
      </c>
      <c r="J113" s="6">
        <v>1</v>
      </c>
      <c r="M113" s="6" t="s">
        <v>57</v>
      </c>
      <c r="N113" s="8">
        <v>44117</v>
      </c>
      <c r="O113" s="6">
        <v>2020</v>
      </c>
      <c r="P113" s="6">
        <v>224</v>
      </c>
      <c r="R113" s="6">
        <v>10</v>
      </c>
      <c r="T113" s="6" t="s">
        <v>41</v>
      </c>
      <c r="U113" s="6" t="s">
        <v>190</v>
      </c>
      <c r="V113" s="6" t="s">
        <v>190</v>
      </c>
      <c r="W113" s="6" t="s">
        <v>768</v>
      </c>
      <c r="Y113" s="6" t="s">
        <v>769</v>
      </c>
      <c r="AA113" s="6" t="s">
        <v>770</v>
      </c>
      <c r="AB113" s="6" t="s">
        <v>771</v>
      </c>
      <c r="AC113" s="6">
        <v>78</v>
      </c>
      <c r="AD113" s="7"/>
      <c r="AE113" s="7"/>
      <c r="AF113" s="7" t="s">
        <v>40</v>
      </c>
      <c r="AG113" s="7"/>
      <c r="AH113" s="7"/>
      <c r="AI113" s="6" t="str">
        <f>HYPERLINK("https://doi.org/10.1515/9780691208527")</f>
        <v>https://doi.org/10.1515/9780691208527</v>
      </c>
      <c r="AK113" s="6" t="s">
        <v>47</v>
      </c>
    </row>
    <row r="114" spans="1:37" s="6" customFormat="1" x14ac:dyDescent="0.3">
      <c r="A114" s="6">
        <v>573325</v>
      </c>
      <c r="B114" s="7">
        <v>9780691199917</v>
      </c>
      <c r="C114" s="7"/>
      <c r="D114" s="7"/>
      <c r="F114" s="6" t="s">
        <v>772</v>
      </c>
      <c r="G114" s="6" t="s">
        <v>773</v>
      </c>
      <c r="H114" s="6" t="s">
        <v>774</v>
      </c>
      <c r="J114" s="6">
        <v>1</v>
      </c>
      <c r="M114" s="6" t="s">
        <v>57</v>
      </c>
      <c r="N114" s="8">
        <v>43970</v>
      </c>
      <c r="O114" s="6">
        <v>2020</v>
      </c>
      <c r="P114" s="6">
        <v>376</v>
      </c>
      <c r="R114" s="6">
        <v>10</v>
      </c>
      <c r="T114" s="6" t="s">
        <v>41</v>
      </c>
      <c r="U114" s="6" t="s">
        <v>58</v>
      </c>
      <c r="V114" s="6" t="s">
        <v>58</v>
      </c>
      <c r="W114" s="6" t="s">
        <v>775</v>
      </c>
      <c r="Y114" s="6" t="s">
        <v>776</v>
      </c>
      <c r="AA114" s="6" t="s">
        <v>777</v>
      </c>
      <c r="AB114" s="6" t="s">
        <v>778</v>
      </c>
      <c r="AC114" s="6">
        <v>78</v>
      </c>
      <c r="AD114" s="7"/>
      <c r="AE114" s="7"/>
      <c r="AF114" s="7" t="s">
        <v>40</v>
      </c>
      <c r="AG114" s="7"/>
      <c r="AH114" s="7"/>
      <c r="AI114" s="6" t="str">
        <f>HYPERLINK("https://doi.org/10.1515/9780691199917")</f>
        <v>https://doi.org/10.1515/9780691199917</v>
      </c>
      <c r="AK114" s="6" t="s">
        <v>47</v>
      </c>
    </row>
    <row r="115" spans="1:37" s="6" customFormat="1" x14ac:dyDescent="0.3">
      <c r="A115" s="6">
        <v>584089</v>
      </c>
      <c r="B115" s="7">
        <v>9780691212975</v>
      </c>
      <c r="C115" s="7"/>
      <c r="D115" s="7"/>
      <c r="F115" s="6" t="s">
        <v>779</v>
      </c>
      <c r="G115" s="6" t="s">
        <v>780</v>
      </c>
      <c r="H115" s="6" t="s">
        <v>781</v>
      </c>
      <c r="J115" s="6">
        <v>2</v>
      </c>
      <c r="M115" s="6" t="s">
        <v>57</v>
      </c>
      <c r="N115" s="8">
        <v>43956</v>
      </c>
      <c r="O115" s="6">
        <v>1983</v>
      </c>
      <c r="P115" s="6">
        <v>488</v>
      </c>
      <c r="R115" s="6">
        <v>10</v>
      </c>
      <c r="T115" s="6" t="s">
        <v>41</v>
      </c>
      <c r="U115" s="6" t="s">
        <v>58</v>
      </c>
      <c r="V115" s="6" t="s">
        <v>58</v>
      </c>
      <c r="W115" s="6" t="s">
        <v>136</v>
      </c>
      <c r="Y115" s="6" t="s">
        <v>782</v>
      </c>
      <c r="AB115" s="6" t="s">
        <v>783</v>
      </c>
      <c r="AC115" s="6">
        <v>315</v>
      </c>
      <c r="AD115" s="7"/>
      <c r="AE115" s="7"/>
      <c r="AF115" s="7" t="s">
        <v>40</v>
      </c>
      <c r="AG115" s="7"/>
      <c r="AH115" s="7"/>
      <c r="AI115" s="6" t="str">
        <f>HYPERLINK("https://doi.org/10.1515/9780691212975")</f>
        <v>https://doi.org/10.1515/9780691212975</v>
      </c>
      <c r="AK115" s="6" t="s">
        <v>47</v>
      </c>
    </row>
    <row r="116" spans="1:37" s="6" customFormat="1" x14ac:dyDescent="0.3">
      <c r="A116" s="6">
        <v>550247</v>
      </c>
      <c r="B116" s="7">
        <v>9780691193731</v>
      </c>
      <c r="C116" s="7"/>
      <c r="D116" s="7"/>
      <c r="F116" s="6" t="s">
        <v>784</v>
      </c>
      <c r="G116" s="6" t="s">
        <v>520</v>
      </c>
      <c r="H116" s="6" t="s">
        <v>785</v>
      </c>
      <c r="J116" s="6">
        <v>1</v>
      </c>
      <c r="M116" s="6" t="s">
        <v>57</v>
      </c>
      <c r="N116" s="8">
        <v>43662</v>
      </c>
      <c r="O116" s="6">
        <v>2019</v>
      </c>
      <c r="P116" s="6">
        <v>224</v>
      </c>
      <c r="R116" s="6">
        <v>10</v>
      </c>
      <c r="T116" s="6" t="s">
        <v>41</v>
      </c>
      <c r="U116" s="6" t="s">
        <v>190</v>
      </c>
      <c r="V116" s="6" t="s">
        <v>190</v>
      </c>
      <c r="W116" s="6" t="s">
        <v>786</v>
      </c>
      <c r="Y116" s="6" t="s">
        <v>787</v>
      </c>
      <c r="AA116" s="6" t="s">
        <v>788</v>
      </c>
      <c r="AB116" s="6" t="s">
        <v>789</v>
      </c>
      <c r="AC116" s="6">
        <v>78</v>
      </c>
      <c r="AD116" s="7"/>
      <c r="AE116" s="7"/>
      <c r="AF116" s="7" t="s">
        <v>40</v>
      </c>
      <c r="AG116" s="7"/>
      <c r="AH116" s="7"/>
      <c r="AI116" s="6" t="str">
        <f>HYPERLINK("https://doi.org/10.1515/9780691193731")</f>
        <v>https://doi.org/10.1515/9780691193731</v>
      </c>
      <c r="AK116" s="6" t="s">
        <v>47</v>
      </c>
    </row>
    <row r="117" spans="1:37" s="6" customFormat="1" x14ac:dyDescent="0.3">
      <c r="A117" s="6">
        <v>621100</v>
      </c>
      <c r="B117" s="7">
        <v>9780691230498</v>
      </c>
      <c r="C117" s="7"/>
      <c r="D117" s="7"/>
      <c r="F117" s="6" t="s">
        <v>790</v>
      </c>
      <c r="G117" s="6" t="s">
        <v>431</v>
      </c>
      <c r="H117" s="6" t="s">
        <v>791</v>
      </c>
      <c r="J117" s="6">
        <v>1</v>
      </c>
      <c r="M117" s="6" t="s">
        <v>57</v>
      </c>
      <c r="N117" s="8">
        <v>44656</v>
      </c>
      <c r="O117" s="6">
        <v>2022</v>
      </c>
      <c r="P117" s="6">
        <v>320</v>
      </c>
      <c r="R117" s="6">
        <v>10</v>
      </c>
      <c r="T117" s="6" t="s">
        <v>41</v>
      </c>
      <c r="U117" s="6" t="s">
        <v>190</v>
      </c>
      <c r="V117" s="6" t="s">
        <v>190</v>
      </c>
      <c r="W117" s="6" t="s">
        <v>792</v>
      </c>
      <c r="Y117" s="6" t="s">
        <v>793</v>
      </c>
      <c r="AA117" s="6" t="s">
        <v>794</v>
      </c>
      <c r="AB117" s="6" t="s">
        <v>795</v>
      </c>
      <c r="AC117" s="6">
        <v>92</v>
      </c>
      <c r="AD117" s="7"/>
      <c r="AE117" s="7"/>
      <c r="AF117" s="7" t="s">
        <v>40</v>
      </c>
      <c r="AG117" s="7"/>
      <c r="AH117" s="7"/>
      <c r="AI117" s="6" t="str">
        <f>HYPERLINK("https://doi.org/10.1515/9780691230498?locatt=mode:legacy")</f>
        <v>https://doi.org/10.1515/9780691230498?locatt=mode:legacy</v>
      </c>
      <c r="AK117" s="6" t="s">
        <v>47</v>
      </c>
    </row>
    <row r="118" spans="1:37" s="6" customFormat="1" x14ac:dyDescent="0.3">
      <c r="A118" s="6">
        <v>575857</v>
      </c>
      <c r="B118" s="7">
        <v>9780231550901</v>
      </c>
      <c r="C118" s="7"/>
      <c r="D118" s="7"/>
      <c r="F118" s="6" t="s">
        <v>796</v>
      </c>
      <c r="I118" s="6" t="s">
        <v>797</v>
      </c>
      <c r="J118" s="6">
        <v>1</v>
      </c>
      <c r="M118" s="6" t="s">
        <v>66</v>
      </c>
      <c r="N118" s="8">
        <v>43956</v>
      </c>
      <c r="O118" s="6">
        <v>2019</v>
      </c>
      <c r="R118" s="6">
        <v>10</v>
      </c>
      <c r="T118" s="6" t="s">
        <v>41</v>
      </c>
      <c r="U118" s="6" t="s">
        <v>42</v>
      </c>
      <c r="V118" s="6" t="s">
        <v>42</v>
      </c>
      <c r="W118" s="6" t="s">
        <v>798</v>
      </c>
      <c r="Y118" s="6" t="s">
        <v>799</v>
      </c>
      <c r="Z118" s="6" t="s">
        <v>800</v>
      </c>
      <c r="AA118" s="6" t="s">
        <v>801</v>
      </c>
      <c r="AB118" s="6" t="s">
        <v>802</v>
      </c>
      <c r="AC118" s="6">
        <v>30.95</v>
      </c>
      <c r="AD118" s="7"/>
      <c r="AE118" s="7"/>
      <c r="AF118" s="7" t="s">
        <v>40</v>
      </c>
      <c r="AG118" s="7"/>
      <c r="AH118" s="7"/>
      <c r="AI118" s="6" t="str">
        <f>HYPERLINK("https://doi.org/10.7312/bilg19462")</f>
        <v>https://doi.org/10.7312/bilg19462</v>
      </c>
      <c r="AK118" s="6" t="s">
        <v>47</v>
      </c>
    </row>
    <row r="119" spans="1:37" s="6" customFormat="1" x14ac:dyDescent="0.3">
      <c r="A119" s="6">
        <v>625395</v>
      </c>
      <c r="B119" s="7">
        <v>9780691233772</v>
      </c>
      <c r="C119" s="7"/>
      <c r="D119" s="7"/>
      <c r="F119" s="6" t="s">
        <v>803</v>
      </c>
      <c r="H119" s="6" t="s">
        <v>804</v>
      </c>
      <c r="J119" s="6">
        <v>1</v>
      </c>
      <c r="M119" s="6" t="s">
        <v>57</v>
      </c>
      <c r="N119" s="8">
        <v>44740</v>
      </c>
      <c r="O119" s="6">
        <v>2022</v>
      </c>
      <c r="P119" s="6">
        <v>240</v>
      </c>
      <c r="R119" s="6">
        <v>10</v>
      </c>
      <c r="T119" s="6" t="s">
        <v>41</v>
      </c>
      <c r="U119" s="6" t="s">
        <v>190</v>
      </c>
      <c r="V119" s="6" t="s">
        <v>190</v>
      </c>
      <c r="W119" s="6" t="s">
        <v>805</v>
      </c>
      <c r="Y119" s="6" t="s">
        <v>806</v>
      </c>
      <c r="AA119" s="6" t="s">
        <v>807</v>
      </c>
      <c r="AB119" s="6" t="s">
        <v>808</v>
      </c>
      <c r="AC119" s="6">
        <v>78</v>
      </c>
      <c r="AD119" s="7"/>
      <c r="AE119" s="7"/>
      <c r="AF119" s="7" t="s">
        <v>40</v>
      </c>
      <c r="AG119" s="7"/>
      <c r="AH119" s="7"/>
      <c r="AI119" s="6" t="str">
        <f>HYPERLINK("https://doi.org/10.1515/9780691233772?locatt=mode:legacy")</f>
        <v>https://doi.org/10.1515/9780691233772?locatt=mode:legacy</v>
      </c>
      <c r="AK119" s="6" t="s">
        <v>47</v>
      </c>
    </row>
    <row r="120" spans="1:37" s="6" customFormat="1" x14ac:dyDescent="0.3">
      <c r="A120" s="6">
        <v>579389</v>
      </c>
      <c r="B120" s="7">
        <v>9780674245426</v>
      </c>
      <c r="C120" s="7"/>
      <c r="D120" s="7"/>
      <c r="F120" s="6" t="s">
        <v>809</v>
      </c>
      <c r="G120" s="6" t="s">
        <v>810</v>
      </c>
      <c r="H120" s="6" t="s">
        <v>811</v>
      </c>
      <c r="J120" s="6">
        <v>1</v>
      </c>
      <c r="M120" s="6" t="s">
        <v>39</v>
      </c>
      <c r="N120" s="8">
        <v>44081</v>
      </c>
      <c r="O120" s="6">
        <v>2020</v>
      </c>
      <c r="P120" s="6">
        <v>352</v>
      </c>
      <c r="R120" s="6">
        <v>10</v>
      </c>
      <c r="T120" s="6" t="s">
        <v>41</v>
      </c>
      <c r="U120" s="6" t="s">
        <v>114</v>
      </c>
      <c r="V120" s="6" t="s">
        <v>114</v>
      </c>
      <c r="W120" s="6" t="s">
        <v>812</v>
      </c>
      <c r="Y120" s="6" t="s">
        <v>813</v>
      </c>
      <c r="Z120" s="6" t="s">
        <v>814</v>
      </c>
      <c r="AA120" s="6" t="s">
        <v>815</v>
      </c>
      <c r="AC120" s="6">
        <v>31.95</v>
      </c>
      <c r="AD120" s="7"/>
      <c r="AE120" s="7"/>
      <c r="AF120" s="7" t="s">
        <v>40</v>
      </c>
      <c r="AG120" s="7"/>
      <c r="AH120" s="7"/>
      <c r="AI120" s="6" t="str">
        <f>HYPERLINK("https://doi.org/10.4159/9780674245426")</f>
        <v>https://doi.org/10.4159/9780674245426</v>
      </c>
      <c r="AK120" s="6" t="s">
        <v>47</v>
      </c>
    </row>
    <row r="121" spans="1:37" s="6" customFormat="1" x14ac:dyDescent="0.3">
      <c r="A121" s="6">
        <v>507978</v>
      </c>
      <c r="B121" s="7">
        <v>9781400849505</v>
      </c>
      <c r="C121" s="7"/>
      <c r="D121" s="7"/>
      <c r="F121" s="6" t="s">
        <v>816</v>
      </c>
      <c r="G121" s="6" t="s">
        <v>817</v>
      </c>
      <c r="H121" s="6" t="s">
        <v>818</v>
      </c>
      <c r="J121" s="6">
        <v>1</v>
      </c>
      <c r="M121" s="6" t="s">
        <v>57</v>
      </c>
      <c r="N121" s="8">
        <v>41578</v>
      </c>
      <c r="O121" s="6">
        <v>2002</v>
      </c>
      <c r="P121" s="6">
        <v>456</v>
      </c>
      <c r="R121" s="6">
        <v>10</v>
      </c>
      <c r="T121" s="6" t="s">
        <v>41</v>
      </c>
      <c r="U121" s="6" t="s">
        <v>135</v>
      </c>
      <c r="V121" s="6" t="s">
        <v>135</v>
      </c>
      <c r="W121" s="6" t="s">
        <v>136</v>
      </c>
      <c r="Y121" s="6" t="s">
        <v>819</v>
      </c>
      <c r="AA121" s="6" t="s">
        <v>820</v>
      </c>
      <c r="AB121" s="6" t="s">
        <v>821</v>
      </c>
      <c r="AC121" s="6">
        <v>295</v>
      </c>
      <c r="AD121" s="7"/>
      <c r="AE121" s="7"/>
      <c r="AF121" s="7" t="s">
        <v>40</v>
      </c>
      <c r="AG121" s="7"/>
      <c r="AH121" s="7"/>
      <c r="AI121" s="6" t="str">
        <f>HYPERLINK("https://doi.org/10.1515/9781400849505")</f>
        <v>https://doi.org/10.1515/9781400849505</v>
      </c>
      <c r="AK121" s="6" t="s">
        <v>47</v>
      </c>
    </row>
    <row r="122" spans="1:37" s="6" customFormat="1" x14ac:dyDescent="0.3">
      <c r="A122" s="6">
        <v>584659</v>
      </c>
      <c r="B122" s="7">
        <v>9780823252343</v>
      </c>
      <c r="C122" s="7"/>
      <c r="D122" s="7"/>
      <c r="F122" s="6" t="s">
        <v>822</v>
      </c>
      <c r="G122" s="6" t="s">
        <v>823</v>
      </c>
      <c r="I122" s="6" t="s">
        <v>824</v>
      </c>
      <c r="J122" s="6">
        <v>1</v>
      </c>
      <c r="K122" s="6" t="s">
        <v>825</v>
      </c>
      <c r="M122" s="6" t="s">
        <v>282</v>
      </c>
      <c r="N122" s="8">
        <v>41428</v>
      </c>
      <c r="O122" s="6">
        <v>2013</v>
      </c>
      <c r="P122" s="6">
        <v>508</v>
      </c>
      <c r="R122" s="6">
        <v>10</v>
      </c>
      <c r="T122" s="6" t="s">
        <v>41</v>
      </c>
      <c r="U122" s="6" t="s">
        <v>42</v>
      </c>
      <c r="V122" s="6" t="s">
        <v>42</v>
      </c>
      <c r="W122" s="6" t="s">
        <v>826</v>
      </c>
      <c r="Y122" s="6" t="s">
        <v>827</v>
      </c>
      <c r="AA122" s="6" t="s">
        <v>828</v>
      </c>
      <c r="AB122" s="6" t="s">
        <v>829</v>
      </c>
      <c r="AC122" s="6">
        <v>169.95</v>
      </c>
      <c r="AD122" s="7"/>
      <c r="AE122" s="7"/>
      <c r="AF122" s="7" t="s">
        <v>40</v>
      </c>
      <c r="AG122" s="7"/>
      <c r="AH122" s="7"/>
      <c r="AI122" s="6" t="str">
        <f>HYPERLINK("https://doi.org/10.1515/9780823252343")</f>
        <v>https://doi.org/10.1515/9780823252343</v>
      </c>
      <c r="AK122" s="6" t="s">
        <v>47</v>
      </c>
    </row>
    <row r="123" spans="1:37" s="6" customFormat="1" x14ac:dyDescent="0.3">
      <c r="A123" s="6">
        <v>556995</v>
      </c>
      <c r="B123" s="7">
        <v>9780520948433</v>
      </c>
      <c r="C123" s="7"/>
      <c r="D123" s="7"/>
      <c r="F123" s="6" t="s">
        <v>830</v>
      </c>
      <c r="I123" s="6" t="s">
        <v>831</v>
      </c>
      <c r="J123" s="6">
        <v>1</v>
      </c>
      <c r="K123" s="6" t="s">
        <v>235</v>
      </c>
      <c r="L123" s="9" t="s">
        <v>832</v>
      </c>
      <c r="M123" s="6" t="s">
        <v>82</v>
      </c>
      <c r="N123" s="8">
        <v>40545</v>
      </c>
      <c r="O123" s="6">
        <v>2011</v>
      </c>
      <c r="P123" s="6">
        <v>792</v>
      </c>
      <c r="R123" s="6">
        <v>10</v>
      </c>
      <c r="T123" s="6" t="s">
        <v>41</v>
      </c>
      <c r="U123" s="6" t="s">
        <v>42</v>
      </c>
      <c r="V123" s="6" t="s">
        <v>42</v>
      </c>
      <c r="W123" s="6" t="s">
        <v>237</v>
      </c>
      <c r="Y123" s="6" t="s">
        <v>833</v>
      </c>
      <c r="AB123" s="6" t="s">
        <v>834</v>
      </c>
      <c r="AC123" s="6">
        <v>391.95</v>
      </c>
      <c r="AD123" s="7"/>
      <c r="AE123" s="7"/>
      <c r="AF123" s="7" t="s">
        <v>40</v>
      </c>
      <c r="AG123" s="7"/>
      <c r="AH123" s="7"/>
      <c r="AI123" s="6" t="str">
        <f>HYPERLINK("https://doi.org/10.1525/9780520948433")</f>
        <v>https://doi.org/10.1525/9780520948433</v>
      </c>
      <c r="AK123" s="6" t="s">
        <v>47</v>
      </c>
    </row>
    <row r="124" spans="1:37" s="6" customFormat="1" x14ac:dyDescent="0.3">
      <c r="A124" s="6">
        <v>516256</v>
      </c>
      <c r="B124" s="7">
        <v>9780231530316</v>
      </c>
      <c r="C124" s="7"/>
      <c r="D124" s="7"/>
      <c r="F124" s="6" t="s">
        <v>835</v>
      </c>
      <c r="G124" s="6" t="s">
        <v>836</v>
      </c>
      <c r="H124" s="6" t="s">
        <v>837</v>
      </c>
      <c r="J124" s="6">
        <v>1</v>
      </c>
      <c r="M124" s="6" t="s">
        <v>66</v>
      </c>
      <c r="N124" s="8">
        <v>40879</v>
      </c>
      <c r="O124" s="6">
        <v>2011</v>
      </c>
      <c r="P124" s="6">
        <v>288</v>
      </c>
      <c r="R124" s="6">
        <v>10</v>
      </c>
      <c r="T124" s="6" t="s">
        <v>41</v>
      </c>
      <c r="U124" s="6" t="s">
        <v>114</v>
      </c>
      <c r="V124" s="6" t="s">
        <v>114</v>
      </c>
      <c r="W124" s="6" t="s">
        <v>838</v>
      </c>
      <c r="Y124" s="6" t="s">
        <v>839</v>
      </c>
      <c r="AA124" s="6" t="s">
        <v>840</v>
      </c>
      <c r="AB124" s="6" t="s">
        <v>841</v>
      </c>
      <c r="AC124" s="6">
        <v>15.95</v>
      </c>
      <c r="AD124" s="7"/>
      <c r="AE124" s="7"/>
      <c r="AF124" s="7" t="s">
        <v>40</v>
      </c>
      <c r="AG124" s="7"/>
      <c r="AH124" s="7"/>
      <c r="AI124" s="6" t="str">
        <f>HYPERLINK("https://doi.org/10.7312/shep15910")</f>
        <v>https://doi.org/10.7312/shep15910</v>
      </c>
      <c r="AK124" s="6" t="s">
        <v>47</v>
      </c>
    </row>
    <row r="125" spans="1:37" s="6" customFormat="1" x14ac:dyDescent="0.3">
      <c r="A125" s="6">
        <v>573856</v>
      </c>
      <c r="B125" s="7">
        <v>9780300248890</v>
      </c>
      <c r="C125" s="7"/>
      <c r="D125" s="7"/>
      <c r="F125" s="6" t="s">
        <v>842</v>
      </c>
      <c r="G125" s="6" t="s">
        <v>843</v>
      </c>
      <c r="I125" s="6" t="s">
        <v>844</v>
      </c>
      <c r="J125" s="6">
        <v>1</v>
      </c>
      <c r="M125" s="6" t="s">
        <v>51</v>
      </c>
      <c r="N125" s="8">
        <v>43760</v>
      </c>
      <c r="O125" s="6">
        <v>2019</v>
      </c>
      <c r="P125" s="6">
        <v>320</v>
      </c>
      <c r="R125" s="6">
        <v>10</v>
      </c>
      <c r="T125" s="6" t="s">
        <v>41</v>
      </c>
      <c r="U125" s="6" t="s">
        <v>42</v>
      </c>
      <c r="V125" s="6" t="s">
        <v>42</v>
      </c>
      <c r="W125" s="6" t="s">
        <v>845</v>
      </c>
      <c r="Y125" s="6" t="s">
        <v>846</v>
      </c>
      <c r="AB125" s="6" t="s">
        <v>847</v>
      </c>
      <c r="AC125" s="6">
        <v>58.95</v>
      </c>
      <c r="AD125" s="7"/>
      <c r="AE125" s="7"/>
      <c r="AF125" s="7" t="s">
        <v>40</v>
      </c>
      <c r="AG125" s="7"/>
      <c r="AH125" s="7"/>
      <c r="AI125" s="6" t="str">
        <f>HYPERLINK("https://doi.org/10.12987/9780300248890?locatt=mode:legacy")</f>
        <v>https://doi.org/10.12987/9780300248890?locatt=mode:legacy</v>
      </c>
      <c r="AK125" s="6" t="s">
        <v>47</v>
      </c>
    </row>
    <row r="126" spans="1:37" s="6" customFormat="1" x14ac:dyDescent="0.3">
      <c r="A126" s="6">
        <v>579372</v>
      </c>
      <c r="B126" s="7">
        <v>9780674245280</v>
      </c>
      <c r="C126" s="7"/>
      <c r="D126" s="7"/>
      <c r="F126" s="6" t="s">
        <v>848</v>
      </c>
      <c r="G126" s="6" t="s">
        <v>849</v>
      </c>
      <c r="H126" s="6" t="s">
        <v>384</v>
      </c>
      <c r="J126" s="6">
        <v>1</v>
      </c>
      <c r="M126" s="6" t="s">
        <v>39</v>
      </c>
      <c r="N126" s="8">
        <v>43969</v>
      </c>
      <c r="O126" s="6">
        <v>2020</v>
      </c>
      <c r="P126" s="6">
        <v>480</v>
      </c>
      <c r="R126" s="6">
        <v>10</v>
      </c>
      <c r="T126" s="6" t="s">
        <v>41</v>
      </c>
      <c r="U126" s="6" t="s">
        <v>850</v>
      </c>
      <c r="V126" s="6" t="s">
        <v>850</v>
      </c>
      <c r="W126" s="6" t="s">
        <v>851</v>
      </c>
      <c r="Y126" s="6" t="s">
        <v>852</v>
      </c>
      <c r="Z126" s="6" t="s">
        <v>853</v>
      </c>
      <c r="AA126" s="6" t="s">
        <v>854</v>
      </c>
      <c r="AC126" s="6">
        <v>40.950000000000003</v>
      </c>
      <c r="AD126" s="7"/>
      <c r="AE126" s="7"/>
      <c r="AF126" s="7" t="s">
        <v>40</v>
      </c>
      <c r="AG126" s="7"/>
      <c r="AH126" s="7"/>
      <c r="AI126" s="6" t="str">
        <f>HYPERLINK("https://doi.org/10.4159/9780674245280")</f>
        <v>https://doi.org/10.4159/9780674245280</v>
      </c>
      <c r="AK126" s="6" t="s">
        <v>47</v>
      </c>
    </row>
    <row r="127" spans="1:37" s="6" customFormat="1" x14ac:dyDescent="0.3">
      <c r="A127" s="6">
        <v>125180</v>
      </c>
      <c r="B127" s="7">
        <v>9780674068025</v>
      </c>
      <c r="C127" s="7"/>
      <c r="D127" s="7"/>
      <c r="F127" s="6" t="s">
        <v>855</v>
      </c>
      <c r="G127" s="6" t="s">
        <v>856</v>
      </c>
      <c r="H127" s="6" t="s">
        <v>857</v>
      </c>
      <c r="J127" s="6">
        <v>1</v>
      </c>
      <c r="M127" s="6" t="s">
        <v>39</v>
      </c>
      <c r="N127" s="8">
        <v>41319</v>
      </c>
      <c r="O127" s="6">
        <v>2013</v>
      </c>
      <c r="P127" s="6">
        <v>176</v>
      </c>
      <c r="R127" s="6">
        <v>10</v>
      </c>
      <c r="T127" s="6" t="s">
        <v>41</v>
      </c>
      <c r="U127" s="6" t="s">
        <v>858</v>
      </c>
      <c r="V127" s="6" t="s">
        <v>858</v>
      </c>
      <c r="W127" s="6" t="s">
        <v>859</v>
      </c>
      <c r="Y127" s="6" t="s">
        <v>860</v>
      </c>
      <c r="Z127" s="6" t="s">
        <v>861</v>
      </c>
      <c r="AB127" s="6" t="s">
        <v>862</v>
      </c>
      <c r="AC127" s="6">
        <v>99</v>
      </c>
      <c r="AD127" s="7"/>
      <c r="AE127" s="7"/>
      <c r="AF127" s="7" t="s">
        <v>40</v>
      </c>
      <c r="AG127" s="7"/>
      <c r="AH127" s="7"/>
      <c r="AI127" s="6" t="str">
        <f>HYPERLINK("https://doi.org/10.4159/harvard.9780674068025")</f>
        <v>https://doi.org/10.4159/harvard.9780674068025</v>
      </c>
      <c r="AK127" s="6" t="s">
        <v>47</v>
      </c>
    </row>
    <row r="128" spans="1:37" s="6" customFormat="1" x14ac:dyDescent="0.3">
      <c r="A128" s="6">
        <v>549817</v>
      </c>
      <c r="B128" s="7">
        <v>9780231886710</v>
      </c>
      <c r="C128" s="7"/>
      <c r="D128" s="7"/>
      <c r="F128" s="6" t="s">
        <v>863</v>
      </c>
      <c r="H128" s="6" t="s">
        <v>864</v>
      </c>
      <c r="J128" s="6">
        <v>1</v>
      </c>
      <c r="M128" s="6" t="s">
        <v>66</v>
      </c>
      <c r="N128" s="8">
        <v>31838</v>
      </c>
      <c r="O128" s="6">
        <v>1987</v>
      </c>
      <c r="P128" s="6">
        <v>514</v>
      </c>
      <c r="R128" s="6">
        <v>10</v>
      </c>
      <c r="T128" s="6" t="s">
        <v>41</v>
      </c>
      <c r="U128" s="6" t="s">
        <v>58</v>
      </c>
      <c r="V128" s="6" t="s">
        <v>58</v>
      </c>
      <c r="W128" s="6" t="s">
        <v>865</v>
      </c>
      <c r="Y128" s="6" t="s">
        <v>866</v>
      </c>
      <c r="AC128" s="6">
        <v>113.99</v>
      </c>
      <c r="AD128" s="7"/>
      <c r="AE128" s="7"/>
      <c r="AF128" s="7" t="s">
        <v>40</v>
      </c>
      <c r="AG128" s="7"/>
      <c r="AH128" s="7"/>
      <c r="AI128" s="6" t="str">
        <f>HYPERLINK("https://doi.org/10.7312/nei-92038")</f>
        <v>https://doi.org/10.7312/nei-92038</v>
      </c>
      <c r="AK128" s="6" t="s">
        <v>47</v>
      </c>
    </row>
    <row r="129" spans="1:37" s="6" customFormat="1" x14ac:dyDescent="0.3">
      <c r="A129" s="6">
        <v>528108</v>
      </c>
      <c r="B129" s="7">
        <v>9781400884759</v>
      </c>
      <c r="C129" s="7"/>
      <c r="D129" s="7"/>
      <c r="F129" s="6" t="s">
        <v>867</v>
      </c>
      <c r="G129" s="6" t="s">
        <v>868</v>
      </c>
      <c r="H129" s="6" t="s">
        <v>869</v>
      </c>
      <c r="J129" s="6">
        <v>1</v>
      </c>
      <c r="M129" s="6" t="s">
        <v>57</v>
      </c>
      <c r="N129" s="8">
        <v>42849</v>
      </c>
      <c r="O129" s="6">
        <v>2017</v>
      </c>
      <c r="P129" s="6">
        <v>248</v>
      </c>
      <c r="R129" s="6">
        <v>10</v>
      </c>
      <c r="T129" s="6" t="s">
        <v>41</v>
      </c>
      <c r="U129" s="6" t="s">
        <v>74</v>
      </c>
      <c r="V129" s="6" t="s">
        <v>74</v>
      </c>
      <c r="W129" s="6" t="s">
        <v>870</v>
      </c>
      <c r="Y129" s="6" t="s">
        <v>871</v>
      </c>
      <c r="AA129" s="6" t="s">
        <v>872</v>
      </c>
      <c r="AB129" s="6" t="s">
        <v>873</v>
      </c>
      <c r="AC129" s="6">
        <v>91</v>
      </c>
      <c r="AD129" s="7"/>
      <c r="AE129" s="7"/>
      <c r="AF129" s="7" t="s">
        <v>40</v>
      </c>
      <c r="AG129" s="7"/>
      <c r="AH129" s="7"/>
      <c r="AI129" s="6" t="str">
        <f>HYPERLINK("https://doi.org/10.1515/9781400884759")</f>
        <v>https://doi.org/10.1515/9781400884759</v>
      </c>
      <c r="AK129" s="6" t="s">
        <v>47</v>
      </c>
    </row>
    <row r="130" spans="1:37" s="6" customFormat="1" x14ac:dyDescent="0.3">
      <c r="A130" s="6">
        <v>516635</v>
      </c>
      <c r="B130" s="7">
        <v>9781400851263</v>
      </c>
      <c r="C130" s="7"/>
      <c r="D130" s="7"/>
      <c r="F130" s="6" t="s">
        <v>874</v>
      </c>
      <c r="G130" s="6" t="s">
        <v>875</v>
      </c>
      <c r="H130" s="6" t="s">
        <v>876</v>
      </c>
      <c r="J130" s="6">
        <v>2</v>
      </c>
      <c r="M130" s="6" t="s">
        <v>57</v>
      </c>
      <c r="N130" s="8">
        <v>41841</v>
      </c>
      <c r="O130" s="6">
        <v>2014</v>
      </c>
      <c r="P130" s="6">
        <v>200</v>
      </c>
      <c r="R130" s="6">
        <v>10</v>
      </c>
      <c r="T130" s="6" t="s">
        <v>41</v>
      </c>
      <c r="U130" s="6" t="s">
        <v>42</v>
      </c>
      <c r="V130" s="6" t="s">
        <v>42</v>
      </c>
      <c r="W130" s="6" t="s">
        <v>372</v>
      </c>
      <c r="Y130" s="6" t="s">
        <v>877</v>
      </c>
      <c r="AA130" s="6" t="s">
        <v>878</v>
      </c>
      <c r="AB130" s="6" t="s">
        <v>879</v>
      </c>
      <c r="AC130" s="6">
        <v>73.95</v>
      </c>
      <c r="AD130" s="7"/>
      <c r="AE130" s="7"/>
      <c r="AF130" s="7" t="s">
        <v>40</v>
      </c>
      <c r="AG130" s="7"/>
      <c r="AH130" s="7"/>
      <c r="AI130" s="6" t="str">
        <f>HYPERLINK("https://doi.org/10.1515/9781400851263")</f>
        <v>https://doi.org/10.1515/9781400851263</v>
      </c>
      <c r="AK130" s="6" t="s">
        <v>47</v>
      </c>
    </row>
    <row r="131" spans="1:37" s="6" customFormat="1" x14ac:dyDescent="0.3">
      <c r="A131" s="6">
        <v>588730</v>
      </c>
      <c r="B131" s="7">
        <v>9780691211862</v>
      </c>
      <c r="C131" s="7"/>
      <c r="D131" s="7"/>
      <c r="F131" s="6" t="s">
        <v>880</v>
      </c>
      <c r="G131" s="6" t="s">
        <v>881</v>
      </c>
      <c r="H131" s="6" t="s">
        <v>882</v>
      </c>
      <c r="J131" s="6">
        <v>1</v>
      </c>
      <c r="M131" s="6" t="s">
        <v>57</v>
      </c>
      <c r="N131" s="8">
        <v>44124</v>
      </c>
      <c r="O131" s="6">
        <v>2020</v>
      </c>
      <c r="P131" s="6">
        <v>280</v>
      </c>
      <c r="R131" s="6">
        <v>10</v>
      </c>
      <c r="T131" s="6" t="s">
        <v>41</v>
      </c>
      <c r="U131" s="6" t="s">
        <v>58</v>
      </c>
      <c r="V131" s="6" t="s">
        <v>58</v>
      </c>
      <c r="W131" s="6" t="s">
        <v>883</v>
      </c>
      <c r="Y131" s="6" t="s">
        <v>884</v>
      </c>
      <c r="AA131" s="6" t="s">
        <v>885</v>
      </c>
      <c r="AB131" s="6" t="s">
        <v>886</v>
      </c>
      <c r="AC131" s="6">
        <v>78</v>
      </c>
      <c r="AD131" s="7"/>
      <c r="AE131" s="7"/>
      <c r="AF131" s="7" t="s">
        <v>40</v>
      </c>
      <c r="AG131" s="7"/>
      <c r="AH131" s="7"/>
      <c r="AI131" s="6" t="str">
        <f>HYPERLINK("https://doi.org/10.1515/9780691211862")</f>
        <v>https://doi.org/10.1515/9780691211862</v>
      </c>
      <c r="AK131" s="6" t="s">
        <v>47</v>
      </c>
    </row>
    <row r="132" spans="1:37" s="6" customFormat="1" x14ac:dyDescent="0.3">
      <c r="A132" s="6">
        <v>512021</v>
      </c>
      <c r="B132" s="7">
        <v>9781400842933</v>
      </c>
      <c r="C132" s="7"/>
      <c r="D132" s="7"/>
      <c r="F132" s="6" t="s">
        <v>887</v>
      </c>
      <c r="H132" s="6" t="s">
        <v>888</v>
      </c>
      <c r="J132" s="6">
        <v>1</v>
      </c>
      <c r="K132" s="6" t="s">
        <v>244</v>
      </c>
      <c r="L132" s="9" t="s">
        <v>889</v>
      </c>
      <c r="M132" s="6" t="s">
        <v>57</v>
      </c>
      <c r="N132" s="8">
        <v>40914</v>
      </c>
      <c r="O132" s="6">
        <v>2006</v>
      </c>
      <c r="P132" s="6">
        <v>384</v>
      </c>
      <c r="R132" s="6">
        <v>10</v>
      </c>
      <c r="T132" s="6" t="s">
        <v>41</v>
      </c>
      <c r="U132" s="6" t="s">
        <v>42</v>
      </c>
      <c r="V132" s="6" t="s">
        <v>42</v>
      </c>
      <c r="W132" s="6" t="s">
        <v>372</v>
      </c>
      <c r="Y132" s="6" t="s">
        <v>890</v>
      </c>
      <c r="AA132" s="6" t="s">
        <v>891</v>
      </c>
      <c r="AB132" s="6" t="s">
        <v>892</v>
      </c>
      <c r="AC132" s="6">
        <v>335</v>
      </c>
      <c r="AD132" s="7"/>
      <c r="AE132" s="7"/>
      <c r="AF132" s="7" t="s">
        <v>40</v>
      </c>
      <c r="AG132" s="7"/>
      <c r="AH132" s="7"/>
      <c r="AI132" s="6" t="str">
        <f>HYPERLINK("https://doi.org/10.1515/9781400842933")</f>
        <v>https://doi.org/10.1515/9781400842933</v>
      </c>
      <c r="AK132" s="6" t="s">
        <v>47</v>
      </c>
    </row>
    <row r="133" spans="1:37" s="6" customFormat="1" x14ac:dyDescent="0.3">
      <c r="A133" s="6">
        <v>507904</v>
      </c>
      <c r="B133" s="7">
        <v>9781400847266</v>
      </c>
      <c r="C133" s="7"/>
      <c r="D133" s="7"/>
      <c r="F133" s="6" t="s">
        <v>893</v>
      </c>
      <c r="G133" s="6" t="s">
        <v>894</v>
      </c>
      <c r="H133" s="6" t="s">
        <v>895</v>
      </c>
      <c r="J133" s="6">
        <v>1</v>
      </c>
      <c r="K133" s="6" t="s">
        <v>244</v>
      </c>
      <c r="L133" s="9" t="s">
        <v>434</v>
      </c>
      <c r="M133" s="6" t="s">
        <v>57</v>
      </c>
      <c r="N133" s="8">
        <v>41320</v>
      </c>
      <c r="O133" s="6">
        <v>2003</v>
      </c>
      <c r="P133" s="6">
        <v>488</v>
      </c>
      <c r="R133" s="6">
        <v>10</v>
      </c>
      <c r="T133" s="6" t="s">
        <v>41</v>
      </c>
      <c r="U133" s="6" t="s">
        <v>135</v>
      </c>
      <c r="V133" s="6" t="s">
        <v>135</v>
      </c>
      <c r="W133" s="6" t="s">
        <v>136</v>
      </c>
      <c r="Y133" s="6" t="s">
        <v>896</v>
      </c>
      <c r="AA133" s="6" t="s">
        <v>897</v>
      </c>
      <c r="AB133" s="6" t="s">
        <v>898</v>
      </c>
      <c r="AC133" s="6">
        <v>308.95</v>
      </c>
      <c r="AD133" s="7"/>
      <c r="AE133" s="7"/>
      <c r="AF133" s="7" t="s">
        <v>40</v>
      </c>
      <c r="AG133" s="7"/>
      <c r="AH133" s="7"/>
      <c r="AI133" s="6" t="str">
        <f>HYPERLINK("https://doi.org/10.1515/9781400847266")</f>
        <v>https://doi.org/10.1515/9781400847266</v>
      </c>
      <c r="AK133" s="6" t="s">
        <v>47</v>
      </c>
    </row>
    <row r="134" spans="1:37" s="6" customFormat="1" x14ac:dyDescent="0.3">
      <c r="A134" s="6">
        <v>323660</v>
      </c>
      <c r="B134" s="7">
        <v>9780674418776</v>
      </c>
      <c r="C134" s="7">
        <v>9780674418769</v>
      </c>
      <c r="D134" s="7"/>
      <c r="F134" s="6" t="s">
        <v>899</v>
      </c>
      <c r="H134" s="6" t="s">
        <v>900</v>
      </c>
      <c r="J134" s="6">
        <v>1</v>
      </c>
      <c r="M134" s="6" t="s">
        <v>39</v>
      </c>
      <c r="N134" s="8">
        <v>41548</v>
      </c>
      <c r="O134" s="6">
        <v>1993</v>
      </c>
      <c r="P134" s="6">
        <v>566</v>
      </c>
      <c r="R134" s="6">
        <v>10</v>
      </c>
      <c r="T134" s="6" t="s">
        <v>41</v>
      </c>
      <c r="U134" s="6" t="s">
        <v>190</v>
      </c>
      <c r="V134" s="6" t="s">
        <v>190</v>
      </c>
      <c r="W134" s="6" t="s">
        <v>901</v>
      </c>
      <c r="Y134" s="6" t="s">
        <v>902</v>
      </c>
      <c r="AA134" s="6" t="s">
        <v>903</v>
      </c>
      <c r="AB134" s="6" t="s">
        <v>904</v>
      </c>
      <c r="AC134" s="6">
        <v>60</v>
      </c>
      <c r="AD134" s="7">
        <v>60</v>
      </c>
      <c r="AE134" s="7"/>
      <c r="AF134" s="7" t="s">
        <v>40</v>
      </c>
      <c r="AG134" s="7" t="s">
        <v>40</v>
      </c>
      <c r="AH134" s="7"/>
      <c r="AI134" s="6" t="str">
        <f>HYPERLINK("https://doi.org/10.4159/harvard.9780674418776")</f>
        <v>https://doi.org/10.4159/harvard.9780674418776</v>
      </c>
      <c r="AK134" s="6" t="s">
        <v>47</v>
      </c>
    </row>
    <row r="135" spans="1:37" s="6" customFormat="1" x14ac:dyDescent="0.3">
      <c r="A135" s="6">
        <v>542737</v>
      </c>
      <c r="B135" s="7">
        <v>9780691186696</v>
      </c>
      <c r="C135" s="7"/>
      <c r="D135" s="7"/>
      <c r="F135" s="6" t="s">
        <v>905</v>
      </c>
      <c r="G135" s="6" t="s">
        <v>906</v>
      </c>
      <c r="H135" s="6" t="s">
        <v>907</v>
      </c>
      <c r="J135" s="6">
        <v>1</v>
      </c>
      <c r="M135" s="6" t="s">
        <v>57</v>
      </c>
      <c r="N135" s="8">
        <v>43256</v>
      </c>
      <c r="O135" s="6">
        <v>2005</v>
      </c>
      <c r="R135" s="6">
        <v>10</v>
      </c>
      <c r="T135" s="6" t="s">
        <v>41</v>
      </c>
      <c r="U135" s="6" t="s">
        <v>42</v>
      </c>
      <c r="V135" s="6" t="s">
        <v>42</v>
      </c>
      <c r="W135" s="6" t="s">
        <v>908</v>
      </c>
      <c r="Y135" s="6" t="s">
        <v>909</v>
      </c>
      <c r="AA135" s="6" t="s">
        <v>910</v>
      </c>
      <c r="AB135" s="6" t="s">
        <v>911</v>
      </c>
      <c r="AC135" s="6">
        <v>335</v>
      </c>
      <c r="AD135" s="7"/>
      <c r="AE135" s="7"/>
      <c r="AF135" s="7" t="s">
        <v>40</v>
      </c>
      <c r="AG135" s="7"/>
      <c r="AH135" s="7"/>
      <c r="AI135" s="6" t="str">
        <f>HYPERLINK("https://doi.org/10.1515/9780691186696")</f>
        <v>https://doi.org/10.1515/9780691186696</v>
      </c>
      <c r="AK135" s="6" t="s">
        <v>47</v>
      </c>
    </row>
    <row r="136" spans="1:37" s="6" customFormat="1" x14ac:dyDescent="0.3">
      <c r="A136" s="6">
        <v>592037</v>
      </c>
      <c r="B136" s="7">
        <v>9780691210810</v>
      </c>
      <c r="C136" s="7"/>
      <c r="D136" s="7"/>
      <c r="F136" s="6" t="s">
        <v>912</v>
      </c>
      <c r="G136" s="6" t="s">
        <v>913</v>
      </c>
      <c r="I136" s="6" t="s">
        <v>914</v>
      </c>
      <c r="J136" s="6">
        <v>1</v>
      </c>
      <c r="M136" s="6" t="s">
        <v>57</v>
      </c>
      <c r="N136" s="8">
        <v>44208</v>
      </c>
      <c r="O136" s="6">
        <v>2021</v>
      </c>
      <c r="P136" s="6">
        <v>288</v>
      </c>
      <c r="R136" s="6">
        <v>10</v>
      </c>
      <c r="T136" s="6" t="s">
        <v>41</v>
      </c>
      <c r="U136" s="6" t="s">
        <v>74</v>
      </c>
      <c r="V136" s="6" t="s">
        <v>74</v>
      </c>
      <c r="W136" s="6" t="s">
        <v>915</v>
      </c>
      <c r="Y136" s="6" t="s">
        <v>916</v>
      </c>
      <c r="AA136" s="6" t="s">
        <v>917</v>
      </c>
      <c r="AB136" s="6" t="s">
        <v>918</v>
      </c>
      <c r="AC136" s="6">
        <v>79</v>
      </c>
      <c r="AD136" s="7"/>
      <c r="AE136" s="7"/>
      <c r="AF136" s="7" t="s">
        <v>40</v>
      </c>
      <c r="AG136" s="7"/>
      <c r="AH136" s="7"/>
      <c r="AI136" s="6" t="str">
        <f>HYPERLINK("https://doi.org/10.1515/9780691210810?locatt=mode:legacy")</f>
        <v>https://doi.org/10.1515/9780691210810?locatt=mode:legacy</v>
      </c>
      <c r="AK136" s="6" t="s">
        <v>47</v>
      </c>
    </row>
    <row r="137" spans="1:37" s="6" customFormat="1" x14ac:dyDescent="0.3">
      <c r="A137" s="6">
        <v>540878</v>
      </c>
      <c r="B137" s="7">
        <v>9780231547420</v>
      </c>
      <c r="C137" s="7"/>
      <c r="D137" s="7"/>
      <c r="F137" s="6" t="s">
        <v>919</v>
      </c>
      <c r="G137" s="6" t="s">
        <v>920</v>
      </c>
      <c r="H137" s="6" t="s">
        <v>921</v>
      </c>
      <c r="J137" s="6">
        <v>1</v>
      </c>
      <c r="M137" s="6" t="s">
        <v>66</v>
      </c>
      <c r="N137" s="8">
        <v>43367</v>
      </c>
      <c r="O137" s="6">
        <v>2018</v>
      </c>
      <c r="R137" s="6">
        <v>10</v>
      </c>
      <c r="T137" s="6" t="s">
        <v>41</v>
      </c>
      <c r="U137" s="6" t="s">
        <v>190</v>
      </c>
      <c r="V137" s="6" t="s">
        <v>190</v>
      </c>
      <c r="W137" s="6" t="s">
        <v>922</v>
      </c>
      <c r="Y137" s="6" t="s">
        <v>923</v>
      </c>
      <c r="Z137" s="6" t="s">
        <v>924</v>
      </c>
      <c r="AA137" s="6" t="s">
        <v>925</v>
      </c>
      <c r="AB137" s="6" t="s">
        <v>926</v>
      </c>
      <c r="AC137" s="6">
        <v>56.95</v>
      </c>
      <c r="AD137" s="7"/>
      <c r="AE137" s="7"/>
      <c r="AF137" s="7" t="s">
        <v>40</v>
      </c>
      <c r="AG137" s="7"/>
      <c r="AH137" s="7"/>
      <c r="AI137" s="6" t="str">
        <f>HYPERLINK("https://doi.org/10.7312/oerl15954")</f>
        <v>https://doi.org/10.7312/oerl15954</v>
      </c>
      <c r="AK137" s="6" t="s">
        <v>47</v>
      </c>
    </row>
    <row r="138" spans="1:37" s="6" customFormat="1" x14ac:dyDescent="0.3">
      <c r="A138" s="6">
        <v>515798</v>
      </c>
      <c r="B138" s="7">
        <v>9780231508711</v>
      </c>
      <c r="C138" s="7"/>
      <c r="D138" s="7"/>
      <c r="F138" s="6" t="s">
        <v>927</v>
      </c>
      <c r="H138" s="6" t="s">
        <v>928</v>
      </c>
      <c r="J138" s="6">
        <v>1</v>
      </c>
      <c r="M138" s="6" t="s">
        <v>66</v>
      </c>
      <c r="N138" s="8">
        <v>38335</v>
      </c>
      <c r="O138" s="6">
        <v>2004</v>
      </c>
      <c r="P138" s="6">
        <v>176</v>
      </c>
      <c r="R138" s="6">
        <v>10</v>
      </c>
      <c r="T138" s="6" t="s">
        <v>41</v>
      </c>
      <c r="U138" s="6" t="s">
        <v>190</v>
      </c>
      <c r="V138" s="6" t="s">
        <v>190</v>
      </c>
      <c r="W138" s="6" t="s">
        <v>929</v>
      </c>
      <c r="Y138" s="6" t="s">
        <v>930</v>
      </c>
      <c r="Z138" s="6" t="s">
        <v>931</v>
      </c>
      <c r="AA138" s="6" t="s">
        <v>932</v>
      </c>
      <c r="AB138" s="6" t="s">
        <v>933</v>
      </c>
      <c r="AC138" s="6">
        <v>26.95</v>
      </c>
      <c r="AD138" s="7"/>
      <c r="AE138" s="7"/>
      <c r="AF138" s="7" t="s">
        <v>40</v>
      </c>
      <c r="AG138" s="7"/>
      <c r="AH138" s="7"/>
      <c r="AI138" s="6" t="str">
        <f>HYPERLINK("https://doi.org/10.7312/fran13422")</f>
        <v>https://doi.org/10.7312/fran13422</v>
      </c>
      <c r="AK138" s="6" t="s">
        <v>47</v>
      </c>
    </row>
    <row r="139" spans="1:37" s="6" customFormat="1" x14ac:dyDescent="0.3">
      <c r="A139" s="6">
        <v>555538</v>
      </c>
      <c r="B139" s="7">
        <v>9780520965607</v>
      </c>
      <c r="C139" s="7"/>
      <c r="D139" s="7"/>
      <c r="F139" s="6" t="s">
        <v>934</v>
      </c>
      <c r="G139" s="6" t="s">
        <v>935</v>
      </c>
      <c r="H139" s="6" t="s">
        <v>936</v>
      </c>
      <c r="J139" s="6">
        <v>3</v>
      </c>
      <c r="M139" s="6" t="s">
        <v>82</v>
      </c>
      <c r="N139" s="8">
        <v>42614</v>
      </c>
      <c r="O139" s="6">
        <v>2016</v>
      </c>
      <c r="P139" s="6">
        <v>128</v>
      </c>
      <c r="R139" s="6">
        <v>10</v>
      </c>
      <c r="T139" s="6" t="s">
        <v>41</v>
      </c>
      <c r="U139" s="6" t="s">
        <v>42</v>
      </c>
      <c r="V139" s="6" t="s">
        <v>42</v>
      </c>
      <c r="W139" s="6" t="s">
        <v>937</v>
      </c>
      <c r="Y139" s="6" t="s">
        <v>938</v>
      </c>
      <c r="Z139" s="6" t="s">
        <v>939</v>
      </c>
      <c r="AB139" s="6" t="s">
        <v>940</v>
      </c>
      <c r="AC139" s="6">
        <v>133.94999999999999</v>
      </c>
      <c r="AD139" s="7"/>
      <c r="AE139" s="7"/>
      <c r="AF139" s="7" t="s">
        <v>40</v>
      </c>
      <c r="AG139" s="7"/>
      <c r="AH139" s="7"/>
      <c r="AI139" s="6" t="str">
        <f>HYPERLINK("https://doi.org/10.1525/9780520965607")</f>
        <v>https://doi.org/10.1525/9780520965607</v>
      </c>
      <c r="AK139" s="6" t="s">
        <v>47</v>
      </c>
    </row>
    <row r="140" spans="1:37" s="6" customFormat="1" x14ac:dyDescent="0.3">
      <c r="A140" s="6">
        <v>598330</v>
      </c>
      <c r="B140" s="7">
        <v>9780691215518</v>
      </c>
      <c r="C140" s="7"/>
      <c r="D140" s="7"/>
      <c r="F140" s="6" t="s">
        <v>941</v>
      </c>
      <c r="G140" s="6" t="s">
        <v>942</v>
      </c>
      <c r="H140" s="6" t="s">
        <v>943</v>
      </c>
      <c r="J140" s="6">
        <v>1</v>
      </c>
      <c r="M140" s="6" t="s">
        <v>57</v>
      </c>
      <c r="N140" s="8">
        <v>44320</v>
      </c>
      <c r="O140" s="6">
        <v>2021</v>
      </c>
      <c r="P140" s="6">
        <v>384</v>
      </c>
      <c r="R140" s="6">
        <v>10</v>
      </c>
      <c r="T140" s="6" t="s">
        <v>41</v>
      </c>
      <c r="U140" s="6" t="s">
        <v>114</v>
      </c>
      <c r="V140" s="6" t="s">
        <v>114</v>
      </c>
      <c r="W140" s="6" t="s">
        <v>944</v>
      </c>
      <c r="Y140" s="6" t="s">
        <v>945</v>
      </c>
      <c r="AA140" s="6" t="s">
        <v>946</v>
      </c>
      <c r="AB140" s="6" t="s">
        <v>947</v>
      </c>
      <c r="AC140" s="6">
        <v>99</v>
      </c>
      <c r="AD140" s="7"/>
      <c r="AE140" s="7"/>
      <c r="AF140" s="7" t="s">
        <v>40</v>
      </c>
      <c r="AG140" s="7"/>
      <c r="AH140" s="7"/>
      <c r="AI140" s="6" t="str">
        <f>HYPERLINK("https://doi.org/10.1515/9780691215518?locatt=mode:legacy")</f>
        <v>https://doi.org/10.1515/9780691215518?locatt=mode:legacy</v>
      </c>
      <c r="AK140" s="6" t="s">
        <v>47</v>
      </c>
    </row>
    <row r="141" spans="1:37" s="6" customFormat="1" x14ac:dyDescent="0.3">
      <c r="A141" s="6">
        <v>526828</v>
      </c>
      <c r="B141" s="7">
        <v>9780231541817</v>
      </c>
      <c r="C141" s="7"/>
      <c r="D141" s="7"/>
      <c r="F141" s="6" t="s">
        <v>948</v>
      </c>
      <c r="G141" s="6" t="s">
        <v>949</v>
      </c>
      <c r="H141" s="6" t="s">
        <v>950</v>
      </c>
      <c r="J141" s="6">
        <v>1</v>
      </c>
      <c r="M141" s="6" t="s">
        <v>66</v>
      </c>
      <c r="N141" s="8">
        <v>42640</v>
      </c>
      <c r="O141" s="6">
        <v>2018</v>
      </c>
      <c r="P141" s="6">
        <v>208</v>
      </c>
      <c r="R141" s="6">
        <v>10</v>
      </c>
      <c r="T141" s="6" t="s">
        <v>41</v>
      </c>
      <c r="U141" s="6" t="s">
        <v>42</v>
      </c>
      <c r="V141" s="6" t="s">
        <v>42</v>
      </c>
      <c r="W141" s="6" t="s">
        <v>951</v>
      </c>
      <c r="Y141" s="6" t="s">
        <v>952</v>
      </c>
      <c r="Z141" s="6" t="s">
        <v>953</v>
      </c>
      <c r="AA141" s="6" t="s">
        <v>954</v>
      </c>
      <c r="AB141" s="6" t="s">
        <v>955</v>
      </c>
      <c r="AC141" s="6">
        <v>15.95</v>
      </c>
      <c r="AD141" s="7"/>
      <c r="AE141" s="7"/>
      <c r="AF141" s="7" t="s">
        <v>40</v>
      </c>
      <c r="AG141" s="7"/>
      <c r="AH141" s="7"/>
      <c r="AI141" s="6" t="str">
        <f>HYPERLINK("https://doi.org/10.7312/mann17786")</f>
        <v>https://doi.org/10.7312/mann17786</v>
      </c>
      <c r="AK141" s="6" t="s">
        <v>47</v>
      </c>
    </row>
    <row r="142" spans="1:37" s="6" customFormat="1" x14ac:dyDescent="0.3">
      <c r="A142" s="6">
        <v>605711</v>
      </c>
      <c r="B142" s="7">
        <v>9780691227269</v>
      </c>
      <c r="C142" s="7"/>
      <c r="D142" s="7"/>
      <c r="F142" s="6" t="s">
        <v>956</v>
      </c>
      <c r="G142" s="6" t="s">
        <v>957</v>
      </c>
      <c r="H142" s="6" t="s">
        <v>958</v>
      </c>
      <c r="J142" s="6">
        <v>1</v>
      </c>
      <c r="M142" s="6" t="s">
        <v>57</v>
      </c>
      <c r="N142" s="8">
        <v>44488</v>
      </c>
      <c r="O142" s="6">
        <v>2021</v>
      </c>
      <c r="P142" s="6">
        <v>320</v>
      </c>
      <c r="R142" s="6">
        <v>10</v>
      </c>
      <c r="T142" s="6" t="s">
        <v>41</v>
      </c>
      <c r="U142" s="6" t="s">
        <v>190</v>
      </c>
      <c r="V142" s="6" t="s">
        <v>190</v>
      </c>
      <c r="W142" s="6" t="s">
        <v>959</v>
      </c>
      <c r="Y142" s="6" t="s">
        <v>960</v>
      </c>
      <c r="AA142" s="6" t="s">
        <v>961</v>
      </c>
      <c r="AB142" s="6" t="s">
        <v>962</v>
      </c>
      <c r="AC142" s="6">
        <v>78</v>
      </c>
      <c r="AD142" s="7"/>
      <c r="AE142" s="7"/>
      <c r="AF142" s="7" t="s">
        <v>40</v>
      </c>
      <c r="AG142" s="7"/>
      <c r="AH142" s="7"/>
      <c r="AI142" s="6" t="str">
        <f>HYPERLINK("https://doi.org/10.1515/9780691227269?locatt=mode:legacy")</f>
        <v>https://doi.org/10.1515/9780691227269?locatt=mode:legacy</v>
      </c>
      <c r="AK142" s="6" t="s">
        <v>47</v>
      </c>
    </row>
    <row r="143" spans="1:37" s="6" customFormat="1" x14ac:dyDescent="0.3">
      <c r="A143" s="6">
        <v>605873</v>
      </c>
      <c r="B143" s="7">
        <v>9780226777573</v>
      </c>
      <c r="C143" s="7"/>
      <c r="D143" s="7"/>
      <c r="F143" s="6" t="s">
        <v>963</v>
      </c>
      <c r="I143" s="6" t="s">
        <v>964</v>
      </c>
      <c r="J143" s="6">
        <v>1</v>
      </c>
      <c r="M143" s="6" t="s">
        <v>965</v>
      </c>
      <c r="N143" s="8">
        <v>44340</v>
      </c>
      <c r="O143" s="6">
        <v>2021</v>
      </c>
      <c r="P143" s="6">
        <v>248</v>
      </c>
      <c r="R143" s="6">
        <v>10</v>
      </c>
      <c r="T143" s="6" t="s">
        <v>41</v>
      </c>
      <c r="U143" s="6" t="s">
        <v>58</v>
      </c>
      <c r="V143" s="6" t="s">
        <v>58</v>
      </c>
      <c r="W143" s="6" t="s">
        <v>966</v>
      </c>
      <c r="Y143" s="6" t="s">
        <v>967</v>
      </c>
      <c r="Z143" s="6" t="s">
        <v>968</v>
      </c>
      <c r="AA143" s="6" t="s">
        <v>969</v>
      </c>
      <c r="AB143" s="6" t="s">
        <v>970</v>
      </c>
      <c r="AC143" s="6">
        <v>173.95</v>
      </c>
      <c r="AD143" s="7"/>
      <c r="AE143" s="7"/>
      <c r="AF143" s="7" t="s">
        <v>40</v>
      </c>
      <c r="AG143" s="7"/>
      <c r="AH143" s="7"/>
      <c r="AI143" s="6" t="str">
        <f>HYPERLINK("https://www.degruyter.com/isbn/9780226777573")</f>
        <v>https://www.degruyter.com/isbn/9780226777573</v>
      </c>
      <c r="AK143" s="6" t="s">
        <v>47</v>
      </c>
    </row>
    <row r="144" spans="1:37" s="6" customFormat="1" x14ac:dyDescent="0.3">
      <c r="A144" s="6">
        <v>507175</v>
      </c>
      <c r="B144" s="7">
        <v>9781400840809</v>
      </c>
      <c r="C144" s="7"/>
      <c r="D144" s="7"/>
      <c r="F144" s="6" t="s">
        <v>971</v>
      </c>
      <c r="G144" s="6" t="s">
        <v>250</v>
      </c>
      <c r="H144" s="6" t="s">
        <v>972</v>
      </c>
      <c r="J144" s="6">
        <v>2</v>
      </c>
      <c r="M144" s="6" t="s">
        <v>57</v>
      </c>
      <c r="N144" s="8">
        <v>40721</v>
      </c>
      <c r="O144" s="6">
        <v>2007</v>
      </c>
      <c r="P144" s="6">
        <v>360</v>
      </c>
      <c r="R144" s="6">
        <v>10</v>
      </c>
      <c r="T144" s="6" t="s">
        <v>41</v>
      </c>
      <c r="U144" s="6" t="s">
        <v>42</v>
      </c>
      <c r="V144" s="6" t="s">
        <v>42</v>
      </c>
      <c r="W144" s="6" t="s">
        <v>160</v>
      </c>
      <c r="Y144" s="6" t="s">
        <v>973</v>
      </c>
      <c r="AA144" s="6" t="s">
        <v>974</v>
      </c>
      <c r="AB144" s="6" t="s">
        <v>975</v>
      </c>
      <c r="AC144" s="6">
        <v>320</v>
      </c>
      <c r="AD144" s="7"/>
      <c r="AE144" s="7"/>
      <c r="AF144" s="7" t="s">
        <v>40</v>
      </c>
      <c r="AG144" s="7"/>
      <c r="AH144" s="7"/>
      <c r="AI144" s="6" t="str">
        <f>HYPERLINK("https://doi.org/10.1515/9781400840809")</f>
        <v>https://doi.org/10.1515/9781400840809</v>
      </c>
      <c r="AK144" s="6" t="s">
        <v>47</v>
      </c>
    </row>
    <row r="145" spans="1:37" s="6" customFormat="1" x14ac:dyDescent="0.3">
      <c r="A145" s="6">
        <v>568410</v>
      </c>
      <c r="B145" s="7">
        <v>9781501747977</v>
      </c>
      <c r="C145" s="7"/>
      <c r="D145" s="7"/>
      <c r="F145" s="6" t="s">
        <v>976</v>
      </c>
      <c r="H145" s="6" t="s">
        <v>977</v>
      </c>
      <c r="J145" s="6">
        <v>3</v>
      </c>
      <c r="M145" s="6" t="s">
        <v>514</v>
      </c>
      <c r="N145" s="8">
        <v>44058</v>
      </c>
      <c r="O145" s="6">
        <v>2022</v>
      </c>
      <c r="P145" s="6">
        <v>552</v>
      </c>
      <c r="Q145" s="6">
        <v>34</v>
      </c>
      <c r="R145" s="6">
        <v>283.5</v>
      </c>
      <c r="T145" s="6" t="s">
        <v>41</v>
      </c>
      <c r="U145" s="6" t="s">
        <v>190</v>
      </c>
      <c r="V145" s="6" t="s">
        <v>190</v>
      </c>
      <c r="W145" s="6" t="s">
        <v>978</v>
      </c>
      <c r="Y145" s="6" t="s">
        <v>979</v>
      </c>
      <c r="Z145" s="6" t="s">
        <v>980</v>
      </c>
      <c r="AA145" s="6" t="s">
        <v>981</v>
      </c>
      <c r="AB145" s="6" t="s">
        <v>982</v>
      </c>
      <c r="AC145" s="6">
        <v>130.94999999999999</v>
      </c>
      <c r="AD145" s="7"/>
      <c r="AE145" s="7"/>
      <c r="AF145" s="7" t="s">
        <v>40</v>
      </c>
      <c r="AG145" s="7"/>
      <c r="AH145" s="7"/>
      <c r="AI145" s="6" t="str">
        <f>HYPERLINK("https://doi.org/10.1515/9781501747977?locatt=mode:legacy")</f>
        <v>https://doi.org/10.1515/9781501747977?locatt=mode:legacy</v>
      </c>
      <c r="AK145" s="6" t="s">
        <v>47</v>
      </c>
    </row>
    <row r="146" spans="1:37" s="6" customFormat="1" x14ac:dyDescent="0.3">
      <c r="A146" s="6">
        <v>522549</v>
      </c>
      <c r="B146" s="7">
        <v>9781400880720</v>
      </c>
      <c r="C146" s="7"/>
      <c r="D146" s="7"/>
      <c r="F146" s="6" t="s">
        <v>983</v>
      </c>
      <c r="H146" s="6" t="s">
        <v>984</v>
      </c>
      <c r="J146" s="6">
        <v>1</v>
      </c>
      <c r="K146" s="6" t="s">
        <v>985</v>
      </c>
      <c r="L146" s="9" t="s">
        <v>986</v>
      </c>
      <c r="M146" s="6" t="s">
        <v>57</v>
      </c>
      <c r="N146" s="8">
        <v>42528</v>
      </c>
      <c r="O146" s="6">
        <v>2016</v>
      </c>
      <c r="P146" s="6">
        <v>256</v>
      </c>
      <c r="Q146" s="6">
        <v>2</v>
      </c>
      <c r="R146" s="6">
        <v>10</v>
      </c>
      <c r="T146" s="6" t="s">
        <v>41</v>
      </c>
      <c r="U146" s="6" t="s">
        <v>58</v>
      </c>
      <c r="V146" s="6" t="s">
        <v>58</v>
      </c>
      <c r="W146" s="6" t="s">
        <v>343</v>
      </c>
      <c r="Y146" s="6" t="s">
        <v>987</v>
      </c>
      <c r="AA146" s="6" t="s">
        <v>988</v>
      </c>
      <c r="AB146" s="6" t="s">
        <v>989</v>
      </c>
      <c r="AC146" s="6">
        <v>95</v>
      </c>
      <c r="AD146" s="7"/>
      <c r="AE146" s="7"/>
      <c r="AF146" s="7" t="s">
        <v>40</v>
      </c>
      <c r="AG146" s="7"/>
      <c r="AH146" s="7"/>
      <c r="AI146" s="6" t="str">
        <f>HYPERLINK("https://doi.org/10.1515/9781400880720")</f>
        <v>https://doi.org/10.1515/9781400880720</v>
      </c>
      <c r="AK146" s="6" t="s">
        <v>47</v>
      </c>
    </row>
    <row r="147" spans="1:37" s="6" customFormat="1" x14ac:dyDescent="0.3">
      <c r="A147" s="6">
        <v>572010</v>
      </c>
      <c r="B147" s="7">
        <v>9780691204970</v>
      </c>
      <c r="C147" s="7"/>
      <c r="D147" s="7"/>
      <c r="F147" s="6" t="s">
        <v>990</v>
      </c>
      <c r="G147" s="6" t="s">
        <v>991</v>
      </c>
      <c r="H147" s="6" t="s">
        <v>992</v>
      </c>
      <c r="J147" s="6">
        <v>1</v>
      </c>
      <c r="K147" s="6" t="s">
        <v>433</v>
      </c>
      <c r="L147" s="9" t="s">
        <v>216</v>
      </c>
      <c r="M147" s="6" t="s">
        <v>57</v>
      </c>
      <c r="N147" s="8">
        <v>44026</v>
      </c>
      <c r="O147" s="6">
        <v>2020</v>
      </c>
      <c r="P147" s="6">
        <v>360</v>
      </c>
      <c r="R147" s="6">
        <v>10</v>
      </c>
      <c r="T147" s="6" t="s">
        <v>41</v>
      </c>
      <c r="U147" s="6" t="s">
        <v>190</v>
      </c>
      <c r="V147" s="6" t="s">
        <v>190</v>
      </c>
      <c r="W147" s="6" t="s">
        <v>993</v>
      </c>
      <c r="Y147" s="6" t="s">
        <v>994</v>
      </c>
      <c r="AA147" s="6" t="s">
        <v>995</v>
      </c>
      <c r="AB147" s="6" t="s">
        <v>996</v>
      </c>
      <c r="AC147" s="6">
        <v>78</v>
      </c>
      <c r="AD147" s="7"/>
      <c r="AE147" s="7"/>
      <c r="AF147" s="7" t="s">
        <v>40</v>
      </c>
      <c r="AG147" s="7"/>
      <c r="AH147" s="7"/>
      <c r="AI147" s="6" t="str">
        <f>HYPERLINK("https://doi.org/10.1515/9780691204970")</f>
        <v>https://doi.org/10.1515/9780691204970</v>
      </c>
      <c r="AK147" s="6" t="s">
        <v>47</v>
      </c>
    </row>
    <row r="148" spans="1:37" s="6" customFormat="1" x14ac:dyDescent="0.3">
      <c r="A148" s="6">
        <v>512313</v>
      </c>
      <c r="B148" s="7">
        <v>9781400846504</v>
      </c>
      <c r="C148" s="7"/>
      <c r="D148" s="7"/>
      <c r="F148" s="6" t="s">
        <v>997</v>
      </c>
      <c r="G148" s="6" t="s">
        <v>998</v>
      </c>
      <c r="H148" s="6" t="s">
        <v>999</v>
      </c>
      <c r="J148" s="6">
        <v>1</v>
      </c>
      <c r="M148" s="6" t="s">
        <v>57</v>
      </c>
      <c r="N148" s="8">
        <v>41476</v>
      </c>
      <c r="O148" s="6">
        <v>2013</v>
      </c>
      <c r="P148" s="6">
        <v>320</v>
      </c>
      <c r="R148" s="6">
        <v>10</v>
      </c>
      <c r="T148" s="6" t="s">
        <v>41</v>
      </c>
      <c r="U148" s="6" t="s">
        <v>135</v>
      </c>
      <c r="V148" s="6" t="s">
        <v>135</v>
      </c>
      <c r="W148" s="6" t="s">
        <v>1000</v>
      </c>
      <c r="Y148" s="6" t="s">
        <v>1001</v>
      </c>
      <c r="AA148" s="6" t="s">
        <v>1002</v>
      </c>
      <c r="AB148" s="6" t="s">
        <v>1003</v>
      </c>
      <c r="AC148" s="6">
        <v>315.95</v>
      </c>
      <c r="AD148" s="7"/>
      <c r="AE148" s="7"/>
      <c r="AF148" s="7" t="s">
        <v>40</v>
      </c>
      <c r="AG148" s="7"/>
      <c r="AH148" s="7"/>
      <c r="AI148" s="6" t="str">
        <f>HYPERLINK("https://doi.org/10.1515/9781400846504")</f>
        <v>https://doi.org/10.1515/9781400846504</v>
      </c>
      <c r="AK148" s="6" t="s">
        <v>47</v>
      </c>
    </row>
    <row r="149" spans="1:37" s="6" customFormat="1" x14ac:dyDescent="0.3">
      <c r="A149" s="6">
        <v>575392</v>
      </c>
      <c r="B149" s="7">
        <v>9780691206981</v>
      </c>
      <c r="C149" s="7"/>
      <c r="D149" s="7"/>
      <c r="F149" s="6" t="s">
        <v>1004</v>
      </c>
      <c r="H149" s="6" t="s">
        <v>1005</v>
      </c>
      <c r="J149" s="6">
        <v>1</v>
      </c>
      <c r="K149" s="6" t="s">
        <v>391</v>
      </c>
      <c r="L149" s="9" t="s">
        <v>1006</v>
      </c>
      <c r="M149" s="6" t="s">
        <v>57</v>
      </c>
      <c r="N149" s="8">
        <v>43830</v>
      </c>
      <c r="O149" s="6">
        <v>1991</v>
      </c>
      <c r="P149" s="6">
        <v>368</v>
      </c>
      <c r="R149" s="6">
        <v>10</v>
      </c>
      <c r="T149" s="6" t="s">
        <v>41</v>
      </c>
      <c r="U149" s="6" t="s">
        <v>74</v>
      </c>
      <c r="V149" s="6" t="s">
        <v>74</v>
      </c>
      <c r="W149" s="6" t="s">
        <v>246</v>
      </c>
      <c r="Y149" s="6" t="s">
        <v>1007</v>
      </c>
      <c r="AA149" s="6" t="s">
        <v>1008</v>
      </c>
      <c r="AC149" s="6">
        <v>420</v>
      </c>
      <c r="AD149" s="7"/>
      <c r="AE149" s="7"/>
      <c r="AF149" s="7" t="s">
        <v>40</v>
      </c>
      <c r="AG149" s="7"/>
      <c r="AH149" s="7"/>
      <c r="AI149" s="6" t="str">
        <f>HYPERLINK("https://doi.org/10.1515/9780691206981")</f>
        <v>https://doi.org/10.1515/9780691206981</v>
      </c>
      <c r="AK149" s="6" t="s">
        <v>47</v>
      </c>
    </row>
    <row r="150" spans="1:37" s="6" customFormat="1" x14ac:dyDescent="0.3">
      <c r="A150" s="6">
        <v>580700</v>
      </c>
      <c r="B150" s="7">
        <v>9781501752797</v>
      </c>
      <c r="C150" s="7"/>
      <c r="D150" s="7"/>
      <c r="F150" s="6" t="s">
        <v>1009</v>
      </c>
      <c r="G150" s="6" t="s">
        <v>1010</v>
      </c>
      <c r="H150" s="6" t="s">
        <v>1011</v>
      </c>
      <c r="J150" s="6">
        <v>3</v>
      </c>
      <c r="M150" s="6" t="s">
        <v>514</v>
      </c>
      <c r="N150" s="8">
        <v>44270</v>
      </c>
      <c r="O150" s="6">
        <v>2021</v>
      </c>
      <c r="P150" s="6">
        <v>456</v>
      </c>
      <c r="Q150" s="6">
        <v>68</v>
      </c>
      <c r="R150" s="6">
        <v>283.5</v>
      </c>
      <c r="T150" s="6" t="s">
        <v>41</v>
      </c>
      <c r="U150" s="6" t="s">
        <v>58</v>
      </c>
      <c r="V150" s="6" t="s">
        <v>58</v>
      </c>
      <c r="W150" s="6" t="s">
        <v>1012</v>
      </c>
      <c r="Y150" s="6" t="s">
        <v>1013</v>
      </c>
      <c r="Z150" s="6" t="s">
        <v>1014</v>
      </c>
      <c r="AA150" s="6" t="s">
        <v>1015</v>
      </c>
      <c r="AB150" s="6" t="s">
        <v>1016</v>
      </c>
      <c r="AC150" s="6">
        <v>130.43</v>
      </c>
      <c r="AD150" s="7"/>
      <c r="AE150" s="7"/>
      <c r="AF150" s="7" t="s">
        <v>40</v>
      </c>
      <c r="AG150" s="7"/>
      <c r="AH150" s="7"/>
      <c r="AI150" s="6" t="str">
        <f>HYPERLINK("https://doi.org/10.1515/9781501752797?locatt=mode:legacy")</f>
        <v>https://doi.org/10.1515/9781501752797?locatt=mode:legacy</v>
      </c>
      <c r="AK150" s="6" t="s">
        <v>47</v>
      </c>
    </row>
    <row r="151" spans="1:37" s="6" customFormat="1" x14ac:dyDescent="0.3">
      <c r="A151" s="6">
        <v>563133</v>
      </c>
      <c r="B151" s="7">
        <v>9781400873951</v>
      </c>
      <c r="C151" s="7"/>
      <c r="D151" s="7"/>
      <c r="F151" s="6" t="s">
        <v>1017</v>
      </c>
      <c r="G151" s="6" t="s">
        <v>1018</v>
      </c>
      <c r="H151" s="6" t="s">
        <v>1019</v>
      </c>
      <c r="J151" s="6">
        <v>1</v>
      </c>
      <c r="M151" s="6" t="s">
        <v>57</v>
      </c>
      <c r="N151" s="8">
        <v>42367</v>
      </c>
      <c r="O151" s="6">
        <v>2016</v>
      </c>
      <c r="P151" s="6">
        <v>536</v>
      </c>
      <c r="R151" s="6">
        <v>10</v>
      </c>
      <c r="T151" s="6" t="s">
        <v>41</v>
      </c>
      <c r="U151" s="6" t="s">
        <v>135</v>
      </c>
      <c r="V151" s="6" t="s">
        <v>135</v>
      </c>
      <c r="W151" s="6" t="s">
        <v>1020</v>
      </c>
      <c r="Y151" s="6" t="s">
        <v>1021</v>
      </c>
      <c r="AA151" s="6" t="s">
        <v>1022</v>
      </c>
      <c r="AB151" s="6" t="s">
        <v>1023</v>
      </c>
      <c r="AC151" s="6">
        <v>185</v>
      </c>
      <c r="AD151" s="7"/>
      <c r="AE151" s="7"/>
      <c r="AF151" s="7" t="s">
        <v>40</v>
      </c>
      <c r="AG151" s="7"/>
      <c r="AH151" s="7"/>
      <c r="AI151" s="6" t="str">
        <f>HYPERLINK("https://doi.org/10.1515/9781400873951")</f>
        <v>https://doi.org/10.1515/9781400873951</v>
      </c>
      <c r="AK151" s="6" t="s">
        <v>47</v>
      </c>
    </row>
    <row r="152" spans="1:37" s="6" customFormat="1" x14ac:dyDescent="0.3">
      <c r="A152" s="6">
        <v>573329</v>
      </c>
      <c r="B152" s="7">
        <v>9780691186054</v>
      </c>
      <c r="C152" s="7"/>
      <c r="D152" s="7"/>
      <c r="F152" s="6" t="s">
        <v>1024</v>
      </c>
      <c r="G152" s="6" t="s">
        <v>1025</v>
      </c>
      <c r="H152" s="6" t="s">
        <v>1026</v>
      </c>
      <c r="J152" s="6">
        <v>1</v>
      </c>
      <c r="M152" s="6" t="s">
        <v>57</v>
      </c>
      <c r="N152" s="8">
        <v>43837</v>
      </c>
      <c r="O152" s="6">
        <v>2020</v>
      </c>
      <c r="P152" s="6">
        <v>480</v>
      </c>
      <c r="R152" s="6">
        <v>10</v>
      </c>
      <c r="T152" s="6" t="s">
        <v>41</v>
      </c>
      <c r="U152" s="6" t="s">
        <v>135</v>
      </c>
      <c r="V152" s="6" t="s">
        <v>135</v>
      </c>
      <c r="W152" s="6" t="s">
        <v>1027</v>
      </c>
      <c r="Y152" s="6" t="s">
        <v>1028</v>
      </c>
      <c r="AA152" s="6" t="s">
        <v>1029</v>
      </c>
      <c r="AB152" s="6" t="s">
        <v>1030</v>
      </c>
      <c r="AC152" s="6">
        <v>160</v>
      </c>
      <c r="AD152" s="7"/>
      <c r="AE152" s="7"/>
      <c r="AF152" s="7" t="s">
        <v>40</v>
      </c>
      <c r="AG152" s="7"/>
      <c r="AH152" s="7"/>
      <c r="AI152" s="6" t="str">
        <f>HYPERLINK("https://doi.org/10.1515/9780691186054")</f>
        <v>https://doi.org/10.1515/9780691186054</v>
      </c>
      <c r="AK152" s="6" t="s">
        <v>47</v>
      </c>
    </row>
    <row r="153" spans="1:37" s="6" customFormat="1" x14ac:dyDescent="0.3">
      <c r="A153" s="6">
        <v>528061</v>
      </c>
      <c r="B153" s="7">
        <v>9781400885459</v>
      </c>
      <c r="C153" s="7"/>
      <c r="D153" s="7"/>
      <c r="F153" s="6" t="s">
        <v>1031</v>
      </c>
      <c r="H153" s="6" t="s">
        <v>1032</v>
      </c>
      <c r="J153" s="6">
        <v>1</v>
      </c>
      <c r="M153" s="6" t="s">
        <v>57</v>
      </c>
      <c r="N153" s="8">
        <v>42885</v>
      </c>
      <c r="O153" s="6">
        <v>2017</v>
      </c>
      <c r="P153" s="6">
        <v>288</v>
      </c>
      <c r="R153" s="6">
        <v>10</v>
      </c>
      <c r="T153" s="6" t="s">
        <v>41</v>
      </c>
      <c r="U153" s="6" t="s">
        <v>42</v>
      </c>
      <c r="V153" s="6" t="s">
        <v>42</v>
      </c>
      <c r="W153" s="6" t="s">
        <v>350</v>
      </c>
      <c r="Y153" s="6" t="s">
        <v>1033</v>
      </c>
      <c r="AA153" s="6" t="s">
        <v>1034</v>
      </c>
      <c r="AB153" s="6" t="s">
        <v>1035</v>
      </c>
      <c r="AC153" s="6">
        <v>160</v>
      </c>
      <c r="AD153" s="7"/>
      <c r="AE153" s="7"/>
      <c r="AF153" s="7" t="s">
        <v>40</v>
      </c>
      <c r="AG153" s="7"/>
      <c r="AH153" s="7"/>
      <c r="AI153" s="6" t="str">
        <f>HYPERLINK("https://doi.org/10.1515/9781400885459")</f>
        <v>https://doi.org/10.1515/9781400885459</v>
      </c>
      <c r="AK153" s="6" t="s">
        <v>47</v>
      </c>
    </row>
    <row r="154" spans="1:37" s="6" customFormat="1" x14ac:dyDescent="0.3">
      <c r="A154" s="6">
        <v>528030</v>
      </c>
      <c r="B154" s="7">
        <v>9781400883080</v>
      </c>
      <c r="C154" s="7"/>
      <c r="D154" s="7"/>
      <c r="F154" s="6" t="s">
        <v>1036</v>
      </c>
      <c r="H154" s="6" t="s">
        <v>1037</v>
      </c>
      <c r="J154" s="6">
        <v>1</v>
      </c>
      <c r="M154" s="6" t="s">
        <v>57</v>
      </c>
      <c r="N154" s="8">
        <v>42696</v>
      </c>
      <c r="O154" s="6">
        <v>2017</v>
      </c>
      <c r="P154" s="6">
        <v>416</v>
      </c>
      <c r="R154" s="6">
        <v>10</v>
      </c>
      <c r="T154" s="6" t="s">
        <v>41</v>
      </c>
      <c r="U154" s="6" t="s">
        <v>42</v>
      </c>
      <c r="V154" s="6" t="s">
        <v>42</v>
      </c>
      <c r="W154" s="6" t="s">
        <v>1038</v>
      </c>
      <c r="Y154" s="6" t="s">
        <v>1039</v>
      </c>
      <c r="AA154" s="6" t="s">
        <v>1040</v>
      </c>
      <c r="AB154" s="6" t="s">
        <v>1041</v>
      </c>
      <c r="AC154" s="6">
        <v>210</v>
      </c>
      <c r="AD154" s="7"/>
      <c r="AE154" s="7"/>
      <c r="AF154" s="7" t="s">
        <v>40</v>
      </c>
      <c r="AG154" s="7"/>
      <c r="AH154" s="7"/>
      <c r="AI154" s="6" t="str">
        <f>HYPERLINK("https://doi.org/10.1515/9781400883080")</f>
        <v>https://doi.org/10.1515/9781400883080</v>
      </c>
      <c r="AK154" s="6" t="s">
        <v>47</v>
      </c>
    </row>
    <row r="155" spans="1:37" s="6" customFormat="1" x14ac:dyDescent="0.3">
      <c r="A155" s="6">
        <v>588776</v>
      </c>
      <c r="B155" s="7">
        <v>9780691211848</v>
      </c>
      <c r="C155" s="7"/>
      <c r="D155" s="7"/>
      <c r="F155" s="6" t="s">
        <v>1042</v>
      </c>
      <c r="G155" s="6" t="s">
        <v>1043</v>
      </c>
      <c r="H155" s="6" t="s">
        <v>1044</v>
      </c>
      <c r="J155" s="6">
        <v>1</v>
      </c>
      <c r="M155" s="6" t="s">
        <v>57</v>
      </c>
      <c r="N155" s="8">
        <v>44110</v>
      </c>
      <c r="O155" s="6">
        <v>2020</v>
      </c>
      <c r="P155" s="6">
        <v>224</v>
      </c>
      <c r="R155" s="6">
        <v>10</v>
      </c>
      <c r="T155" s="6" t="s">
        <v>41</v>
      </c>
      <c r="U155" s="6" t="s">
        <v>419</v>
      </c>
      <c r="V155" s="6" t="s">
        <v>419</v>
      </c>
      <c r="W155" s="6" t="s">
        <v>1045</v>
      </c>
      <c r="Y155" s="6" t="s">
        <v>1046</v>
      </c>
      <c r="AA155" s="6" t="s">
        <v>1047</v>
      </c>
      <c r="AB155" s="6" t="s">
        <v>1048</v>
      </c>
      <c r="AC155" s="6">
        <v>78</v>
      </c>
      <c r="AD155" s="7"/>
      <c r="AE155" s="7"/>
      <c r="AF155" s="7" t="s">
        <v>40</v>
      </c>
      <c r="AG155" s="7"/>
      <c r="AH155" s="7"/>
      <c r="AI155" s="6" t="str">
        <f>HYPERLINK("https://doi.org/10.1515/9780691211848")</f>
        <v>https://doi.org/10.1515/9780691211848</v>
      </c>
      <c r="AK155" s="6" t="s">
        <v>47</v>
      </c>
    </row>
    <row r="156" spans="1:37" s="6" customFormat="1" x14ac:dyDescent="0.3">
      <c r="A156" s="6">
        <v>535456</v>
      </c>
      <c r="B156" s="7">
        <v>9781400889068</v>
      </c>
      <c r="C156" s="7"/>
      <c r="D156" s="7"/>
      <c r="F156" s="6" t="s">
        <v>1049</v>
      </c>
      <c r="H156" s="6" t="s">
        <v>1050</v>
      </c>
      <c r="J156" s="6">
        <v>1</v>
      </c>
      <c r="K156" s="6" t="s">
        <v>244</v>
      </c>
      <c r="L156" s="9" t="s">
        <v>1051</v>
      </c>
      <c r="M156" s="6" t="s">
        <v>57</v>
      </c>
      <c r="N156" s="8">
        <v>43087</v>
      </c>
      <c r="O156" s="6">
        <v>2018</v>
      </c>
      <c r="P156" s="6">
        <v>504</v>
      </c>
      <c r="R156" s="6">
        <v>10</v>
      </c>
      <c r="T156" s="6" t="s">
        <v>41</v>
      </c>
      <c r="U156" s="6" t="s">
        <v>42</v>
      </c>
      <c r="V156" s="6" t="s">
        <v>42</v>
      </c>
      <c r="W156" s="6" t="s">
        <v>1052</v>
      </c>
      <c r="Y156" s="6" t="s">
        <v>1053</v>
      </c>
      <c r="AA156" s="6" t="s">
        <v>1054</v>
      </c>
      <c r="AB156" s="6" t="s">
        <v>1055</v>
      </c>
      <c r="AC156" s="6">
        <v>149</v>
      </c>
      <c r="AD156" s="7"/>
      <c r="AE156" s="7"/>
      <c r="AF156" s="7" t="s">
        <v>40</v>
      </c>
      <c r="AG156" s="7"/>
      <c r="AH156" s="7"/>
      <c r="AI156" s="6" t="str">
        <f>HYPERLINK("https://doi.org/10.1515/9781400889068")</f>
        <v>https://doi.org/10.1515/9781400889068</v>
      </c>
      <c r="AK156" s="6" t="s">
        <v>47</v>
      </c>
    </row>
    <row r="157" spans="1:37" s="6" customFormat="1" x14ac:dyDescent="0.3">
      <c r="A157" s="6">
        <v>578787</v>
      </c>
      <c r="B157" s="7">
        <v>9781400837946</v>
      </c>
      <c r="C157" s="7"/>
      <c r="D157" s="7"/>
      <c r="F157" s="6" t="s">
        <v>1056</v>
      </c>
      <c r="G157" s="6" t="s">
        <v>1057</v>
      </c>
      <c r="H157" s="6" t="s">
        <v>1058</v>
      </c>
      <c r="J157" s="6">
        <v>1</v>
      </c>
      <c r="K157" s="6" t="s">
        <v>1059</v>
      </c>
      <c r="M157" s="6" t="s">
        <v>57</v>
      </c>
      <c r="N157" s="8">
        <v>43921</v>
      </c>
      <c r="O157" s="6">
        <v>2007</v>
      </c>
      <c r="P157" s="6">
        <v>224</v>
      </c>
      <c r="R157" s="6">
        <v>10</v>
      </c>
      <c r="T157" s="6" t="s">
        <v>41</v>
      </c>
      <c r="U157" s="6" t="s">
        <v>74</v>
      </c>
      <c r="V157" s="6" t="s">
        <v>74</v>
      </c>
      <c r="W157" s="6" t="s">
        <v>479</v>
      </c>
      <c r="Y157" s="6" t="s">
        <v>1060</v>
      </c>
      <c r="AA157" s="6" t="s">
        <v>1061</v>
      </c>
      <c r="AB157" s="6" t="s">
        <v>1062</v>
      </c>
      <c r="AC157" s="6">
        <v>146</v>
      </c>
      <c r="AD157" s="7"/>
      <c r="AE157" s="7"/>
      <c r="AF157" s="7" t="s">
        <v>40</v>
      </c>
      <c r="AG157" s="7"/>
      <c r="AH157" s="7"/>
      <c r="AI157" s="6" t="str">
        <f>HYPERLINK("https://doi.org/10.1515/9781400837946")</f>
        <v>https://doi.org/10.1515/9781400837946</v>
      </c>
      <c r="AK157" s="6" t="s">
        <v>47</v>
      </c>
    </row>
    <row r="158" spans="1:37" s="6" customFormat="1" x14ac:dyDescent="0.3">
      <c r="A158" s="6">
        <v>575387</v>
      </c>
      <c r="B158" s="7">
        <v>9780691206790</v>
      </c>
      <c r="C158" s="7"/>
      <c r="D158" s="7"/>
      <c r="F158" s="6" t="s">
        <v>1063</v>
      </c>
      <c r="H158" s="6" t="s">
        <v>1064</v>
      </c>
      <c r="J158" s="6">
        <v>1</v>
      </c>
      <c r="K158" s="6" t="s">
        <v>391</v>
      </c>
      <c r="L158" s="9" t="s">
        <v>601</v>
      </c>
      <c r="M158" s="6" t="s">
        <v>57</v>
      </c>
      <c r="N158" s="8">
        <v>43830</v>
      </c>
      <c r="O158" s="6">
        <v>1987</v>
      </c>
      <c r="P158" s="6">
        <v>262</v>
      </c>
      <c r="R158" s="6">
        <v>10</v>
      </c>
      <c r="T158" s="6" t="s">
        <v>41</v>
      </c>
      <c r="U158" s="6" t="s">
        <v>74</v>
      </c>
      <c r="V158" s="6" t="s">
        <v>74</v>
      </c>
      <c r="W158" s="6" t="s">
        <v>246</v>
      </c>
      <c r="Y158" s="6" t="s">
        <v>1065</v>
      </c>
      <c r="AC158" s="6">
        <v>400</v>
      </c>
      <c r="AD158" s="7"/>
      <c r="AE158" s="7"/>
      <c r="AF158" s="7" t="s">
        <v>40</v>
      </c>
      <c r="AG158" s="7"/>
      <c r="AH158" s="7"/>
      <c r="AI158" s="6" t="str">
        <f>HYPERLINK("https://doi.org/10.1515/9780691206790")</f>
        <v>https://doi.org/10.1515/9780691206790</v>
      </c>
      <c r="AK158" s="6" t="s">
        <v>47</v>
      </c>
    </row>
    <row r="159" spans="1:37" s="6" customFormat="1" x14ac:dyDescent="0.3">
      <c r="A159" s="6">
        <v>507886</v>
      </c>
      <c r="B159" s="7">
        <v>9781400863969</v>
      </c>
      <c r="C159" s="7"/>
      <c r="D159" s="7"/>
      <c r="F159" s="6" t="s">
        <v>1066</v>
      </c>
      <c r="G159" s="6" t="s">
        <v>1067</v>
      </c>
      <c r="I159" s="6" t="s">
        <v>1068</v>
      </c>
      <c r="J159" s="6">
        <v>1</v>
      </c>
      <c r="K159" s="6" t="s">
        <v>1069</v>
      </c>
      <c r="L159" s="9" t="s">
        <v>1070</v>
      </c>
      <c r="M159" s="6" t="s">
        <v>57</v>
      </c>
      <c r="N159" s="8">
        <v>41834</v>
      </c>
      <c r="O159" s="6">
        <v>1995</v>
      </c>
      <c r="P159" s="6">
        <v>350</v>
      </c>
      <c r="R159" s="6">
        <v>10</v>
      </c>
      <c r="T159" s="6" t="s">
        <v>41</v>
      </c>
      <c r="U159" s="6" t="s">
        <v>135</v>
      </c>
      <c r="V159" s="6" t="s">
        <v>135</v>
      </c>
      <c r="W159" s="6" t="s">
        <v>1071</v>
      </c>
      <c r="Y159" s="6" t="s">
        <v>1072</v>
      </c>
      <c r="AA159" s="6" t="s">
        <v>1073</v>
      </c>
      <c r="AC159" s="6">
        <v>235</v>
      </c>
      <c r="AD159" s="7"/>
      <c r="AE159" s="7"/>
      <c r="AF159" s="7" t="s">
        <v>40</v>
      </c>
      <c r="AG159" s="7"/>
      <c r="AH159" s="7"/>
      <c r="AI159" s="6" t="str">
        <f>HYPERLINK("https://doi.org/10.1515/9781400863969")</f>
        <v>https://doi.org/10.1515/9781400863969</v>
      </c>
      <c r="AK159" s="6" t="s">
        <v>47</v>
      </c>
    </row>
    <row r="160" spans="1:37" s="6" customFormat="1" x14ac:dyDescent="0.3">
      <c r="A160" s="6">
        <v>543582</v>
      </c>
      <c r="B160" s="7">
        <v>9780691185118</v>
      </c>
      <c r="C160" s="7"/>
      <c r="D160" s="7"/>
      <c r="F160" s="6" t="s">
        <v>1074</v>
      </c>
      <c r="H160" s="6" t="s">
        <v>1075</v>
      </c>
      <c r="J160" s="6">
        <v>1</v>
      </c>
      <c r="K160" s="6" t="s">
        <v>1076</v>
      </c>
      <c r="L160" s="9" t="s">
        <v>1077</v>
      </c>
      <c r="M160" s="6" t="s">
        <v>57</v>
      </c>
      <c r="N160" s="8">
        <v>43445</v>
      </c>
      <c r="O160" s="6">
        <v>2019</v>
      </c>
      <c r="P160" s="6">
        <v>240</v>
      </c>
      <c r="R160" s="6">
        <v>10</v>
      </c>
      <c r="T160" s="6" t="s">
        <v>41</v>
      </c>
      <c r="U160" s="6" t="s">
        <v>1078</v>
      </c>
      <c r="V160" s="6" t="s">
        <v>1078</v>
      </c>
      <c r="W160" s="6" t="s">
        <v>1079</v>
      </c>
      <c r="Y160" s="6" t="s">
        <v>1080</v>
      </c>
      <c r="AA160" s="6" t="s">
        <v>1081</v>
      </c>
      <c r="AB160" s="6" t="s">
        <v>1082</v>
      </c>
      <c r="AC160" s="6">
        <v>81</v>
      </c>
      <c r="AD160" s="7"/>
      <c r="AE160" s="7"/>
      <c r="AF160" s="7" t="s">
        <v>40</v>
      </c>
      <c r="AG160" s="7"/>
      <c r="AH160" s="7"/>
      <c r="AI160" s="6" t="str">
        <f>HYPERLINK("https://doi.org/10.1515/9780691185118")</f>
        <v>https://doi.org/10.1515/9780691185118</v>
      </c>
      <c r="AK160" s="6" t="s">
        <v>47</v>
      </c>
    </row>
    <row r="161" spans="1:37" s="6" customFormat="1" x14ac:dyDescent="0.3">
      <c r="A161" s="6">
        <v>575150</v>
      </c>
      <c r="B161" s="7">
        <v>9780231550925</v>
      </c>
      <c r="C161" s="7"/>
      <c r="D161" s="7"/>
      <c r="F161" s="6" t="s">
        <v>1083</v>
      </c>
      <c r="G161" s="6" t="s">
        <v>1084</v>
      </c>
      <c r="H161" s="6" t="s">
        <v>1085</v>
      </c>
      <c r="J161" s="6">
        <v>1</v>
      </c>
      <c r="M161" s="6" t="s">
        <v>66</v>
      </c>
      <c r="N161" s="8">
        <v>44081</v>
      </c>
      <c r="O161" s="6">
        <v>2020</v>
      </c>
      <c r="R161" s="6">
        <v>10</v>
      </c>
      <c r="T161" s="6" t="s">
        <v>41</v>
      </c>
      <c r="U161" s="6" t="s">
        <v>1086</v>
      </c>
      <c r="V161" s="6" t="s">
        <v>1086</v>
      </c>
      <c r="W161" s="6" t="s">
        <v>1087</v>
      </c>
      <c r="Y161" s="6" t="s">
        <v>1088</v>
      </c>
      <c r="Z161" s="6" t="s">
        <v>1089</v>
      </c>
      <c r="AA161" s="6" t="s">
        <v>1090</v>
      </c>
      <c r="AB161" s="6" t="s">
        <v>1091</v>
      </c>
      <c r="AC161" s="6">
        <v>60.95</v>
      </c>
      <c r="AD161" s="7"/>
      <c r="AE161" s="7"/>
      <c r="AF161" s="7" t="s">
        <v>40</v>
      </c>
      <c r="AG161" s="7"/>
      <c r="AH161" s="7"/>
      <c r="AI161" s="6" t="str">
        <f>HYPERLINK("https://doi.org/10.7312/morr17938")</f>
        <v>https://doi.org/10.7312/morr17938</v>
      </c>
      <c r="AK161" s="6" t="s">
        <v>47</v>
      </c>
    </row>
    <row r="162" spans="1:37" s="6" customFormat="1" x14ac:dyDescent="0.3">
      <c r="A162" s="6">
        <v>591667</v>
      </c>
      <c r="B162" s="7">
        <v>9780691211824</v>
      </c>
      <c r="C162" s="7"/>
      <c r="D162" s="7"/>
      <c r="F162" s="6" t="s">
        <v>1092</v>
      </c>
      <c r="H162" s="6" t="s">
        <v>1093</v>
      </c>
      <c r="J162" s="6">
        <v>1</v>
      </c>
      <c r="K162" s="6" t="s">
        <v>290</v>
      </c>
      <c r="L162" s="9" t="s">
        <v>1094</v>
      </c>
      <c r="M162" s="6" t="s">
        <v>57</v>
      </c>
      <c r="N162" s="8">
        <v>44173</v>
      </c>
      <c r="O162" s="6">
        <v>2021</v>
      </c>
      <c r="R162" s="6">
        <v>10</v>
      </c>
      <c r="T162" s="6" t="s">
        <v>41</v>
      </c>
      <c r="U162" s="6" t="s">
        <v>190</v>
      </c>
      <c r="V162" s="6" t="s">
        <v>190</v>
      </c>
      <c r="W162" s="6" t="s">
        <v>1095</v>
      </c>
      <c r="Y162" s="6" t="s">
        <v>1096</v>
      </c>
      <c r="AA162" s="6" t="s">
        <v>1097</v>
      </c>
      <c r="AB162" s="6" t="s">
        <v>1098</v>
      </c>
      <c r="AC162" s="6">
        <v>67.95</v>
      </c>
      <c r="AD162" s="7"/>
      <c r="AE162" s="7"/>
      <c r="AF162" s="7" t="s">
        <v>40</v>
      </c>
      <c r="AG162" s="7"/>
      <c r="AH162" s="7"/>
      <c r="AI162" s="6" t="str">
        <f>HYPERLINK("https://doi.org/10.1515/9780691211824?locatt=mode:legacy")</f>
        <v>https://doi.org/10.1515/9780691211824?locatt=mode:legacy</v>
      </c>
      <c r="AK162" s="6" t="s">
        <v>47</v>
      </c>
    </row>
    <row r="163" spans="1:37" s="6" customFormat="1" x14ac:dyDescent="0.3">
      <c r="A163" s="6">
        <v>552588</v>
      </c>
      <c r="B163" s="7">
        <v>9780300241198</v>
      </c>
      <c r="C163" s="7"/>
      <c r="D163" s="7"/>
      <c r="F163" s="6" t="s">
        <v>1099</v>
      </c>
      <c r="G163" s="6" t="s">
        <v>1100</v>
      </c>
      <c r="I163" s="6" t="s">
        <v>1101</v>
      </c>
      <c r="J163" s="6">
        <v>1</v>
      </c>
      <c r="M163" s="6" t="s">
        <v>51</v>
      </c>
      <c r="N163" s="8">
        <v>43473</v>
      </c>
      <c r="O163" s="6">
        <v>2019</v>
      </c>
      <c r="P163" s="6">
        <v>352</v>
      </c>
      <c r="R163" s="6">
        <v>10</v>
      </c>
      <c r="T163" s="6" t="s">
        <v>41</v>
      </c>
      <c r="U163" s="6" t="s">
        <v>58</v>
      </c>
      <c r="V163" s="6" t="s">
        <v>58</v>
      </c>
      <c r="W163" s="6" t="s">
        <v>1102</v>
      </c>
      <c r="Y163" s="6" t="s">
        <v>1103</v>
      </c>
      <c r="AB163" s="6" t="s">
        <v>1104</v>
      </c>
      <c r="AC163" s="6">
        <v>78.95</v>
      </c>
      <c r="AD163" s="7"/>
      <c r="AE163" s="7"/>
      <c r="AF163" s="7" t="s">
        <v>40</v>
      </c>
      <c r="AG163" s="7"/>
      <c r="AH163" s="7"/>
      <c r="AI163" s="6" t="str">
        <f>HYPERLINK("https://doi.org/10.12987/9780300241198?locatt=mode:legacy")</f>
        <v>https://doi.org/10.12987/9780300241198?locatt=mode:legacy</v>
      </c>
      <c r="AK163" s="6" t="s">
        <v>47</v>
      </c>
    </row>
    <row r="164" spans="1:37" s="6" customFormat="1" x14ac:dyDescent="0.3">
      <c r="A164" s="6">
        <v>567740</v>
      </c>
      <c r="B164" s="7">
        <v>9781501745812</v>
      </c>
      <c r="C164" s="7"/>
      <c r="D164" s="7"/>
      <c r="F164" s="6" t="s">
        <v>1105</v>
      </c>
      <c r="I164" s="6" t="s">
        <v>1106</v>
      </c>
      <c r="J164" s="6">
        <v>1</v>
      </c>
      <c r="M164" s="6" t="s">
        <v>514</v>
      </c>
      <c r="N164" s="8">
        <v>43600</v>
      </c>
      <c r="O164" s="6">
        <v>1996</v>
      </c>
      <c r="P164" s="6">
        <v>624</v>
      </c>
      <c r="R164" s="6">
        <v>283.5</v>
      </c>
      <c r="T164" s="6" t="s">
        <v>41</v>
      </c>
      <c r="U164" s="6" t="s">
        <v>74</v>
      </c>
      <c r="V164" s="6" t="s">
        <v>74</v>
      </c>
      <c r="W164" s="6" t="s">
        <v>246</v>
      </c>
      <c r="Y164" s="6" t="s">
        <v>1107</v>
      </c>
      <c r="AB164" s="6" t="s">
        <v>1108</v>
      </c>
      <c r="AC164" s="6">
        <v>130.94999999999999</v>
      </c>
      <c r="AD164" s="7"/>
      <c r="AE164" s="7"/>
      <c r="AF164" s="7" t="s">
        <v>40</v>
      </c>
      <c r="AG164" s="7"/>
      <c r="AH164" s="7"/>
      <c r="AI164" s="6" t="str">
        <f>HYPERLINK("https://doi.org/10.7591/9781501745812")</f>
        <v>https://doi.org/10.7591/9781501745812</v>
      </c>
      <c r="AK164" s="6" t="s">
        <v>47</v>
      </c>
    </row>
    <row r="165" spans="1:37" s="6" customFormat="1" x14ac:dyDescent="0.3">
      <c r="A165" s="6">
        <v>578779</v>
      </c>
      <c r="B165" s="7">
        <v>9780691200255</v>
      </c>
      <c r="C165" s="7"/>
      <c r="D165" s="7"/>
      <c r="F165" s="6" t="s">
        <v>1109</v>
      </c>
      <c r="G165" s="6" t="s">
        <v>1110</v>
      </c>
      <c r="H165" s="6" t="s">
        <v>1111</v>
      </c>
      <c r="J165" s="6">
        <v>1</v>
      </c>
      <c r="M165" s="6" t="s">
        <v>57</v>
      </c>
      <c r="N165" s="8">
        <v>44075</v>
      </c>
      <c r="O165" s="6">
        <v>2020</v>
      </c>
      <c r="P165" s="6">
        <v>440</v>
      </c>
      <c r="R165" s="6">
        <v>10</v>
      </c>
      <c r="T165" s="6" t="s">
        <v>41</v>
      </c>
      <c r="U165" s="6" t="s">
        <v>1112</v>
      </c>
      <c r="V165" s="6" t="s">
        <v>1112</v>
      </c>
      <c r="W165" s="6" t="s">
        <v>1113</v>
      </c>
      <c r="Y165" s="6" t="s">
        <v>1114</v>
      </c>
      <c r="AA165" s="6" t="s">
        <v>1115</v>
      </c>
      <c r="AB165" s="6" t="s">
        <v>1116</v>
      </c>
      <c r="AC165" s="6">
        <v>220</v>
      </c>
      <c r="AD165" s="7"/>
      <c r="AE165" s="7"/>
      <c r="AF165" s="7" t="s">
        <v>40</v>
      </c>
      <c r="AG165" s="7"/>
      <c r="AH165" s="7"/>
      <c r="AI165" s="6" t="str">
        <f>HYPERLINK("https://doi.org/10.1515/9780691200255")</f>
        <v>https://doi.org/10.1515/9780691200255</v>
      </c>
      <c r="AK165" s="6" t="s">
        <v>47</v>
      </c>
    </row>
    <row r="166" spans="1:37" s="6" customFormat="1" x14ac:dyDescent="0.3">
      <c r="A166" s="6">
        <v>509169</v>
      </c>
      <c r="B166" s="7">
        <v>9780812200515</v>
      </c>
      <c r="C166" s="7"/>
      <c r="D166" s="7"/>
      <c r="F166" s="6" t="s">
        <v>1117</v>
      </c>
      <c r="G166" s="6" t="s">
        <v>1118</v>
      </c>
      <c r="H166" s="6" t="s">
        <v>321</v>
      </c>
      <c r="I166" s="6" t="s">
        <v>1119</v>
      </c>
      <c r="J166" s="6">
        <v>1</v>
      </c>
      <c r="M166" s="6" t="s">
        <v>1120</v>
      </c>
      <c r="N166" s="8">
        <v>40506</v>
      </c>
      <c r="O166" s="6">
        <v>1959</v>
      </c>
      <c r="P166" s="6">
        <v>816</v>
      </c>
      <c r="R166" s="6">
        <v>10</v>
      </c>
      <c r="T166" s="6" t="s">
        <v>41</v>
      </c>
      <c r="U166" s="6" t="s">
        <v>74</v>
      </c>
      <c r="V166" s="6" t="s">
        <v>74</v>
      </c>
      <c r="W166" s="6" t="s">
        <v>1121</v>
      </c>
      <c r="Y166" s="6" t="s">
        <v>1122</v>
      </c>
      <c r="AA166" s="6" t="s">
        <v>1123</v>
      </c>
      <c r="AB166" s="6" t="s">
        <v>1124</v>
      </c>
      <c r="AC166" s="6">
        <v>116.95</v>
      </c>
      <c r="AD166" s="7"/>
      <c r="AE166" s="7"/>
      <c r="AF166" s="7" t="s">
        <v>40</v>
      </c>
      <c r="AG166" s="7"/>
      <c r="AH166" s="7"/>
      <c r="AI166" s="6" t="str">
        <f>HYPERLINK("https://doi.org/10.9783/9780812200515")</f>
        <v>https://doi.org/10.9783/9780812200515</v>
      </c>
      <c r="AK166" s="6" t="s">
        <v>47</v>
      </c>
    </row>
    <row r="167" spans="1:37" s="6" customFormat="1" x14ac:dyDescent="0.3">
      <c r="A167" s="6">
        <v>578962</v>
      </c>
      <c r="B167" s="7">
        <v>9780691209890</v>
      </c>
      <c r="C167" s="7"/>
      <c r="D167" s="7"/>
      <c r="F167" s="6" t="s">
        <v>1125</v>
      </c>
      <c r="G167" s="6" t="s">
        <v>1126</v>
      </c>
      <c r="H167" s="6" t="s">
        <v>1127</v>
      </c>
      <c r="J167" s="6">
        <v>1</v>
      </c>
      <c r="K167" s="6" t="s">
        <v>433</v>
      </c>
      <c r="L167" s="9" t="s">
        <v>1128</v>
      </c>
      <c r="M167" s="6" t="s">
        <v>57</v>
      </c>
      <c r="N167" s="8">
        <v>44243</v>
      </c>
      <c r="O167" s="6">
        <v>2021</v>
      </c>
      <c r="P167" s="6">
        <v>496</v>
      </c>
      <c r="R167" s="6">
        <v>10</v>
      </c>
      <c r="T167" s="6" t="s">
        <v>41</v>
      </c>
      <c r="U167" s="6" t="s">
        <v>190</v>
      </c>
      <c r="V167" s="6" t="s">
        <v>190</v>
      </c>
      <c r="W167" s="6" t="s">
        <v>1129</v>
      </c>
      <c r="Y167" s="6" t="s">
        <v>1130</v>
      </c>
      <c r="AA167" s="6" t="s">
        <v>1131</v>
      </c>
      <c r="AB167" s="6" t="s">
        <v>1132</v>
      </c>
      <c r="AC167" s="6">
        <v>99</v>
      </c>
      <c r="AD167" s="7"/>
      <c r="AE167" s="7"/>
      <c r="AF167" s="7" t="s">
        <v>40</v>
      </c>
      <c r="AG167" s="7"/>
      <c r="AH167" s="7"/>
      <c r="AI167" s="6" t="str">
        <f>HYPERLINK("https://doi.org/10.1515/9780691209890?locatt=mode:legacy")</f>
        <v>https://doi.org/10.1515/9780691209890?locatt=mode:legacy</v>
      </c>
      <c r="AK167" s="6" t="s">
        <v>47</v>
      </c>
    </row>
    <row r="168" spans="1:37" s="6" customFormat="1" x14ac:dyDescent="0.3">
      <c r="A168" s="6">
        <v>302210</v>
      </c>
      <c r="B168" s="7">
        <v>9780674726376</v>
      </c>
      <c r="C168" s="7"/>
      <c r="D168" s="7"/>
      <c r="F168" s="6" t="s">
        <v>1133</v>
      </c>
      <c r="G168" s="6" t="s">
        <v>1134</v>
      </c>
      <c r="H168" s="6" t="s">
        <v>1135</v>
      </c>
      <c r="J168" s="6">
        <v>1</v>
      </c>
      <c r="M168" s="6" t="s">
        <v>39</v>
      </c>
      <c r="N168" s="8">
        <v>41582</v>
      </c>
      <c r="O168" s="6">
        <v>2013</v>
      </c>
      <c r="P168" s="6">
        <v>464</v>
      </c>
      <c r="R168" s="6">
        <v>10</v>
      </c>
      <c r="T168" s="6" t="s">
        <v>41</v>
      </c>
      <c r="U168" s="6" t="s">
        <v>190</v>
      </c>
      <c r="V168" s="6" t="s">
        <v>190</v>
      </c>
      <c r="W168" s="6" t="s">
        <v>1136</v>
      </c>
      <c r="Y168" s="6" t="s">
        <v>1137</v>
      </c>
      <c r="Z168" s="6" t="s">
        <v>1138</v>
      </c>
      <c r="AB168" s="6" t="s">
        <v>1139</v>
      </c>
      <c r="AC168" s="6">
        <v>88</v>
      </c>
      <c r="AD168" s="7"/>
      <c r="AE168" s="7"/>
      <c r="AF168" s="7" t="s">
        <v>40</v>
      </c>
      <c r="AG168" s="7"/>
      <c r="AH168" s="7"/>
      <c r="AI168" s="6" t="str">
        <f>HYPERLINK("https://doi.org/10.4159/harvard.9780674726376")</f>
        <v>https://doi.org/10.4159/harvard.9780674726376</v>
      </c>
      <c r="AK168" s="6" t="s">
        <v>47</v>
      </c>
    </row>
    <row r="169" spans="1:37" s="6" customFormat="1" x14ac:dyDescent="0.3">
      <c r="A169" s="6">
        <v>523215</v>
      </c>
      <c r="B169" s="7">
        <v>9783110497083</v>
      </c>
      <c r="C169" s="7">
        <v>9783110496451</v>
      </c>
      <c r="D169" s="7"/>
      <c r="F169" s="6" t="s">
        <v>1140</v>
      </c>
      <c r="I169" s="6" t="s">
        <v>1141</v>
      </c>
      <c r="J169" s="6">
        <v>1</v>
      </c>
      <c r="K169" s="6" t="s">
        <v>1142</v>
      </c>
      <c r="L169" s="9" t="s">
        <v>175</v>
      </c>
      <c r="M169" s="6" t="s">
        <v>412</v>
      </c>
      <c r="N169" s="8">
        <v>44214</v>
      </c>
      <c r="O169" s="6">
        <v>2021</v>
      </c>
      <c r="P169" s="6">
        <v>269</v>
      </c>
      <c r="Q169" s="6">
        <v>8</v>
      </c>
      <c r="S169" s="6">
        <v>2417</v>
      </c>
      <c r="T169" s="6" t="s">
        <v>41</v>
      </c>
      <c r="U169" s="6" t="s">
        <v>42</v>
      </c>
      <c r="V169" s="6" t="s">
        <v>42</v>
      </c>
      <c r="W169" s="6" t="s">
        <v>1143</v>
      </c>
      <c r="Y169" s="6" t="s">
        <v>1144</v>
      </c>
      <c r="AA169" s="6" t="s">
        <v>1145</v>
      </c>
      <c r="AB169" s="6" t="s">
        <v>1146</v>
      </c>
      <c r="AC169" s="6">
        <v>149</v>
      </c>
      <c r="AD169" s="7">
        <v>114.95</v>
      </c>
      <c r="AE169" s="7"/>
      <c r="AF169" s="7" t="s">
        <v>40</v>
      </c>
      <c r="AG169" s="7" t="s">
        <v>40</v>
      </c>
      <c r="AH169" s="7"/>
      <c r="AI169" s="6" t="str">
        <f>HYPERLINK("https://doi.org/10.1515/9783110497083")</f>
        <v>https://doi.org/10.1515/9783110497083</v>
      </c>
      <c r="AK169" s="6" t="s">
        <v>47</v>
      </c>
    </row>
    <row r="170" spans="1:37" s="6" customFormat="1" x14ac:dyDescent="0.3">
      <c r="A170" s="6">
        <v>631164</v>
      </c>
      <c r="B170" s="7">
        <v>9781503631465</v>
      </c>
      <c r="C170" s="7"/>
      <c r="D170" s="7"/>
      <c r="F170" s="6" t="s">
        <v>1147</v>
      </c>
      <c r="G170" s="6" t="s">
        <v>1148</v>
      </c>
      <c r="H170" s="6" t="s">
        <v>1149</v>
      </c>
      <c r="J170" s="6">
        <v>1</v>
      </c>
      <c r="M170" s="6" t="s">
        <v>1150</v>
      </c>
      <c r="N170" s="8">
        <v>44670</v>
      </c>
      <c r="O170" s="6">
        <v>2022</v>
      </c>
      <c r="P170" s="6">
        <v>230</v>
      </c>
      <c r="Q170" s="6">
        <v>15</v>
      </c>
      <c r="R170" s="6">
        <v>10</v>
      </c>
      <c r="T170" s="6" t="s">
        <v>41</v>
      </c>
      <c r="U170" s="6" t="s">
        <v>42</v>
      </c>
      <c r="V170" s="6" t="s">
        <v>42</v>
      </c>
      <c r="W170" s="6" t="s">
        <v>1151</v>
      </c>
      <c r="Y170" s="6" t="s">
        <v>1152</v>
      </c>
      <c r="Z170" s="6" t="s">
        <v>1153</v>
      </c>
      <c r="AA170" s="6" t="s">
        <v>1154</v>
      </c>
      <c r="AB170" s="6" t="s">
        <v>1155</v>
      </c>
      <c r="AC170" s="6">
        <v>23.95</v>
      </c>
      <c r="AD170" s="7"/>
      <c r="AE170" s="7"/>
      <c r="AF170" s="7" t="s">
        <v>40</v>
      </c>
      <c r="AG170" s="7"/>
      <c r="AH170" s="7"/>
      <c r="AI170" s="6" t="str">
        <f>HYPERLINK("https://doi.org/10.1515/9781503631465")</f>
        <v>https://doi.org/10.1515/9781503631465</v>
      </c>
      <c r="AK170" s="6" t="s">
        <v>47</v>
      </c>
    </row>
    <row r="171" spans="1:37" s="6" customFormat="1" x14ac:dyDescent="0.3">
      <c r="A171" s="6">
        <v>578792</v>
      </c>
      <c r="B171" s="7">
        <v>9780691209654</v>
      </c>
      <c r="C171" s="7"/>
      <c r="D171" s="7"/>
      <c r="F171" s="6" t="s">
        <v>1156</v>
      </c>
      <c r="H171" s="6" t="s">
        <v>1157</v>
      </c>
      <c r="J171" s="6">
        <v>1</v>
      </c>
      <c r="K171" s="6" t="s">
        <v>244</v>
      </c>
      <c r="L171" s="9" t="s">
        <v>1158</v>
      </c>
      <c r="M171" s="6" t="s">
        <v>57</v>
      </c>
      <c r="N171" s="8">
        <v>43921</v>
      </c>
      <c r="O171" s="6">
        <v>1982</v>
      </c>
      <c r="P171" s="6">
        <v>296</v>
      </c>
      <c r="R171" s="6">
        <v>10</v>
      </c>
      <c r="T171" s="6" t="s">
        <v>41</v>
      </c>
      <c r="U171" s="6" t="s">
        <v>74</v>
      </c>
      <c r="V171" s="6" t="s">
        <v>74</v>
      </c>
      <c r="W171" s="6" t="s">
        <v>246</v>
      </c>
      <c r="Y171" s="6" t="s">
        <v>1159</v>
      </c>
      <c r="AA171" s="6" t="s">
        <v>1160</v>
      </c>
      <c r="AC171" s="6">
        <v>315</v>
      </c>
      <c r="AD171" s="7"/>
      <c r="AE171" s="7"/>
      <c r="AF171" s="7" t="s">
        <v>40</v>
      </c>
      <c r="AG171" s="7"/>
      <c r="AH171" s="7"/>
      <c r="AI171" s="6" t="str">
        <f>HYPERLINK("https://doi.org/10.1515/9780691209654")</f>
        <v>https://doi.org/10.1515/9780691209654</v>
      </c>
      <c r="AK171" s="6" t="s">
        <v>47</v>
      </c>
    </row>
    <row r="172" spans="1:37" s="6" customFormat="1" x14ac:dyDescent="0.3">
      <c r="A172" s="6">
        <v>542595</v>
      </c>
      <c r="B172" s="7">
        <v>9780691185507</v>
      </c>
      <c r="C172" s="7"/>
      <c r="D172" s="7"/>
      <c r="F172" s="6" t="s">
        <v>1161</v>
      </c>
      <c r="G172" s="6" t="s">
        <v>1162</v>
      </c>
      <c r="H172" s="6" t="s">
        <v>1163</v>
      </c>
      <c r="J172" s="6">
        <v>1</v>
      </c>
      <c r="K172" s="6" t="s">
        <v>322</v>
      </c>
      <c r="L172" s="9" t="s">
        <v>1164</v>
      </c>
      <c r="M172" s="6" t="s">
        <v>57</v>
      </c>
      <c r="N172" s="8">
        <v>43403</v>
      </c>
      <c r="O172" s="6">
        <v>2019</v>
      </c>
      <c r="P172" s="6">
        <v>328</v>
      </c>
      <c r="R172" s="6">
        <v>10</v>
      </c>
      <c r="T172" s="6" t="s">
        <v>41</v>
      </c>
      <c r="U172" s="6" t="s">
        <v>74</v>
      </c>
      <c r="V172" s="6" t="s">
        <v>74</v>
      </c>
      <c r="W172" s="6" t="s">
        <v>246</v>
      </c>
      <c r="Y172" s="6" t="s">
        <v>1165</v>
      </c>
      <c r="AA172" s="6" t="s">
        <v>1166</v>
      </c>
      <c r="AB172" s="6" t="s">
        <v>1167</v>
      </c>
      <c r="AC172" s="6">
        <v>91</v>
      </c>
      <c r="AD172" s="7"/>
      <c r="AE172" s="7"/>
      <c r="AF172" s="7" t="s">
        <v>40</v>
      </c>
      <c r="AG172" s="7"/>
      <c r="AH172" s="7"/>
      <c r="AI172" s="6" t="str">
        <f>HYPERLINK("https://doi.org/10.1515/9780691185507?locatt=mode:legacy")</f>
        <v>https://doi.org/10.1515/9780691185507?locatt=mode:legacy</v>
      </c>
      <c r="AK172" s="6" t="s">
        <v>47</v>
      </c>
    </row>
    <row r="173" spans="1:37" s="6" customFormat="1" x14ac:dyDescent="0.3">
      <c r="A173" s="6">
        <v>580306</v>
      </c>
      <c r="B173" s="7">
        <v>9780691209562</v>
      </c>
      <c r="C173" s="7"/>
      <c r="D173" s="7"/>
      <c r="F173" s="6" t="s">
        <v>1168</v>
      </c>
      <c r="G173" s="6" t="s">
        <v>1169</v>
      </c>
      <c r="H173" s="6" t="s">
        <v>1170</v>
      </c>
      <c r="J173" s="6">
        <v>1</v>
      </c>
      <c r="K173" s="6" t="s">
        <v>322</v>
      </c>
      <c r="L173" s="9" t="s">
        <v>1171</v>
      </c>
      <c r="M173" s="6" t="s">
        <v>57</v>
      </c>
      <c r="N173" s="8">
        <v>44082</v>
      </c>
      <c r="O173" s="6">
        <v>2015</v>
      </c>
      <c r="P173" s="6">
        <v>256</v>
      </c>
      <c r="R173" s="6">
        <v>10</v>
      </c>
      <c r="T173" s="6" t="s">
        <v>41</v>
      </c>
      <c r="U173" s="6" t="s">
        <v>190</v>
      </c>
      <c r="V173" s="6" t="s">
        <v>190</v>
      </c>
      <c r="W173" s="6" t="s">
        <v>1172</v>
      </c>
      <c r="Y173" s="6" t="s">
        <v>1173</v>
      </c>
      <c r="AA173" s="6" t="s">
        <v>1174</v>
      </c>
      <c r="AB173" s="6" t="s">
        <v>1175</v>
      </c>
      <c r="AC173" s="6">
        <v>78</v>
      </c>
      <c r="AD173" s="7"/>
      <c r="AE173" s="7"/>
      <c r="AF173" s="7" t="s">
        <v>40</v>
      </c>
      <c r="AG173" s="7"/>
      <c r="AH173" s="7"/>
      <c r="AI173" s="6" t="str">
        <f>HYPERLINK("https://doi.org/10.1515/9780691209562")</f>
        <v>https://doi.org/10.1515/9780691209562</v>
      </c>
      <c r="AK173" s="6" t="s">
        <v>47</v>
      </c>
    </row>
    <row r="174" spans="1:37" s="6" customFormat="1" x14ac:dyDescent="0.3">
      <c r="A174" s="6">
        <v>512411</v>
      </c>
      <c r="B174" s="7">
        <v>9781400852192</v>
      </c>
      <c r="C174" s="7"/>
      <c r="D174" s="7"/>
      <c r="F174" s="6" t="s">
        <v>1176</v>
      </c>
      <c r="G174" s="6" t="s">
        <v>520</v>
      </c>
      <c r="H174" s="6" t="s">
        <v>1177</v>
      </c>
      <c r="J174" s="6">
        <v>1</v>
      </c>
      <c r="M174" s="6" t="s">
        <v>57</v>
      </c>
      <c r="N174" s="8">
        <v>41893</v>
      </c>
      <c r="O174" s="6">
        <v>2014</v>
      </c>
      <c r="P174" s="6">
        <v>224</v>
      </c>
      <c r="R174" s="6">
        <v>10</v>
      </c>
      <c r="T174" s="6" t="s">
        <v>41</v>
      </c>
      <c r="U174" s="6" t="s">
        <v>190</v>
      </c>
      <c r="V174" s="6" t="s">
        <v>190</v>
      </c>
      <c r="W174" s="6" t="s">
        <v>1178</v>
      </c>
      <c r="Y174" s="6" t="s">
        <v>1179</v>
      </c>
      <c r="AA174" s="6" t="s">
        <v>1180</v>
      </c>
      <c r="AB174" s="6" t="s">
        <v>1181</v>
      </c>
      <c r="AC174" s="6">
        <v>78</v>
      </c>
      <c r="AD174" s="7"/>
      <c r="AE174" s="7"/>
      <c r="AF174" s="7" t="s">
        <v>40</v>
      </c>
      <c r="AG174" s="7"/>
      <c r="AH174" s="7"/>
      <c r="AI174" s="6" t="str">
        <f>HYPERLINK("https://doi.org/10.1515/9781400852192")</f>
        <v>https://doi.org/10.1515/9781400852192</v>
      </c>
      <c r="AK174" s="6" t="s">
        <v>47</v>
      </c>
    </row>
    <row r="175" spans="1:37" s="6" customFormat="1" x14ac:dyDescent="0.3">
      <c r="A175" s="6">
        <v>621119</v>
      </c>
      <c r="B175" s="7">
        <v>9780691230351</v>
      </c>
      <c r="C175" s="7"/>
      <c r="D175" s="7"/>
      <c r="F175" s="6" t="s">
        <v>1182</v>
      </c>
      <c r="G175" s="6" t="s">
        <v>1183</v>
      </c>
      <c r="H175" s="6" t="s">
        <v>1184</v>
      </c>
      <c r="J175" s="6">
        <v>1</v>
      </c>
      <c r="K175" s="6" t="s">
        <v>1185</v>
      </c>
      <c r="L175" s="9" t="s">
        <v>497</v>
      </c>
      <c r="M175" s="6" t="s">
        <v>57</v>
      </c>
      <c r="N175" s="8">
        <v>44677</v>
      </c>
      <c r="O175" s="6">
        <v>2022</v>
      </c>
      <c r="P175" s="6">
        <v>288</v>
      </c>
      <c r="R175" s="6">
        <v>10</v>
      </c>
      <c r="T175" s="6" t="s">
        <v>41</v>
      </c>
      <c r="U175" s="6" t="s">
        <v>419</v>
      </c>
      <c r="V175" s="6" t="s">
        <v>419</v>
      </c>
      <c r="W175" s="6" t="s">
        <v>1186</v>
      </c>
      <c r="Y175" s="6" t="s">
        <v>1187</v>
      </c>
      <c r="AA175" s="6" t="s">
        <v>1188</v>
      </c>
      <c r="AB175" s="6" t="s">
        <v>1189</v>
      </c>
      <c r="AC175" s="6">
        <v>67.95</v>
      </c>
      <c r="AD175" s="7"/>
      <c r="AE175" s="7"/>
      <c r="AF175" s="7" t="s">
        <v>40</v>
      </c>
      <c r="AG175" s="7"/>
      <c r="AH175" s="7"/>
      <c r="AI175" s="6" t="str">
        <f>HYPERLINK("https://doi.org/10.1515/9780691230351?locatt=mode:legacy")</f>
        <v>https://doi.org/10.1515/9780691230351?locatt=mode:legacy</v>
      </c>
      <c r="AK175" s="6" t="s">
        <v>47</v>
      </c>
    </row>
    <row r="176" spans="1:37" s="6" customFormat="1" x14ac:dyDescent="0.3">
      <c r="A176" s="6">
        <v>630395</v>
      </c>
      <c r="B176" s="7">
        <v>9780691239941</v>
      </c>
      <c r="C176" s="7"/>
      <c r="D176" s="7"/>
      <c r="F176" s="6" t="s">
        <v>1190</v>
      </c>
      <c r="G176" s="6" t="s">
        <v>1191</v>
      </c>
      <c r="H176" s="6" t="s">
        <v>1192</v>
      </c>
      <c r="J176" s="6">
        <v>1</v>
      </c>
      <c r="M176" s="6" t="s">
        <v>57</v>
      </c>
      <c r="N176" s="8">
        <v>44782</v>
      </c>
      <c r="O176" s="6">
        <v>2022</v>
      </c>
      <c r="P176" s="6">
        <v>496</v>
      </c>
      <c r="R176" s="6">
        <v>10</v>
      </c>
      <c r="T176" s="6" t="s">
        <v>41</v>
      </c>
      <c r="U176" s="6" t="s">
        <v>190</v>
      </c>
      <c r="V176" s="6" t="s">
        <v>190</v>
      </c>
      <c r="W176" s="6" t="s">
        <v>1193</v>
      </c>
      <c r="Y176" s="6" t="s">
        <v>1194</v>
      </c>
      <c r="AA176" s="6" t="s">
        <v>1195</v>
      </c>
      <c r="AB176" s="6" t="s">
        <v>1196</v>
      </c>
      <c r="AC176" s="6">
        <v>78</v>
      </c>
      <c r="AD176" s="7"/>
      <c r="AE176" s="7"/>
      <c r="AF176" s="7" t="s">
        <v>40</v>
      </c>
      <c r="AG176" s="7"/>
      <c r="AH176" s="7"/>
      <c r="AI176" s="6" t="str">
        <f>HYPERLINK("https://doi.org/10.1515/9780691239941?locatt=mode:legacy")</f>
        <v>https://doi.org/10.1515/9780691239941?locatt=mode:legacy</v>
      </c>
      <c r="AK176" s="6" t="s">
        <v>47</v>
      </c>
    </row>
    <row r="177" spans="1:37" s="6" customFormat="1" x14ac:dyDescent="0.3">
      <c r="A177" s="6">
        <v>124844</v>
      </c>
      <c r="B177" s="7">
        <v>9783110291704</v>
      </c>
      <c r="C177" s="7">
        <v>9783110291483</v>
      </c>
      <c r="D177" s="7"/>
      <c r="F177" s="6" t="s">
        <v>1197</v>
      </c>
      <c r="I177" s="6" t="s">
        <v>1198</v>
      </c>
      <c r="J177" s="6">
        <v>1</v>
      </c>
      <c r="K177" s="6" t="s">
        <v>1199</v>
      </c>
      <c r="L177" s="9" t="s">
        <v>1200</v>
      </c>
      <c r="M177" s="6" t="s">
        <v>412</v>
      </c>
      <c r="N177" s="8">
        <v>44158</v>
      </c>
      <c r="O177" s="6">
        <v>2021</v>
      </c>
      <c r="P177" s="6">
        <v>480</v>
      </c>
      <c r="S177" s="6">
        <v>28</v>
      </c>
      <c r="T177" s="6" t="s">
        <v>41</v>
      </c>
      <c r="U177" s="6" t="s">
        <v>190</v>
      </c>
      <c r="V177" s="6" t="s">
        <v>190</v>
      </c>
      <c r="W177" s="6" t="s">
        <v>1201</v>
      </c>
      <c r="Y177" s="6" t="s">
        <v>1202</v>
      </c>
      <c r="AB177" s="6" t="s">
        <v>1203</v>
      </c>
      <c r="AC177" s="6">
        <v>249</v>
      </c>
      <c r="AD177" s="7">
        <v>300</v>
      </c>
      <c r="AE177" s="7"/>
      <c r="AF177" s="7" t="s">
        <v>40</v>
      </c>
      <c r="AG177" s="7" t="s">
        <v>40</v>
      </c>
      <c r="AH177" s="7"/>
      <c r="AI177" s="6" t="str">
        <f>HYPERLINK("https://doi.org/10.1515/9783110291704")</f>
        <v>https://doi.org/10.1515/9783110291704</v>
      </c>
      <c r="AK177" s="6" t="s">
        <v>47</v>
      </c>
    </row>
    <row r="178" spans="1:37" s="6" customFormat="1" x14ac:dyDescent="0.3">
      <c r="A178" s="6">
        <v>516027</v>
      </c>
      <c r="B178" s="7">
        <v>9780231526388</v>
      </c>
      <c r="C178" s="7"/>
      <c r="D178" s="7"/>
      <c r="F178" s="6" t="s">
        <v>1204</v>
      </c>
      <c r="G178" s="6" t="s">
        <v>1205</v>
      </c>
      <c r="H178" s="6" t="s">
        <v>1206</v>
      </c>
      <c r="J178" s="6">
        <v>1</v>
      </c>
      <c r="M178" s="6" t="s">
        <v>66</v>
      </c>
      <c r="N178" s="8">
        <v>40974</v>
      </c>
      <c r="O178" s="6">
        <v>2012</v>
      </c>
      <c r="P178" s="6">
        <v>448</v>
      </c>
      <c r="R178" s="6">
        <v>10</v>
      </c>
      <c r="T178" s="6" t="s">
        <v>41</v>
      </c>
      <c r="U178" s="6" t="s">
        <v>42</v>
      </c>
      <c r="V178" s="6" t="s">
        <v>42</v>
      </c>
      <c r="W178" s="6" t="s">
        <v>1207</v>
      </c>
      <c r="Y178" s="6" t="s">
        <v>1208</v>
      </c>
      <c r="Z178" s="6" t="s">
        <v>1209</v>
      </c>
      <c r="AA178" s="6" t="s">
        <v>1210</v>
      </c>
      <c r="AB178" s="6" t="s">
        <v>1211</v>
      </c>
      <c r="AC178" s="6">
        <v>16.95</v>
      </c>
      <c r="AD178" s="7"/>
      <c r="AE178" s="7"/>
      <c r="AF178" s="7" t="s">
        <v>40</v>
      </c>
      <c r="AG178" s="7"/>
      <c r="AH178" s="7"/>
      <c r="AI178" s="6" t="str">
        <f>HYPERLINK("https://doi.org/10.7312/mann15254")</f>
        <v>https://doi.org/10.7312/mann15254</v>
      </c>
      <c r="AK178" s="6" t="s">
        <v>47</v>
      </c>
    </row>
    <row r="179" spans="1:37" s="6" customFormat="1" x14ac:dyDescent="0.3">
      <c r="A179" s="6">
        <v>588718</v>
      </c>
      <c r="B179" s="7">
        <v>9780231549721</v>
      </c>
      <c r="C179" s="7"/>
      <c r="D179" s="7"/>
      <c r="F179" s="6" t="s">
        <v>1212</v>
      </c>
      <c r="G179" s="6" t="s">
        <v>1213</v>
      </c>
      <c r="H179" s="6" t="s">
        <v>1214</v>
      </c>
      <c r="J179" s="6">
        <v>1</v>
      </c>
      <c r="K179" s="6" t="s">
        <v>1215</v>
      </c>
      <c r="M179" s="6" t="s">
        <v>66</v>
      </c>
      <c r="N179" s="8">
        <v>44130</v>
      </c>
      <c r="O179" s="6">
        <v>2019</v>
      </c>
      <c r="R179" s="6">
        <v>10</v>
      </c>
      <c r="T179" s="6" t="s">
        <v>41</v>
      </c>
      <c r="U179" s="6" t="s">
        <v>42</v>
      </c>
      <c r="V179" s="6" t="s">
        <v>42</v>
      </c>
      <c r="W179" s="6" t="s">
        <v>1216</v>
      </c>
      <c r="Y179" s="6" t="s">
        <v>1217</v>
      </c>
      <c r="Z179" s="6" t="s">
        <v>1218</v>
      </c>
      <c r="AA179" s="6" t="s">
        <v>1219</v>
      </c>
      <c r="AB179" s="6" t="s">
        <v>1220</v>
      </c>
      <c r="AC179" s="6">
        <v>17.95</v>
      </c>
      <c r="AD179" s="7"/>
      <c r="AE179" s="7"/>
      <c r="AF179" s="7" t="s">
        <v>40</v>
      </c>
      <c r="AG179" s="7"/>
      <c r="AH179" s="7"/>
      <c r="AI179" s="6" t="str">
        <f>HYPERLINK("https://doi.org/10.7312/mutt19222")</f>
        <v>https://doi.org/10.7312/mutt19222</v>
      </c>
      <c r="AK179" s="6" t="s">
        <v>47</v>
      </c>
    </row>
    <row r="180" spans="1:37" s="6" customFormat="1" x14ac:dyDescent="0.3">
      <c r="A180" s="6">
        <v>120823</v>
      </c>
      <c r="B180" s="7">
        <v>9783110373929</v>
      </c>
      <c r="C180" s="7">
        <v>9783110249064</v>
      </c>
      <c r="D180" s="7"/>
      <c r="F180" s="6" t="s">
        <v>1221</v>
      </c>
      <c r="I180" s="6" t="s">
        <v>1222</v>
      </c>
      <c r="J180" s="6">
        <v>2</v>
      </c>
      <c r="K180" s="6" t="s">
        <v>684</v>
      </c>
      <c r="L180" s="9" t="s">
        <v>1223</v>
      </c>
      <c r="M180" s="6" t="s">
        <v>412</v>
      </c>
      <c r="N180" s="8">
        <v>42450</v>
      </c>
      <c r="O180" s="6">
        <v>2016</v>
      </c>
      <c r="P180" s="6">
        <v>684</v>
      </c>
      <c r="S180" s="6">
        <v>28</v>
      </c>
      <c r="T180" s="6" t="s">
        <v>41</v>
      </c>
      <c r="U180" s="6" t="s">
        <v>190</v>
      </c>
      <c r="V180" s="6" t="s">
        <v>190</v>
      </c>
      <c r="W180" s="6" t="s">
        <v>1224</v>
      </c>
      <c r="Y180" s="6" t="s">
        <v>1225</v>
      </c>
      <c r="AA180" s="6" t="s">
        <v>1226</v>
      </c>
      <c r="AB180" s="6" t="s">
        <v>1227</v>
      </c>
      <c r="AC180" s="6">
        <v>290</v>
      </c>
      <c r="AD180" s="7">
        <v>350</v>
      </c>
      <c r="AE180" s="7"/>
      <c r="AF180" s="7" t="s">
        <v>40</v>
      </c>
      <c r="AG180" s="7" t="s">
        <v>40</v>
      </c>
      <c r="AH180" s="7"/>
      <c r="AI180" s="6" t="str">
        <f>HYPERLINK("https://doi.org/10.1515/9783110373929")</f>
        <v>https://doi.org/10.1515/9783110373929</v>
      </c>
      <c r="AK180" s="6" t="s">
        <v>47</v>
      </c>
    </row>
    <row r="181" spans="1:37" s="6" customFormat="1" x14ac:dyDescent="0.3">
      <c r="A181" s="6">
        <v>528087</v>
      </c>
      <c r="B181" s="7">
        <v>9781400884872</v>
      </c>
      <c r="C181" s="7"/>
      <c r="D181" s="7"/>
      <c r="F181" s="6" t="s">
        <v>1228</v>
      </c>
      <c r="G181" s="6" t="s">
        <v>1229</v>
      </c>
      <c r="H181" s="6" t="s">
        <v>1230</v>
      </c>
      <c r="J181" s="6">
        <v>1</v>
      </c>
      <c r="M181" s="6" t="s">
        <v>57</v>
      </c>
      <c r="N181" s="8">
        <v>42787</v>
      </c>
      <c r="O181" s="6">
        <v>2017</v>
      </c>
      <c r="P181" s="6">
        <v>464</v>
      </c>
      <c r="R181" s="6">
        <v>10</v>
      </c>
      <c r="T181" s="6" t="s">
        <v>41</v>
      </c>
      <c r="U181" s="6" t="s">
        <v>74</v>
      </c>
      <c r="V181" s="6" t="s">
        <v>74</v>
      </c>
      <c r="W181" s="6" t="s">
        <v>1231</v>
      </c>
      <c r="Y181" s="6" t="s">
        <v>1232</v>
      </c>
      <c r="AA181" s="6" t="s">
        <v>1233</v>
      </c>
      <c r="AB181" s="6" t="s">
        <v>1234</v>
      </c>
      <c r="AC181" s="6">
        <v>38.950000000000003</v>
      </c>
      <c r="AD181" s="7"/>
      <c r="AE181" s="7"/>
      <c r="AF181" s="7" t="s">
        <v>40</v>
      </c>
      <c r="AG181" s="7"/>
      <c r="AH181" s="7"/>
      <c r="AI181" s="6" t="str">
        <f>HYPERLINK("https://doi.org/10.1515/9781400884872")</f>
        <v>https://doi.org/10.1515/9781400884872</v>
      </c>
      <c r="AK181" s="6" t="s">
        <v>47</v>
      </c>
    </row>
    <row r="182" spans="1:37" s="6" customFormat="1" x14ac:dyDescent="0.3">
      <c r="A182" s="6">
        <v>525028</v>
      </c>
      <c r="B182" s="7">
        <v>9781400880652</v>
      </c>
      <c r="C182" s="7"/>
      <c r="D182" s="7"/>
      <c r="F182" s="6" t="s">
        <v>1235</v>
      </c>
      <c r="G182" s="6" t="s">
        <v>1236</v>
      </c>
      <c r="H182" s="6" t="s">
        <v>882</v>
      </c>
      <c r="J182" s="6">
        <v>1</v>
      </c>
      <c r="K182" s="6" t="s">
        <v>188</v>
      </c>
      <c r="L182" s="9" t="s">
        <v>342</v>
      </c>
      <c r="M182" s="6" t="s">
        <v>57</v>
      </c>
      <c r="N182" s="8">
        <v>42472</v>
      </c>
      <c r="O182" s="6">
        <v>2016</v>
      </c>
      <c r="P182" s="6">
        <v>664</v>
      </c>
      <c r="Q182" s="6">
        <v>313</v>
      </c>
      <c r="R182" s="6">
        <v>10</v>
      </c>
      <c r="T182" s="6" t="s">
        <v>41</v>
      </c>
      <c r="U182" s="6" t="s">
        <v>190</v>
      </c>
      <c r="V182" s="6" t="s">
        <v>190</v>
      </c>
      <c r="W182" s="6" t="s">
        <v>883</v>
      </c>
      <c r="Y182" s="6" t="s">
        <v>1237</v>
      </c>
      <c r="AA182" s="6" t="s">
        <v>1238</v>
      </c>
      <c r="AB182" s="6" t="s">
        <v>1239</v>
      </c>
      <c r="AC182" s="6">
        <v>138</v>
      </c>
      <c r="AD182" s="7"/>
      <c r="AE182" s="7"/>
      <c r="AF182" s="7" t="s">
        <v>40</v>
      </c>
      <c r="AG182" s="7"/>
      <c r="AH182" s="7"/>
      <c r="AI182" s="6" t="str">
        <f>HYPERLINK("https://doi.org/10.1515/9781400880652")</f>
        <v>https://doi.org/10.1515/9781400880652</v>
      </c>
      <c r="AK182" s="6" t="s">
        <v>47</v>
      </c>
    </row>
    <row r="183" spans="1:37" s="6" customFormat="1" x14ac:dyDescent="0.3">
      <c r="A183" s="6">
        <v>563020</v>
      </c>
      <c r="B183" s="7">
        <v>9780691189260</v>
      </c>
      <c r="C183" s="7"/>
      <c r="D183" s="7"/>
      <c r="F183" s="6" t="s">
        <v>1240</v>
      </c>
      <c r="G183" s="6" t="s">
        <v>1241</v>
      </c>
      <c r="H183" s="6" t="s">
        <v>1242</v>
      </c>
      <c r="J183" s="6">
        <v>1</v>
      </c>
      <c r="K183" s="6" t="s">
        <v>244</v>
      </c>
      <c r="L183" s="9" t="s">
        <v>1243</v>
      </c>
      <c r="M183" s="6" t="s">
        <v>57</v>
      </c>
      <c r="N183" s="8">
        <v>43662</v>
      </c>
      <c r="O183" s="6">
        <v>2019</v>
      </c>
      <c r="P183" s="6">
        <v>280</v>
      </c>
      <c r="R183" s="6">
        <v>10</v>
      </c>
      <c r="T183" s="6" t="s">
        <v>41</v>
      </c>
      <c r="U183" s="6" t="s">
        <v>190</v>
      </c>
      <c r="V183" s="6" t="s">
        <v>190</v>
      </c>
      <c r="W183" s="6" t="s">
        <v>1244</v>
      </c>
      <c r="Y183" s="6" t="s">
        <v>1245</v>
      </c>
      <c r="AA183" s="6" t="s">
        <v>1246</v>
      </c>
      <c r="AB183" s="6" t="s">
        <v>1247</v>
      </c>
      <c r="AC183" s="6">
        <v>250</v>
      </c>
      <c r="AD183" s="7"/>
      <c r="AE183" s="7"/>
      <c r="AF183" s="7" t="s">
        <v>40</v>
      </c>
      <c r="AG183" s="7"/>
      <c r="AH183" s="7"/>
      <c r="AI183" s="6" t="str">
        <f>HYPERLINK("https://doi.org/10.1515/9780691189260")</f>
        <v>https://doi.org/10.1515/9780691189260</v>
      </c>
      <c r="AK183" s="6" t="s">
        <v>47</v>
      </c>
    </row>
    <row r="184" spans="1:37" s="6" customFormat="1" x14ac:dyDescent="0.3">
      <c r="A184" s="6">
        <v>525181</v>
      </c>
      <c r="B184" s="7">
        <v>9781400881192</v>
      </c>
      <c r="C184" s="7"/>
      <c r="D184" s="7"/>
      <c r="F184" s="6" t="s">
        <v>1248</v>
      </c>
      <c r="G184" s="6" t="s">
        <v>1249</v>
      </c>
      <c r="H184" s="6" t="s">
        <v>1250</v>
      </c>
      <c r="J184" s="6">
        <v>1</v>
      </c>
      <c r="M184" s="6" t="s">
        <v>57</v>
      </c>
      <c r="N184" s="8">
        <v>42591</v>
      </c>
      <c r="O184" s="6">
        <v>2016</v>
      </c>
      <c r="P184" s="6">
        <v>264</v>
      </c>
      <c r="R184" s="6">
        <v>10</v>
      </c>
      <c r="T184" s="6" t="s">
        <v>41</v>
      </c>
      <c r="U184" s="6" t="s">
        <v>42</v>
      </c>
      <c r="V184" s="6" t="s">
        <v>42</v>
      </c>
      <c r="W184" s="6" t="s">
        <v>350</v>
      </c>
      <c r="Y184" s="6" t="s">
        <v>1251</v>
      </c>
      <c r="AA184" s="6" t="s">
        <v>1252</v>
      </c>
      <c r="AB184" s="6" t="s">
        <v>1253</v>
      </c>
      <c r="AC184" s="6">
        <v>134</v>
      </c>
      <c r="AD184" s="7"/>
      <c r="AE184" s="7"/>
      <c r="AF184" s="7" t="s">
        <v>40</v>
      </c>
      <c r="AG184" s="7"/>
      <c r="AH184" s="7"/>
      <c r="AI184" s="6" t="str">
        <f>HYPERLINK("https://doi.org/10.1515/9781400881192")</f>
        <v>https://doi.org/10.1515/9781400881192</v>
      </c>
      <c r="AK184" s="6" t="s">
        <v>47</v>
      </c>
    </row>
    <row r="185" spans="1:37" s="6" customFormat="1" x14ac:dyDescent="0.3">
      <c r="A185" s="6">
        <v>542136</v>
      </c>
      <c r="B185" s="7">
        <v>9781400890156</v>
      </c>
      <c r="C185" s="7"/>
      <c r="D185" s="7"/>
      <c r="F185" s="6" t="s">
        <v>1254</v>
      </c>
      <c r="G185" s="6" t="s">
        <v>1255</v>
      </c>
      <c r="H185" s="6" t="s">
        <v>1256</v>
      </c>
      <c r="J185" s="6">
        <v>1</v>
      </c>
      <c r="M185" s="6" t="s">
        <v>57</v>
      </c>
      <c r="N185" s="8">
        <v>43200</v>
      </c>
      <c r="O185" s="6">
        <v>2018</v>
      </c>
      <c r="P185" s="6">
        <v>280</v>
      </c>
      <c r="R185" s="6">
        <v>10</v>
      </c>
      <c r="T185" s="6" t="s">
        <v>41</v>
      </c>
      <c r="U185" s="6" t="s">
        <v>74</v>
      </c>
      <c r="V185" s="6" t="s">
        <v>74</v>
      </c>
      <c r="W185" s="6" t="s">
        <v>1257</v>
      </c>
      <c r="Y185" s="6" t="s">
        <v>1258</v>
      </c>
      <c r="AA185" s="6" t="s">
        <v>1259</v>
      </c>
      <c r="AB185" s="6" t="s">
        <v>1260</v>
      </c>
      <c r="AC185" s="6">
        <v>107</v>
      </c>
      <c r="AD185" s="7"/>
      <c r="AE185" s="7"/>
      <c r="AF185" s="7" t="s">
        <v>40</v>
      </c>
      <c r="AG185" s="7"/>
      <c r="AH185" s="7"/>
      <c r="AI185" s="6" t="str">
        <f>HYPERLINK("https://doi.org/10.23943/9781400890156")</f>
        <v>https://doi.org/10.23943/9781400890156</v>
      </c>
      <c r="AK185" s="6" t="s">
        <v>47</v>
      </c>
    </row>
    <row r="186" spans="1:37" s="6" customFormat="1" x14ac:dyDescent="0.3">
      <c r="A186" s="6">
        <v>595448</v>
      </c>
      <c r="B186" s="7">
        <v>9780691218342</v>
      </c>
      <c r="C186" s="7"/>
      <c r="D186" s="7"/>
      <c r="F186" s="6" t="s">
        <v>1261</v>
      </c>
      <c r="G186" s="6" t="s">
        <v>1262</v>
      </c>
      <c r="H186" s="6" t="s">
        <v>1263</v>
      </c>
      <c r="J186" s="6">
        <v>1</v>
      </c>
      <c r="M186" s="6" t="s">
        <v>57</v>
      </c>
      <c r="N186" s="8">
        <v>44278</v>
      </c>
      <c r="O186" s="6">
        <v>2021</v>
      </c>
      <c r="P186" s="6">
        <v>304</v>
      </c>
      <c r="R186" s="6">
        <v>10</v>
      </c>
      <c r="T186" s="6" t="s">
        <v>41</v>
      </c>
      <c r="U186" s="6" t="s">
        <v>74</v>
      </c>
      <c r="V186" s="6" t="s">
        <v>74</v>
      </c>
      <c r="W186" s="6" t="s">
        <v>1264</v>
      </c>
      <c r="Y186" s="6" t="s">
        <v>1265</v>
      </c>
      <c r="AA186" s="6" t="s">
        <v>1266</v>
      </c>
      <c r="AB186" s="6" t="s">
        <v>1267</v>
      </c>
      <c r="AC186" s="6">
        <v>79</v>
      </c>
      <c r="AD186" s="7"/>
      <c r="AE186" s="7"/>
      <c r="AF186" s="7" t="s">
        <v>40</v>
      </c>
      <c r="AG186" s="7"/>
      <c r="AH186" s="7"/>
      <c r="AI186" s="6" t="str">
        <f>HYPERLINK("https://doi.org/10.1515/9780691218342?locatt=mode:legacy")</f>
        <v>https://doi.org/10.1515/9780691218342?locatt=mode:legacy</v>
      </c>
      <c r="AK186" s="6" t="s">
        <v>47</v>
      </c>
    </row>
    <row r="187" spans="1:37" s="6" customFormat="1" x14ac:dyDescent="0.3">
      <c r="A187" s="6">
        <v>604717</v>
      </c>
      <c r="B187" s="7">
        <v>9780674033023</v>
      </c>
      <c r="C187" s="7"/>
      <c r="D187" s="7"/>
      <c r="F187" s="6" t="s">
        <v>1268</v>
      </c>
      <c r="G187" s="6" t="s">
        <v>1269</v>
      </c>
      <c r="I187" s="6" t="s">
        <v>1270</v>
      </c>
      <c r="J187" s="6">
        <v>1</v>
      </c>
      <c r="M187" s="6" t="s">
        <v>39</v>
      </c>
      <c r="N187" s="8">
        <v>37544</v>
      </c>
      <c r="O187" s="6">
        <v>2002</v>
      </c>
      <c r="P187" s="6">
        <v>320</v>
      </c>
      <c r="R187" s="6">
        <v>10</v>
      </c>
      <c r="T187" s="6" t="s">
        <v>41</v>
      </c>
      <c r="U187" s="6" t="s">
        <v>74</v>
      </c>
      <c r="V187" s="6" t="s">
        <v>74</v>
      </c>
      <c r="W187" s="6" t="s">
        <v>1271</v>
      </c>
      <c r="Y187" s="6" t="s">
        <v>1272</v>
      </c>
      <c r="Z187" s="6" t="s">
        <v>1273</v>
      </c>
      <c r="AA187" s="6" t="s">
        <v>1274</v>
      </c>
      <c r="AC187" s="6">
        <v>66</v>
      </c>
      <c r="AD187" s="7"/>
      <c r="AE187" s="7"/>
      <c r="AF187" s="7" t="s">
        <v>40</v>
      </c>
      <c r="AG187" s="7"/>
      <c r="AH187" s="7"/>
      <c r="AI187" s="6" t="str">
        <f>HYPERLINK("https://doi.org/10.4159/9780674033023?locatt=mode:legacy")</f>
        <v>https://doi.org/10.4159/9780674033023?locatt=mode:legacy</v>
      </c>
      <c r="AK187" s="6" t="s">
        <v>47</v>
      </c>
    </row>
    <row r="188" spans="1:37" s="6" customFormat="1" x14ac:dyDescent="0.3">
      <c r="A188" s="6">
        <v>124842</v>
      </c>
      <c r="B188" s="7">
        <v>9783110291681</v>
      </c>
      <c r="C188" s="7">
        <v>9783110291476</v>
      </c>
      <c r="D188" s="7"/>
      <c r="F188" s="6" t="s">
        <v>1275</v>
      </c>
      <c r="I188" s="6" t="s">
        <v>1198</v>
      </c>
      <c r="J188" s="6">
        <v>1</v>
      </c>
      <c r="K188" s="6" t="s">
        <v>1199</v>
      </c>
      <c r="L188" s="9" t="s">
        <v>685</v>
      </c>
      <c r="M188" s="6" t="s">
        <v>412</v>
      </c>
      <c r="N188" s="8">
        <v>43885</v>
      </c>
      <c r="O188" s="6">
        <v>2020</v>
      </c>
      <c r="P188" s="6">
        <v>465</v>
      </c>
      <c r="S188" s="6">
        <v>28</v>
      </c>
      <c r="T188" s="6" t="s">
        <v>41</v>
      </c>
      <c r="U188" s="6" t="s">
        <v>190</v>
      </c>
      <c r="V188" s="6" t="s">
        <v>190</v>
      </c>
      <c r="W188" s="6" t="s">
        <v>1276</v>
      </c>
      <c r="Y188" s="6" t="s">
        <v>1277</v>
      </c>
      <c r="AB188" s="6" t="s">
        <v>1278</v>
      </c>
      <c r="AC188" s="6">
        <v>249</v>
      </c>
      <c r="AD188" s="7">
        <v>300</v>
      </c>
      <c r="AE188" s="7"/>
      <c r="AF188" s="7" t="s">
        <v>40</v>
      </c>
      <c r="AG188" s="7" t="s">
        <v>40</v>
      </c>
      <c r="AH188" s="7"/>
      <c r="AI188" s="6" t="str">
        <f>HYPERLINK("https://doi.org/10.1515/9783110291681")</f>
        <v>https://doi.org/10.1515/9783110291681</v>
      </c>
      <c r="AK188" s="6" t="s">
        <v>47</v>
      </c>
    </row>
    <row r="189" spans="1:37" s="6" customFormat="1" x14ac:dyDescent="0.3">
      <c r="A189" s="6">
        <v>578972</v>
      </c>
      <c r="B189" s="7">
        <v>9780691211817</v>
      </c>
      <c r="C189" s="7"/>
      <c r="D189" s="7"/>
      <c r="F189" s="6" t="s">
        <v>1279</v>
      </c>
      <c r="G189" s="6" t="s">
        <v>1280</v>
      </c>
      <c r="H189" s="6" t="s">
        <v>1281</v>
      </c>
      <c r="J189" s="6">
        <v>1</v>
      </c>
      <c r="M189" s="6" t="s">
        <v>57</v>
      </c>
      <c r="N189" s="8">
        <v>44096</v>
      </c>
      <c r="O189" s="6">
        <v>2020</v>
      </c>
      <c r="P189" s="6">
        <v>224</v>
      </c>
      <c r="R189" s="6">
        <v>10</v>
      </c>
      <c r="T189" s="6" t="s">
        <v>41</v>
      </c>
      <c r="U189" s="6" t="s">
        <v>190</v>
      </c>
      <c r="V189" s="6" t="s">
        <v>190</v>
      </c>
      <c r="W189" s="6" t="s">
        <v>1282</v>
      </c>
      <c r="Y189" s="6" t="s">
        <v>1283</v>
      </c>
      <c r="AA189" s="6" t="s">
        <v>1284</v>
      </c>
      <c r="AB189" s="6" t="s">
        <v>1285</v>
      </c>
      <c r="AC189" s="6">
        <v>78</v>
      </c>
      <c r="AD189" s="7"/>
      <c r="AE189" s="7"/>
      <c r="AF189" s="7" t="s">
        <v>40</v>
      </c>
      <c r="AG189" s="7"/>
      <c r="AH189" s="7"/>
      <c r="AI189" s="6" t="str">
        <f>HYPERLINK("https://doi.org/10.1515/9780691211817")</f>
        <v>https://doi.org/10.1515/9780691211817</v>
      </c>
      <c r="AK189" s="6" t="s">
        <v>47</v>
      </c>
    </row>
    <row r="190" spans="1:37" s="6" customFormat="1" x14ac:dyDescent="0.3">
      <c r="A190" s="6">
        <v>542878</v>
      </c>
      <c r="B190" s="7">
        <v>9780691185491</v>
      </c>
      <c r="C190" s="7"/>
      <c r="D190" s="7"/>
      <c r="F190" s="6" t="s">
        <v>1286</v>
      </c>
      <c r="G190" s="6" t="s">
        <v>1287</v>
      </c>
      <c r="H190" s="6" t="s">
        <v>1288</v>
      </c>
      <c r="J190" s="6">
        <v>1</v>
      </c>
      <c r="K190" s="6" t="s">
        <v>244</v>
      </c>
      <c r="L190" s="9" t="s">
        <v>1164</v>
      </c>
      <c r="M190" s="6" t="s">
        <v>57</v>
      </c>
      <c r="N190" s="8">
        <v>43522</v>
      </c>
      <c r="O190" s="6">
        <v>2019</v>
      </c>
      <c r="P190" s="6">
        <v>248</v>
      </c>
      <c r="R190" s="6">
        <v>10</v>
      </c>
      <c r="T190" s="6" t="s">
        <v>41</v>
      </c>
      <c r="U190" s="6" t="s">
        <v>42</v>
      </c>
      <c r="V190" s="6" t="s">
        <v>42</v>
      </c>
      <c r="W190" s="6" t="s">
        <v>372</v>
      </c>
      <c r="Y190" s="6" t="s">
        <v>1289</v>
      </c>
      <c r="AA190" s="6" t="s">
        <v>1290</v>
      </c>
      <c r="AB190" s="6" t="s">
        <v>1291</v>
      </c>
      <c r="AC190" s="6">
        <v>250</v>
      </c>
      <c r="AD190" s="7"/>
      <c r="AE190" s="7"/>
      <c r="AF190" s="7" t="s">
        <v>40</v>
      </c>
      <c r="AG190" s="7"/>
      <c r="AH190" s="7"/>
      <c r="AI190" s="6" t="str">
        <f>HYPERLINK("https://doi.org/10.1515/9780691185491")</f>
        <v>https://doi.org/10.1515/9780691185491</v>
      </c>
      <c r="AK190" s="6" t="s">
        <v>47</v>
      </c>
    </row>
    <row r="191" spans="1:37" s="6" customFormat="1" x14ac:dyDescent="0.3">
      <c r="A191" s="6">
        <v>629171</v>
      </c>
      <c r="B191" s="7">
        <v>9780691236339</v>
      </c>
      <c r="C191" s="7"/>
      <c r="D191" s="7"/>
      <c r="F191" s="6" t="s">
        <v>1292</v>
      </c>
      <c r="G191" s="6" t="s">
        <v>1293</v>
      </c>
      <c r="H191" s="6" t="s">
        <v>1294</v>
      </c>
      <c r="J191" s="6">
        <v>1</v>
      </c>
      <c r="M191" s="6" t="s">
        <v>57</v>
      </c>
      <c r="N191" s="8">
        <v>44775</v>
      </c>
      <c r="O191" s="6">
        <v>2022</v>
      </c>
      <c r="P191" s="6">
        <v>384</v>
      </c>
      <c r="R191" s="6">
        <v>10</v>
      </c>
      <c r="T191" s="6" t="s">
        <v>41</v>
      </c>
      <c r="U191" s="6" t="s">
        <v>74</v>
      </c>
      <c r="V191" s="6" t="s">
        <v>74</v>
      </c>
      <c r="W191" s="6" t="s">
        <v>1295</v>
      </c>
      <c r="Y191" s="6" t="s">
        <v>1296</v>
      </c>
      <c r="AA191" s="6" t="s">
        <v>1297</v>
      </c>
      <c r="AB191" s="6" t="s">
        <v>1298</v>
      </c>
      <c r="AC191" s="6">
        <v>67.95</v>
      </c>
      <c r="AD191" s="7"/>
      <c r="AE191" s="7"/>
      <c r="AF191" s="7" t="s">
        <v>40</v>
      </c>
      <c r="AG191" s="7"/>
      <c r="AH191" s="7"/>
      <c r="AI191" s="6" t="str">
        <f>HYPERLINK("https://doi.org/10.1515/9780691236339?locatt=mode:legacy")</f>
        <v>https://doi.org/10.1515/9780691236339?locatt=mode:legacy</v>
      </c>
      <c r="AK191" s="6" t="s">
        <v>47</v>
      </c>
    </row>
    <row r="192" spans="1:37" s="6" customFormat="1" x14ac:dyDescent="0.3">
      <c r="A192" s="6">
        <v>562564</v>
      </c>
      <c r="B192" s="7">
        <v>9780691197654</v>
      </c>
      <c r="C192" s="7"/>
      <c r="D192" s="7"/>
      <c r="F192" s="6" t="s">
        <v>1299</v>
      </c>
      <c r="H192" s="6" t="s">
        <v>1300</v>
      </c>
      <c r="J192" s="6">
        <v>1</v>
      </c>
      <c r="K192" s="6" t="s">
        <v>1069</v>
      </c>
      <c r="L192" s="9" t="s">
        <v>1301</v>
      </c>
      <c r="M192" s="6" t="s">
        <v>57</v>
      </c>
      <c r="N192" s="8">
        <v>43578</v>
      </c>
      <c r="O192" s="6">
        <v>1977</v>
      </c>
      <c r="P192" s="6">
        <v>592</v>
      </c>
      <c r="R192" s="6">
        <v>10</v>
      </c>
      <c r="T192" s="6" t="s">
        <v>41</v>
      </c>
      <c r="U192" s="6" t="s">
        <v>1302</v>
      </c>
      <c r="V192" s="6" t="s">
        <v>1302</v>
      </c>
      <c r="W192" s="6" t="s">
        <v>1303</v>
      </c>
      <c r="Y192" s="6" t="s">
        <v>1304</v>
      </c>
      <c r="AC192" s="6">
        <v>450</v>
      </c>
      <c r="AD192" s="7"/>
      <c r="AE192" s="7"/>
      <c r="AF192" s="7" t="s">
        <v>40</v>
      </c>
      <c r="AG192" s="7"/>
      <c r="AH192" s="7"/>
      <c r="AI192" s="6" t="str">
        <f>HYPERLINK("https://doi.org/10.1515/9780691197654")</f>
        <v>https://doi.org/10.1515/9780691197654</v>
      </c>
      <c r="AK192" s="6" t="s">
        <v>47</v>
      </c>
    </row>
    <row r="193" spans="1:37" s="6" customFormat="1" x14ac:dyDescent="0.3">
      <c r="A193" s="6">
        <v>542785</v>
      </c>
      <c r="B193" s="7">
        <v>9780691188362</v>
      </c>
      <c r="C193" s="7"/>
      <c r="D193" s="7"/>
      <c r="F193" s="6" t="s">
        <v>1305</v>
      </c>
      <c r="G193" s="6" t="s">
        <v>1306</v>
      </c>
      <c r="I193" s="6" t="s">
        <v>1307</v>
      </c>
      <c r="J193" s="6">
        <v>1</v>
      </c>
      <c r="K193" s="6" t="s">
        <v>244</v>
      </c>
      <c r="L193" s="9" t="s">
        <v>1308</v>
      </c>
      <c r="M193" s="6" t="s">
        <v>57</v>
      </c>
      <c r="N193" s="8">
        <v>43256</v>
      </c>
      <c r="O193" s="6">
        <v>1998</v>
      </c>
      <c r="R193" s="6">
        <v>10</v>
      </c>
      <c r="T193" s="6" t="s">
        <v>41</v>
      </c>
      <c r="U193" s="6" t="s">
        <v>42</v>
      </c>
      <c r="V193" s="6" t="s">
        <v>42</v>
      </c>
      <c r="W193" s="6" t="s">
        <v>372</v>
      </c>
      <c r="Y193" s="6" t="s">
        <v>1309</v>
      </c>
      <c r="AB193" s="6" t="s">
        <v>1310</v>
      </c>
      <c r="AC193" s="6">
        <v>342.95</v>
      </c>
      <c r="AD193" s="7"/>
      <c r="AE193" s="7"/>
      <c r="AF193" s="7" t="s">
        <v>40</v>
      </c>
      <c r="AG193" s="7"/>
      <c r="AH193" s="7"/>
      <c r="AI193" s="6" t="str">
        <f>HYPERLINK("https://doi.org/10.1515/9780691188362")</f>
        <v>https://doi.org/10.1515/9780691188362</v>
      </c>
      <c r="AK193" s="6" t="s">
        <v>47</v>
      </c>
    </row>
    <row r="194" spans="1:37" s="6" customFormat="1" x14ac:dyDescent="0.3">
      <c r="A194" s="6">
        <v>512354</v>
      </c>
      <c r="B194" s="7">
        <v>9781400848720</v>
      </c>
      <c r="C194" s="7"/>
      <c r="D194" s="7"/>
      <c r="F194" s="6" t="s">
        <v>1311</v>
      </c>
      <c r="H194" s="6" t="s">
        <v>1312</v>
      </c>
      <c r="J194" s="6">
        <v>1</v>
      </c>
      <c r="K194" s="6" t="s">
        <v>244</v>
      </c>
      <c r="L194" s="9" t="s">
        <v>1313</v>
      </c>
      <c r="M194" s="6" t="s">
        <v>57</v>
      </c>
      <c r="N194" s="8">
        <v>41623</v>
      </c>
      <c r="O194" s="6">
        <v>2014</v>
      </c>
      <c r="P194" s="6">
        <v>224</v>
      </c>
      <c r="R194" s="6">
        <v>10</v>
      </c>
      <c r="T194" s="6" t="s">
        <v>41</v>
      </c>
      <c r="U194" s="6" t="s">
        <v>74</v>
      </c>
      <c r="V194" s="6" t="s">
        <v>74</v>
      </c>
      <c r="W194" s="6" t="s">
        <v>1038</v>
      </c>
      <c r="Y194" s="6" t="s">
        <v>1314</v>
      </c>
      <c r="AA194" s="6" t="s">
        <v>1315</v>
      </c>
      <c r="AB194" s="6" t="s">
        <v>1316</v>
      </c>
      <c r="AC194" s="6">
        <v>116</v>
      </c>
      <c r="AD194" s="7"/>
      <c r="AE194" s="7"/>
      <c r="AF194" s="7" t="s">
        <v>40</v>
      </c>
      <c r="AG194" s="7"/>
      <c r="AH194" s="7"/>
      <c r="AI194" s="6" t="str">
        <f>HYPERLINK("https://doi.org/10.1515/9781400848720")</f>
        <v>https://doi.org/10.1515/9781400848720</v>
      </c>
      <c r="AK194" s="6" t="s">
        <v>47</v>
      </c>
    </row>
    <row r="195" spans="1:37" s="6" customFormat="1" x14ac:dyDescent="0.3">
      <c r="A195" s="6">
        <v>528184</v>
      </c>
      <c r="B195" s="7">
        <v>9781400883257</v>
      </c>
      <c r="C195" s="7"/>
      <c r="D195" s="7"/>
      <c r="F195" s="6" t="s">
        <v>1317</v>
      </c>
      <c r="G195" s="6" t="s">
        <v>1318</v>
      </c>
      <c r="H195" s="6" t="s">
        <v>1319</v>
      </c>
      <c r="J195" s="6">
        <v>1</v>
      </c>
      <c r="M195" s="6" t="s">
        <v>57</v>
      </c>
      <c r="N195" s="8">
        <v>42612</v>
      </c>
      <c r="O195" s="6">
        <v>2017</v>
      </c>
      <c r="P195" s="6">
        <v>272</v>
      </c>
      <c r="R195" s="6">
        <v>10</v>
      </c>
      <c r="T195" s="6" t="s">
        <v>41</v>
      </c>
      <c r="U195" s="6" t="s">
        <v>1078</v>
      </c>
      <c r="V195" s="6" t="s">
        <v>1078</v>
      </c>
      <c r="W195" s="6" t="s">
        <v>1320</v>
      </c>
      <c r="Y195" s="6" t="s">
        <v>1321</v>
      </c>
      <c r="AA195" s="6" t="s">
        <v>1322</v>
      </c>
      <c r="AB195" s="6" t="s">
        <v>1323</v>
      </c>
      <c r="AC195" s="6">
        <v>78</v>
      </c>
      <c r="AD195" s="7"/>
      <c r="AE195" s="7"/>
      <c r="AF195" s="7" t="s">
        <v>40</v>
      </c>
      <c r="AG195" s="7"/>
      <c r="AH195" s="7"/>
      <c r="AI195" s="6" t="str">
        <f>HYPERLINK("https://doi.org/10.1515/9781400883257")</f>
        <v>https://doi.org/10.1515/9781400883257</v>
      </c>
      <c r="AK195" s="6" t="s">
        <v>47</v>
      </c>
    </row>
    <row r="196" spans="1:37" s="6" customFormat="1" x14ac:dyDescent="0.3">
      <c r="A196" s="6">
        <v>512311</v>
      </c>
      <c r="B196" s="7">
        <v>9781400846139</v>
      </c>
      <c r="C196" s="7"/>
      <c r="D196" s="7"/>
      <c r="F196" s="6" t="s">
        <v>1324</v>
      </c>
      <c r="G196" s="6" t="s">
        <v>1325</v>
      </c>
      <c r="H196" s="6" t="s">
        <v>1288</v>
      </c>
      <c r="J196" s="6">
        <v>1</v>
      </c>
      <c r="K196" s="6" t="s">
        <v>244</v>
      </c>
      <c r="L196" s="9" t="s">
        <v>1326</v>
      </c>
      <c r="M196" s="6" t="s">
        <v>57</v>
      </c>
      <c r="N196" s="8">
        <v>41497</v>
      </c>
      <c r="O196" s="6">
        <v>2013</v>
      </c>
      <c r="P196" s="6">
        <v>408</v>
      </c>
      <c r="R196" s="6">
        <v>10</v>
      </c>
      <c r="T196" s="6" t="s">
        <v>41</v>
      </c>
      <c r="U196" s="6" t="s">
        <v>42</v>
      </c>
      <c r="V196" s="6" t="s">
        <v>42</v>
      </c>
      <c r="W196" s="6" t="s">
        <v>1327</v>
      </c>
      <c r="Y196" s="6" t="s">
        <v>1328</v>
      </c>
      <c r="AA196" s="6" t="s">
        <v>1329</v>
      </c>
      <c r="AB196" s="6" t="s">
        <v>1330</v>
      </c>
      <c r="AC196" s="6">
        <v>160</v>
      </c>
      <c r="AD196" s="7"/>
      <c r="AE196" s="7"/>
      <c r="AF196" s="7" t="s">
        <v>40</v>
      </c>
      <c r="AG196" s="7"/>
      <c r="AH196" s="7"/>
      <c r="AI196" s="6" t="str">
        <f>HYPERLINK("https://doi.org/10.1515/9781400846139")</f>
        <v>https://doi.org/10.1515/9781400846139</v>
      </c>
      <c r="AK196" s="6" t="s">
        <v>47</v>
      </c>
    </row>
    <row r="197" spans="1:37" s="6" customFormat="1" x14ac:dyDescent="0.3">
      <c r="A197" s="6">
        <v>537934</v>
      </c>
      <c r="B197" s="7">
        <v>9781400890187</v>
      </c>
      <c r="C197" s="7"/>
      <c r="D197" s="7"/>
      <c r="F197" s="6" t="s">
        <v>1331</v>
      </c>
      <c r="H197" s="6" t="s">
        <v>1332</v>
      </c>
      <c r="J197" s="6">
        <v>1</v>
      </c>
      <c r="M197" s="6" t="s">
        <v>57</v>
      </c>
      <c r="N197" s="8">
        <v>43263</v>
      </c>
      <c r="O197" s="6">
        <v>2018</v>
      </c>
      <c r="P197" s="6">
        <v>328</v>
      </c>
      <c r="R197" s="6">
        <v>10</v>
      </c>
      <c r="T197" s="6" t="s">
        <v>41</v>
      </c>
      <c r="U197" s="6" t="s">
        <v>190</v>
      </c>
      <c r="V197" s="6" t="s">
        <v>190</v>
      </c>
      <c r="W197" s="6" t="s">
        <v>1333</v>
      </c>
      <c r="Y197" s="6" t="s">
        <v>1334</v>
      </c>
      <c r="AA197" s="6" t="s">
        <v>1335</v>
      </c>
      <c r="AB197" s="6" t="s">
        <v>1336</v>
      </c>
      <c r="AC197" s="6">
        <v>99</v>
      </c>
      <c r="AD197" s="7"/>
      <c r="AE197" s="7"/>
      <c r="AF197" s="7" t="s">
        <v>40</v>
      </c>
      <c r="AG197" s="7"/>
      <c r="AH197" s="7"/>
      <c r="AI197" s="6" t="str">
        <f>HYPERLINK("https://doi.org/10.1515/9781400890187")</f>
        <v>https://doi.org/10.1515/9781400890187</v>
      </c>
      <c r="AK197" s="6" t="s">
        <v>47</v>
      </c>
    </row>
    <row r="198" spans="1:37" s="6" customFormat="1" x14ac:dyDescent="0.3">
      <c r="A198" s="6">
        <v>578960</v>
      </c>
      <c r="B198" s="7">
        <v>9780691211800</v>
      </c>
      <c r="C198" s="7"/>
      <c r="D198" s="7"/>
      <c r="F198" s="6" t="s">
        <v>1337</v>
      </c>
      <c r="G198" s="6" t="s">
        <v>1338</v>
      </c>
      <c r="H198" s="6" t="s">
        <v>1339</v>
      </c>
      <c r="J198" s="6">
        <v>1</v>
      </c>
      <c r="K198" s="6" t="s">
        <v>433</v>
      </c>
      <c r="L198" s="9" t="s">
        <v>1340</v>
      </c>
      <c r="M198" s="6" t="s">
        <v>57</v>
      </c>
      <c r="N198" s="8">
        <v>44138</v>
      </c>
      <c r="O198" s="6">
        <v>2020</v>
      </c>
      <c r="P198" s="6">
        <v>496</v>
      </c>
      <c r="R198" s="6">
        <v>10</v>
      </c>
      <c r="T198" s="6" t="s">
        <v>41</v>
      </c>
      <c r="U198" s="6" t="s">
        <v>190</v>
      </c>
      <c r="V198" s="6" t="s">
        <v>190</v>
      </c>
      <c r="W198" s="6" t="s">
        <v>1341</v>
      </c>
      <c r="Y198" s="6" t="s">
        <v>1342</v>
      </c>
      <c r="AA198" s="6" t="s">
        <v>1343</v>
      </c>
      <c r="AB198" s="6" t="s">
        <v>1344</v>
      </c>
      <c r="AC198" s="6">
        <v>78</v>
      </c>
      <c r="AD198" s="7"/>
      <c r="AE198" s="7"/>
      <c r="AF198" s="7" t="s">
        <v>40</v>
      </c>
      <c r="AG198" s="7"/>
      <c r="AH198" s="7"/>
      <c r="AI198" s="6" t="str">
        <f>HYPERLINK("https://doi.org/10.1515/9780691211800")</f>
        <v>https://doi.org/10.1515/9780691211800</v>
      </c>
      <c r="AK198" s="6" t="s">
        <v>47</v>
      </c>
    </row>
    <row r="199" spans="1:37" s="6" customFormat="1" x14ac:dyDescent="0.3">
      <c r="A199" s="6">
        <v>626212</v>
      </c>
      <c r="B199" s="7">
        <v>9780691232218</v>
      </c>
      <c r="C199" s="7"/>
      <c r="D199" s="7"/>
      <c r="F199" s="6" t="s">
        <v>1345</v>
      </c>
      <c r="H199" s="6" t="s">
        <v>305</v>
      </c>
      <c r="J199" s="6">
        <v>1</v>
      </c>
      <c r="K199" s="6" t="s">
        <v>188</v>
      </c>
      <c r="L199" s="9" t="s">
        <v>1346</v>
      </c>
      <c r="M199" s="6" t="s">
        <v>57</v>
      </c>
      <c r="N199" s="8">
        <v>44719</v>
      </c>
      <c r="O199" s="6">
        <v>2022</v>
      </c>
      <c r="P199" s="6">
        <v>184</v>
      </c>
      <c r="R199" s="6">
        <v>10</v>
      </c>
      <c r="T199" s="6" t="s">
        <v>41</v>
      </c>
      <c r="U199" s="6" t="s">
        <v>190</v>
      </c>
      <c r="V199" s="6" t="s">
        <v>190</v>
      </c>
      <c r="W199" s="6" t="s">
        <v>307</v>
      </c>
      <c r="Y199" s="6" t="s">
        <v>1347</v>
      </c>
      <c r="AA199" s="6" t="s">
        <v>1348</v>
      </c>
      <c r="AB199" s="6" t="s">
        <v>1349</v>
      </c>
      <c r="AC199" s="6">
        <v>78</v>
      </c>
      <c r="AD199" s="7"/>
      <c r="AE199" s="7"/>
      <c r="AF199" s="7" t="s">
        <v>40</v>
      </c>
      <c r="AG199" s="7"/>
      <c r="AH199" s="7"/>
      <c r="AI199" s="6" t="str">
        <f>HYPERLINK("https://doi.org/10.1515/9780691232218?locatt=mode:legacy")</f>
        <v>https://doi.org/10.1515/9780691232218?locatt=mode:legacy</v>
      </c>
      <c r="AK199" s="6" t="s">
        <v>47</v>
      </c>
    </row>
    <row r="200" spans="1:37" s="6" customFormat="1" x14ac:dyDescent="0.3">
      <c r="A200" s="6">
        <v>594678</v>
      </c>
      <c r="B200" s="7">
        <v>9780691213514</v>
      </c>
      <c r="C200" s="7"/>
      <c r="D200" s="7"/>
      <c r="F200" s="6" t="s">
        <v>1350</v>
      </c>
      <c r="G200" s="6" t="s">
        <v>1351</v>
      </c>
      <c r="H200" s="6" t="s">
        <v>1352</v>
      </c>
      <c r="J200" s="6">
        <v>1</v>
      </c>
      <c r="M200" s="6" t="s">
        <v>57</v>
      </c>
      <c r="N200" s="8">
        <v>44264</v>
      </c>
      <c r="O200" s="6">
        <v>2021</v>
      </c>
      <c r="P200" s="6">
        <v>232</v>
      </c>
      <c r="R200" s="6">
        <v>10</v>
      </c>
      <c r="T200" s="6" t="s">
        <v>41</v>
      </c>
      <c r="U200" s="6" t="s">
        <v>114</v>
      </c>
      <c r="V200" s="6" t="s">
        <v>114</v>
      </c>
      <c r="W200" s="6" t="s">
        <v>610</v>
      </c>
      <c r="Y200" s="6" t="s">
        <v>1353</v>
      </c>
      <c r="AA200" s="6" t="s">
        <v>1354</v>
      </c>
      <c r="AB200" s="6" t="s">
        <v>1355</v>
      </c>
      <c r="AC200" s="6">
        <v>78</v>
      </c>
      <c r="AD200" s="7"/>
      <c r="AE200" s="7"/>
      <c r="AF200" s="7" t="s">
        <v>40</v>
      </c>
      <c r="AG200" s="7"/>
      <c r="AH200" s="7"/>
      <c r="AI200" s="6" t="str">
        <f>HYPERLINK("https://doi.org/10.1515/9780691213514?locatt=mode:legacy")</f>
        <v>https://doi.org/10.1515/9780691213514?locatt=mode:legacy</v>
      </c>
      <c r="AK200" s="6" t="s">
        <v>47</v>
      </c>
    </row>
    <row r="201" spans="1:37" s="6" customFormat="1" x14ac:dyDescent="0.3">
      <c r="A201" s="6">
        <v>512215</v>
      </c>
      <c r="B201" s="7">
        <v>9781400840663</v>
      </c>
      <c r="C201" s="7"/>
      <c r="D201" s="7"/>
      <c r="F201" s="6" t="s">
        <v>1356</v>
      </c>
      <c r="G201" s="6" t="s">
        <v>1357</v>
      </c>
      <c r="H201" s="6" t="s">
        <v>1358</v>
      </c>
      <c r="J201" s="6">
        <v>1</v>
      </c>
      <c r="M201" s="6" t="s">
        <v>57</v>
      </c>
      <c r="N201" s="8">
        <v>40927</v>
      </c>
      <c r="O201" s="6">
        <v>2012</v>
      </c>
      <c r="P201" s="6">
        <v>368</v>
      </c>
      <c r="R201" s="6">
        <v>10</v>
      </c>
      <c r="T201" s="6" t="s">
        <v>41</v>
      </c>
      <c r="U201" s="6" t="s">
        <v>135</v>
      </c>
      <c r="V201" s="6" t="s">
        <v>135</v>
      </c>
      <c r="W201" s="6" t="s">
        <v>1359</v>
      </c>
      <c r="Y201" s="6" t="s">
        <v>1360</v>
      </c>
      <c r="AA201" s="6" t="s">
        <v>1361</v>
      </c>
      <c r="AB201" s="6" t="s">
        <v>1362</v>
      </c>
      <c r="AC201" s="6">
        <v>199.95</v>
      </c>
      <c r="AD201" s="7"/>
      <c r="AE201" s="7"/>
      <c r="AF201" s="7" t="s">
        <v>40</v>
      </c>
      <c r="AG201" s="7"/>
      <c r="AH201" s="7"/>
      <c r="AI201" s="6" t="str">
        <f>HYPERLINK("https://doi.org/10.1515/9781400840663")</f>
        <v>https://doi.org/10.1515/9781400840663</v>
      </c>
      <c r="AK201" s="6" t="s">
        <v>47</v>
      </c>
    </row>
    <row r="202" spans="1:37" s="6" customFormat="1" x14ac:dyDescent="0.3">
      <c r="A202" s="6">
        <v>598392</v>
      </c>
      <c r="B202" s="7">
        <v>9780691218496</v>
      </c>
      <c r="C202" s="7"/>
      <c r="D202" s="7"/>
      <c r="F202" s="6" t="s">
        <v>1363</v>
      </c>
      <c r="G202" s="6" t="s">
        <v>1364</v>
      </c>
      <c r="H202" s="6" t="s">
        <v>1365</v>
      </c>
      <c r="J202" s="6">
        <v>1</v>
      </c>
      <c r="M202" s="6" t="s">
        <v>57</v>
      </c>
      <c r="N202" s="8">
        <v>44369</v>
      </c>
      <c r="O202" s="6">
        <v>2021</v>
      </c>
      <c r="P202" s="6">
        <v>248</v>
      </c>
      <c r="R202" s="6">
        <v>10</v>
      </c>
      <c r="T202" s="6" t="s">
        <v>41</v>
      </c>
      <c r="U202" s="6" t="s">
        <v>190</v>
      </c>
      <c r="V202" s="6" t="s">
        <v>190</v>
      </c>
      <c r="W202" s="6" t="s">
        <v>588</v>
      </c>
      <c r="Y202" s="6" t="s">
        <v>1366</v>
      </c>
      <c r="AA202" s="6" t="s">
        <v>1367</v>
      </c>
      <c r="AB202" s="6" t="s">
        <v>1368</v>
      </c>
      <c r="AC202" s="6">
        <v>78</v>
      </c>
      <c r="AD202" s="7"/>
      <c r="AE202" s="7"/>
      <c r="AF202" s="7" t="s">
        <v>40</v>
      </c>
      <c r="AG202" s="7"/>
      <c r="AH202" s="7"/>
      <c r="AI202" s="6" t="str">
        <f>HYPERLINK("https://doi.org/10.1515/9780691218496?locatt=mode:legacy")</f>
        <v>https://doi.org/10.1515/9780691218496?locatt=mode:legacy</v>
      </c>
      <c r="AK202" s="6" t="s">
        <v>47</v>
      </c>
    </row>
    <row r="203" spans="1:37" s="6" customFormat="1" x14ac:dyDescent="0.3">
      <c r="A203" s="6">
        <v>525148</v>
      </c>
      <c r="B203" s="7">
        <v>9781400882861</v>
      </c>
      <c r="C203" s="7"/>
      <c r="D203" s="7"/>
      <c r="F203" s="6" t="s">
        <v>1369</v>
      </c>
      <c r="G203" s="6" t="s">
        <v>1370</v>
      </c>
      <c r="H203" s="6" t="s">
        <v>1371</v>
      </c>
      <c r="J203" s="6">
        <v>1</v>
      </c>
      <c r="M203" s="6" t="s">
        <v>57</v>
      </c>
      <c r="N203" s="8">
        <v>42605</v>
      </c>
      <c r="O203" s="6">
        <v>2017</v>
      </c>
      <c r="P203" s="6">
        <v>192</v>
      </c>
      <c r="R203" s="6">
        <v>10</v>
      </c>
      <c r="T203" s="6" t="s">
        <v>41</v>
      </c>
      <c r="U203" s="6" t="s">
        <v>58</v>
      </c>
      <c r="V203" s="6" t="s">
        <v>58</v>
      </c>
      <c r="W203" s="6" t="s">
        <v>1372</v>
      </c>
      <c r="Y203" s="6" t="s">
        <v>1373</v>
      </c>
      <c r="AA203" s="6" t="s">
        <v>1374</v>
      </c>
      <c r="AB203" s="6" t="s">
        <v>1375</v>
      </c>
      <c r="AC203" s="6">
        <v>78</v>
      </c>
      <c r="AD203" s="7"/>
      <c r="AE203" s="7"/>
      <c r="AF203" s="7" t="s">
        <v>40</v>
      </c>
      <c r="AG203" s="7"/>
      <c r="AH203" s="7"/>
      <c r="AI203" s="6" t="str">
        <f>HYPERLINK("https://doi.org/10.1515/9781400882861")</f>
        <v>https://doi.org/10.1515/9781400882861</v>
      </c>
      <c r="AK203" s="6" t="s">
        <v>47</v>
      </c>
    </row>
  </sheetData>
  <autoFilter ref="A8:AK203" xr:uid="{9A436A91-9229-460D-976C-96691EB541C0}"/>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Windows-Benutzer</dc:creator>
  <cp:lastModifiedBy>Swee, Lervinia</cp:lastModifiedBy>
  <dcterms:created xsi:type="dcterms:W3CDTF">2023-04-13T03:26:51Z</dcterms:created>
  <dcterms:modified xsi:type="dcterms:W3CDTF">2024-02-02T03:47:55Z</dcterms:modified>
</cp:coreProperties>
</file>