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egruyter-my.sharepoint.com/personal/lervinia_swee_degruyter_com/Documents/Desktop/title lists/Top200_DG_Partners/"/>
    </mc:Choice>
  </mc:AlternateContent>
  <xr:revisionPtr revIDLastSave="1" documentId="8_{875C0840-73A4-48DD-9489-3342261DD8BF}" xr6:coauthVersionLast="47" xr6:coauthVersionMax="47" xr10:uidLastSave="{EFA0715F-ACFF-4F2E-A58B-2D01A5A7F090}"/>
  <bookViews>
    <workbookView xWindow="-108" yWindow="-108" windowWidth="23256" windowHeight="12576" xr2:uid="{F14761C5-9A4D-4E8F-A99E-640A4AE71B5E}"/>
  </bookViews>
  <sheets>
    <sheet name="Sheet1" sheetId="1" r:id="rId1"/>
  </sheets>
  <definedNames>
    <definedName name="_xlnm._FilterDatabase" localSheetId="0" hidden="1">Sheet1!$A$8:$AK$208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08" i="1" l="1"/>
  <c r="AI207" i="1"/>
  <c r="AI206" i="1"/>
  <c r="AI205" i="1"/>
  <c r="AI204" i="1"/>
  <c r="AI203" i="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8" i="1"/>
  <c r="AI157" i="1"/>
  <c r="AI156" i="1"/>
  <c r="AI155" i="1"/>
  <c r="AI154" i="1"/>
  <c r="AI153" i="1"/>
  <c r="AI152" i="1"/>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alcChain>
</file>

<file path=xl/sharedStrings.xml><?xml version="1.0" encoding="utf-8"?>
<sst xmlns="http://schemas.openxmlformats.org/spreadsheetml/2006/main" count="2730" uniqueCount="1431">
  <si>
    <t xml:space="preserve">Prices are subject to change. </t>
  </si>
  <si>
    <t xml:space="preserve">Please contact your local sales representatives for details. </t>
  </si>
  <si>
    <t>Top 200: Philosophy</t>
  </si>
  <si>
    <t>title_id</t>
  </si>
  <si>
    <t>eBook ISBN</t>
  </si>
  <si>
    <t>HB ISBN</t>
  </si>
  <si>
    <t>PB ISBN</t>
  </si>
  <si>
    <t>textbook</t>
  </si>
  <si>
    <t>title</t>
  </si>
  <si>
    <t>subtitle</t>
  </si>
  <si>
    <t>author</t>
  </si>
  <si>
    <t>editor</t>
  </si>
  <si>
    <t>edition</t>
  </si>
  <si>
    <t>series title</t>
  </si>
  <si>
    <t>volume</t>
  </si>
  <si>
    <t>imprint/publisher</t>
  </si>
  <si>
    <t>pub date</t>
  </si>
  <si>
    <t>copyright
year</t>
  </si>
  <si>
    <t>pages</t>
  </si>
  <si>
    <t>illustrations</t>
  </si>
  <si>
    <t>weight</t>
  </si>
  <si>
    <t>size (in cm)</t>
  </si>
  <si>
    <t>subject area</t>
  </si>
  <si>
    <t>Subject area level 2</t>
  </si>
  <si>
    <t>Subject area level 3</t>
  </si>
  <si>
    <t>classification BISAC</t>
  </si>
  <si>
    <t>readership</t>
  </si>
  <si>
    <t>description</t>
  </si>
  <si>
    <t>contents</t>
  </si>
  <si>
    <t>reviews</t>
  </si>
  <si>
    <t>author description</t>
  </si>
  <si>
    <t>eBook price</t>
  </si>
  <si>
    <t>HB price</t>
  </si>
  <si>
    <t>PB price</t>
  </si>
  <si>
    <t>Link to website</t>
  </si>
  <si>
    <t>OpenAccess</t>
  </si>
  <si>
    <t>POD</t>
  </si>
  <si>
    <t>A Theory of Justice</t>
  </si>
  <si>
    <t>Original Edition</t>
  </si>
  <si>
    <t>Rawls, John</t>
  </si>
  <si>
    <t>Harvard University Press</t>
  </si>
  <si>
    <t>Available</t>
  </si>
  <si>
    <t>Philosophy</t>
  </si>
  <si>
    <t>Political Philosophy and Social Philosophy</t>
  </si>
  <si>
    <t xml:space="preserve"> PHI019000 PHILOSOPHY / Political; POL004000 POLITICAL SCIENCE / Civil Rights; POL010000 POLITICAL SCIENCE / History &amp; Theory</t>
  </si>
  <si>
    <t>Though the revised edition of A Theory of Justice, published in 1999, is the definitive statement of John Rawls’s view, much of the extensive literature on his theory refers to the first edition. This reissue makes it once again available for scholars and serious students of Rawls’s work.</t>
  </si>
  <si>
    <t>Part One. TheoryCHAPTER I. JUSTICE AS FAIRNESS 3     1. The Role of Justice 3     2. The Subject of Justice 7     3. The Main Idea of the Theory of Justice 11     4. The Original Position and Justification 17     5. Classical Utilitarianism 22     6. Some Related Contrasts 27     7. Intuitionism 34     8. The Priority Problem 40     9. Some Remarks about Moral Theory 46CHAPTER II. THE PRINCIPLES OF JUSTICE 54    10. Institutions and Formal Justice 54    11. Two Principles of Justice 60    12. Interpretations of the Second Principle 65    13. Democratic Equality and the Difference Principle 75    14. Fair Equality of Opportunity and Pure Procedural Justice 83    15. Primary Social Goods as the Basis of Expectations 90    16. Relevant Social Positions 95    17. The Tendency to Equality 100    18. Principles for Individuals: The Principle of Fairness 108    19. Principles for Individuals: The Natural Duties 114CHAPTER III. THE ORIGINAL POSITION 118    20. The Nature of the Argument for Conceptions of Justice 118    21. The Presentation of Alternatives 122    22. The Circumstances of Justice 126    23. The Formal Constraints of the Concept of Right 130    24. The Veil of Ignorance 136    25. The Rationality of the Parties 142    26. The Reasoning Leading to the Two Principles of Justice 150    27. The Reasoning Leading to the Principle of Average Utility 161    28. Some Difficulties with the Average Principle 167    29. Some Main Grounds for the Two Principles of Justice 175    30. Classical Utilitarianism, Impartiality, and Benevolence 183Part Two. InstitutionsCHAPTER IV. EQUAL LIBERTY 195    31 The Four-Stage Sequence  195    32. The Concept of Liberty 201    33. Equal Liberty of Conscience 205    34. Toleration and the Common Interest 211    35. Toleration of the Intolerant 216    36. Political Justice and the Constitution 221    37. Limitations on the Principle of Participation 228    38. The Rule</t>
  </si>
  <si>
    <t>John Rawls draws on the most subtle techniques of contemporary analytic philosophy to provide the social contract tradition with what is, from a philosophical point of view at least, the most formidable defense it has yet received…[and] makes available the powerful intellectual resources and the comprehensive approach that have so far eluded antiutilitarians.-- Marshall Cohen New York Times Book ReviewThe most substantial and interesting contribution to moral philosophy since the war.-- Stuart Hampshire New York Review of BooksI mean...to press my recommendation of [this book] to non-philosophers, especially those holding positions of responsibility in law and government. For the topic with which it deals is central to this country's purposes, and the misunderstanding of that topic is central to its difficulties.-- Peter Caws New Republic</t>
  </si>
  <si>
    <t>N</t>
  </si>
  <si>
    <t>Worldmaking after Empire</t>
  </si>
  <si>
    <t>The Rise and Fall of Self-Determination</t>
  </si>
  <si>
    <t>Getachew, Adom</t>
  </si>
  <si>
    <t>Princeton University Press</t>
  </si>
  <si>
    <t xml:space="preserve"> PHI019000 PHILOSOPHY / Political; POL010000 POLITICAL SCIENCE / History &amp; Theory; POL031000 POLITICAL SCIENCE / Political Ideologies / Nationalism &amp; Patriotism; POL045000 POLITICAL SCIENCE / Colonialism &amp; Post-Colonialism; POL053000 POLITICAL SCIENCE / World / African; POL057000 POLITICAL SCIENCE / World / Caribbean &amp; Latin American</t>
  </si>
  <si>
    <t>Decolonization revolutionized the international order during the twentieth century. Yet standard histories that present the end of colonialism as an inevitable transition from a world of empires to one of nations—a world in which self-determination was synonymous with nation-building—obscure just how radical this change was. Drawing on the political thought of anticolonial intellectuals and statesmen such as Nnamdi Azikiwe, W.E.B Du Bois, George Padmore, Kwame Nkrumah, Eric Williams, Michael Manley, and Julius Nyerere, this important new account of decolonization reveals the full extent of their unprecedented ambition to remake not only nations but the world.Adom Getachew shows that African, African American, and Caribbean anticolonial nationalists were not solely or even primarily nation-builders. Responding to the experience of racialized sovereign inequality, dramatized by interwar Ethiopia and Liberia, Black Atlantic thinkers and politicians challenged international racial hierarchy and articulated alternative visions of worldmaking. Seeking to create an egalitarian postimperial world, they attempted to transcend legal, political, and economic hierarchies by securing a right to self-determination within the newly founded United Nations, constituting regional federations in Africa and the Caribbean, and creating the New International Economic Order.Using archival sources from Barbados, Trinidad, Ghana, Switzerland, and the United Kingdom, Worldmaking after Empire recasts the history of decolonization, reconsiders the failure of anticolonial nationalism, and offers a new perspective on debates about today’s international order.</t>
  </si>
  <si>
    <t>“What can ‘worldmaking’ be after empire? In this profound and elegant book, Adom Getachew challenges the conventional narrative of anticolonial self-determination, showing that, in its best hands, decolonization was also an effort to critique and reimagine the moral-political languages of international order in the hope of transforming postimperial possibilities. In its understated luminosity and unsettling restraint, this book sharpens our sense of what is at stake in rehistoricizing the postcolonial present.”—David Scott, Columbia University“Worldmaking after Empire is a breathtaking achievement on the history and theory of global justice. Anticolonialism, it turns out, mattered not for its emphatic nationalism so much as for its subaltern cosmopolitanism. The resources of the traditions Adom Getachew pioneeringly reconstructs are far from being exhausted even today. —Samuel Moyn, Yale University “This beautifully written and tremendously important book charts new territory and moves political theory in essential and innovative new directions.”—Jeanne Morefield, Whitman College“Fundamentally shifting the conversation about anticolonial thought and practice, Worldmaking after Empire is a work of profound intellectual and historical recovery and a landmark contribution to the study of the twentieth-century global order. Essential reading, this masterful book speaks beautifully to our own contemporary debates over globalization, inequality, and international politics, and serves as a powerful reminder of the paths not taken.”—Aziz Rana, author of Two Faces of American Freedom</t>
  </si>
  <si>
    <t>Adom Getachew is the Neubauer Family Assistant Professor of Political Science and the College at the University of Chicago.</t>
  </si>
  <si>
    <t>In the Shadow of Justice</t>
  </si>
  <si>
    <t>Postwar Liberalism and the Remaking of Political Philosophy</t>
  </si>
  <si>
    <t>Forrester, Katrina</t>
  </si>
  <si>
    <t xml:space="preserve"> PHI019000 PHILOSOPHY / Political; POL010000 POLITICAL SCIENCE / History &amp; Theory; POL042020 POLITICAL SCIENCE / Political Ideologies / Conservatism &amp; Liberalism</t>
  </si>
  <si>
    <t>A history of how political philosophy was recast by the rise of postwar liberalism and irrevocably changed by John Rawls’s A Theory of JusticeIn the Shadow of Justice tells the story of how liberal political philosophy was transformed in the second half of the twentieth century under the influence of John Rawls. In this first-ever history of contemporary liberal theory, Katrina Forrester shows how liberal egalitarianism—a set of ideas about justice, equality, obligation, and the state—became dominant, and traces its emergence from the political and ideological context of the postwar United States and Britain.In the aftermath of the civil rights movement and the Vietnam War, Rawls’s A Theory of Justice made a particular kind of liberalism essential to liberal philosophy. Using archival sources, Forrester explores this liberalism’s ascent and legacy by examining its origins in midcentury debates among American antistatists and British egalitarians. She traces the roots of contemporary theories of justice and inequality, civil disobedience, just war, global and intergenerational justice, and population ethics in the 1960s and ’70s and beyond. In these years, political philosophers extended, developed, and reshaped this liberalism as they responded to challenges and alternatives on the left and right—from the New International Economic Order to the rise of the New Right. These thinkers remade political philosophy, in ways that influenced not only their own trajectory, but also that of their critics.Recasting the history of late twentieth-century political thought and providing novel interpretations and fresh perspectives on major political philosophers, In the Shadow of Justice offers a rigorous look at liberalism’s ambitions and limits.</t>
  </si>
  <si>
    <t xml:space="preserve"> In the Shadow of Justice is a splendid reconstruction of the intellectual roots of liberal egalitarianism. But it is also so much more. Forrester tells a subtle story of how liberal politics and ideology both enabled and constrained the quest for justice in postwar thought. She has given us one of the very best books on Rawls, and an exquisite model of how to engage with normative political theory to understand the times in which we live. —Lea Ypi, author of Global Justice and Avant-Garde Political Agency A wonderful overview—impressively combining a big-picture synthesis with a remarkably fine-grained attention to key details—of the postwar milieu, the major players and the crucial debates, that consolidated the hegemony of liberal egalitarianism in Anglo-American political theory circles. Forrester has performed an invaluable service in providing a history of ideas that anyone interested in these issues will now simply have to read. —Charles Mills, author of Black Rights / White Wrongs: The Critique of Racial Liberalism With exquisite documentation and extraordinary power, In the Shadow of Justice reconstructs a set of contingent developments in Anglo-American philosophy that acquired the force of apparent necessity and defined the philosophical agenda for two generations. This is one of the most effective and unsettling works of genealogical intellectual history that I have ever read and it is destined to be an instant classic. —Samuel Moyn, Yale University  This important book is the first to put liberalism in postwar Anglo-American political thought in proper historical perspective. It deepens our understanding of the tradition of liberal egalitarianism, the origins of John Rawls’s theory in particular. Forrester is critical of that tradition’s blind spots, but also rightly emphasizes what unsuspected resources egalitarianism might still provide for thinking through our present political challenges. </t>
  </si>
  <si>
    <t>Katrina Forrester is assistant professor of government and social studies at Harvard University. She is the coeditor of Nature, Action, and the Future. Her writing has appeared in the New Yorker, London Review of Books, Nation, Guardian, Dissent, New Statesman, n+1, and Harper’s. Twitter @katforrester</t>
  </si>
  <si>
    <t>The Open Society and Its Enemies</t>
  </si>
  <si>
    <t>Popper, Karl R.</t>
  </si>
  <si>
    <t>Princeton Classics</t>
  </si>
  <si>
    <t>119</t>
  </si>
  <si>
    <t xml:space="preserve"> PHI002000 PHILOSOPHY / History &amp; Surveys / Ancient &amp; Classical; PHI019000 PHILOSOPHY / Political; POL042030 POLITICAL SCIENCE / Political Ideologies / Fascism &amp; Totalitarianism</t>
  </si>
  <si>
    <t>A landmark defense of democracy that has been hailed as one of the most important books of the twentieth centuryOne of the most important books of the twentieth century, The Open Society and Its Enemies is an uncompromising defense of liberal democracy and a powerful attack on the intellectual origins of totalitarianism. An immediate sensation when it was first published, Karl Popper’s monumental achievement has attained legendary status on both the Left and Right. Tracing the roots of an authoritarian tradition represented by Plato, Marx, and Hegel, Popper argues that the spirit of free, critical inquiry that governs scientific investigation should also apply to politics. In a new foreword, George Soros, who was a student of Popper, describes the “revelation” of first reading the book and how it helped inspire his philanthropic Open Society Foundations.</t>
  </si>
  <si>
    <t>“Magnificent.”—Hugh Trevor-Roper, Polemic“Learned, subtly argued, and passionately written.”—Sidney Hook, New York Times“Brilliant. . . . It remains the best intellectual defence of liberal democracy.”—The Economist“One of the great books of the century.”—The Times (London)“Karl Popper was right.”—Václav Havel“A work of first-class importance which ought to be widely read for its masterly criticism of the enemies of democracy, ancient and modern.”—Bertrand Russell</t>
  </si>
  <si>
    <t>Karl Popper (1902–1994) was a professor at the London School of Economics and one of the most influential philosophers of the twentieth century.</t>
  </si>
  <si>
    <t>The Fateful Triangle</t>
  </si>
  <si>
    <t>Race, Ethnicity, Nation</t>
  </si>
  <si>
    <t>Hall, Stuart</t>
  </si>
  <si>
    <t>Mercer, Kobena</t>
  </si>
  <si>
    <t>The W. E. B. Du Bois Lectures</t>
  </si>
  <si>
    <t xml:space="preserve"> PHI034000 PHILOSOPHY / Social; POL011020 POLITICAL SCIENCE / International Relations / Trade &amp; Tariffs; SOC008000 SOCIAL SCIENCE / Ethnic Studies / General; SOC031000 SOCIAL SCIENCE / Discrimination &amp; Race Relations; SOC056000 SOCIAL SCIENCE / Black Studies (Global); SOC070000 SOCIAL SCIENCE / Race &amp; Ethnic Relations</t>
  </si>
  <si>
    <t>In this work drawn from lectures delivered in 1994 a founding figure of cultural studies reflects on the divisive, deadly consequences of our politics of identification. Stuart Hall untangles the power relations that permeate race, ethnicity, and nationhood and shows how oppressed groups broke apart old hierarchies of difference in Western culture.</t>
  </si>
  <si>
    <t>CoverTitle PageCopyrightDedicationContentsForewordIntroduction1. Race—The Sliding Signifier2. Ethnicity and Difference in Global Times3. Nations and DiasporasNotesBibliographyEditor’s AcknowledgmentsIndex</t>
  </si>
  <si>
    <t>Stuart Hall’s written words were ardent, discerning, recondite, and provocative, his spoken voice lyrical, euphonious, passionate, at times rhapsodic and he changed the way an entire generation of critics and commentators debated issues of race and cultural difference. To keep up with him, you had to be curious and nimble.-- Henry Louis Gates, Jr.Promises to be essential reading for those seeking to understand Hall’s tremendous impact on scholars, artists, and filmmakers on both sides of the Atlantic.-- Glenn Ligon ArtforumHall’s main argument rests on the notion that the greatest problem of the 21st century is living with and understanding differences…The Fateful Triangle makes me recall the need to constantly question, interrogate and dismantle how we understand hierarchies of difference and identity and how the position of outsiders is always part of a larger political question.-- Kalwant Bhopal Times Higher EducationIn this long awaited work, Stuart Hall, the invisibly Jamaican co-founder of British cultural studies, powerfully interrogates what is, simultaneously, the central dilemma of transatlantic black cultures and one of the most acute paradoxes of modern times. He bracingly confronts the persistence of race—and its confounding liberal surrogates, ethnicity and nation—as a marker of identification, a fervently embraced ‘sliding signifier’ among blacks and other formerly subaltern peoples, in spite of its scientific invalidation and horrendous past. This is a profoundly humane work that not only integrates African-American and Anglo-Caribbean cultural studies, but finds room for hope and change in the discursive nature of their subject.-- Orlando PattersonThese lectures are a vital contribution to Stuart Hall’s enduring vocation to find a critical voice which is, in equal measure, just and generous, reflective and transformative. Marked by struggle and sobriety, this im</t>
  </si>
  <si>
    <t>Against Democracy</t>
  </si>
  <si>
    <t>New Preface</t>
  </si>
  <si>
    <t>Brennan, Jason</t>
  </si>
  <si>
    <t xml:space="preserve"> PHI005000 PHILOSOPHY / Ethics &amp; Moral Philosophy; PHI019000 PHILOSOPHY / Political; POL007000 POLITICAL SCIENCE / Political ideologies / Democracy; POL010000 POLITICAL SCIENCE / History &amp; Theory</t>
  </si>
  <si>
    <t>Most people believe democracy is a uniquely just form of government. They believe people have the right to an equal share of political power. And they believe that political participation is good for us—it empowers us, helps us get what we want, and tends to make us smarter, more virtuous, and more caring for one another. These are some of our most cherished ideas about democracy. But Jason Brennan says they are all wrong.In this trenchant book, Brennan argues that democracy should be judged by its results—and the results are not good enough. Just as defendants have a right to a fair trial, citizens have a right to competent government. But democracy is the rule of the ignorant and the irrational, and it all too often falls short. Furthermore, no one has a fundamental right to any share of political power, and exercising political power does most of us little good. On the contrary, a wide range of social science research shows that political participation and democratic deliberation actually tend to make people worse—more irrational, biased, and mean. Given this grim picture, Brennan argues that a new system of government—epistocracy, the rule of the knowledgeable—may be better than democracy, and that it's time to experiment and find out.A challenging critique of democracy and the first sustained defense of the rule of the knowledgeable, Against Democracy is essential reading for scholars and students of politics across the disciplines. Featuring a new preface that situates the book within the current political climate and discusses other alternatives beyond epistocracy, Against Democracy is a challenging critique of democracy and the first sustained defense of the rule of the knowledgeable.</t>
  </si>
  <si>
    <t>Against Democracychallenges a basic precept that most people take for granted: the morality of democracy. . . . Brennan presents a variety of strategies by which the quality of the electorate could be improved, while still keeping it large, and demographically representative. . . . [A] powerful challenge to the conventional wisdom about democracy. . . . [W]orth serious consideration.---Ilya Somin, Washington PostCompelling. . . . This is theory that skips, rather than plods.Meticulous [and] crisply written.---Tom Clark, ProspectAmong the best works in political philosophy in recent memory.---Zachary Woodman, Students for Liberty Against Democracy makes a useful set of challenges to both conventional wisdom and dominant trends in political philosophy and political theory, particularly democratic theory. Engagingly written, it is a lively and entertaining read. —Alexander Guerrero, University of Pennsylvania Jason Brennan is a marvel: a brilliant philosopher who scrupulously studies the facts before he moralizes. In Against Democracy, his elegant method leads to the contrarian conclusion that democratic participation prompts human beings to forget common sense and common decency. Voting does not ennoble us it tests the virtue of the best, and brings out the worst in the rest. —Bryan Caplan, author of The Myth of the Rational VoterMercilessly well-argued.---Niko Kolodny, Boston Review The great temptation of political philosophy is to sacralize politics, and we urgently need work that teaches us not to succumb. In this valuable and bracing book, Jason Brennan challenges comfortable pieties and debunks familiar myths about political life in general and democratic rule in particular. I expect that most readers will find plenty with which to disagree—I certainly do—but also that most will find Brennan's arguments unsettlingly difficult to resist with cer</t>
  </si>
  <si>
    <t>Jason Brennan is the Flanagan Family Chair of Strategy, Economics, Ethics, and Public Policy at the McDonough School of Business at Georgetown University. He is the author of The Ethics of Voting (Princeton), and Why Not Capitalism?. He writes regularly for Bleeding Heart Libertarians, a blog.</t>
  </si>
  <si>
    <t>Creating Capabilities</t>
  </si>
  <si>
    <t>The Human Development Approach</t>
  </si>
  <si>
    <t>Nussbaum,  Martha C.</t>
  </si>
  <si>
    <t>Ethics</t>
  </si>
  <si>
    <t xml:space="preserve"> PHI005000 PHILOSOPHY / Ethics &amp; Moral Philosophy; PHI019000 PHILOSOPHY / Political; POL022000 POLITICAL SCIENCE / Constitutions; POL035010 POLITICAL SCIENCE / Human Rights</t>
  </si>
  <si>
    <t>This is a primer on the Capabilities Approach, Martha Nussbaum´s innovative model for assessing human progress. She argues that much humanitarian policy today violates basic human values instead, she offers a unique means of redirecting government and development policy toward helping each of us lead a full and creative life.</t>
  </si>
  <si>
    <t>ContentsPreface1. A Woman Seeking Justice2. The Central Capabilities3. A Necessary Counter-Theory4. Fundamental Entitlements5. Cultural Diversity6. The Nation and Global Justice7. Philosophical Influences8. Capabilities and Contemporary IssuesConclusionPostscriptAppendix A: Heckman on CapabilitiesAppendix B: Sen on Well-Being and AgencyChapter NotesBibliographyAcknowledgmentsIndex</t>
  </si>
  <si>
    <t xml:space="preserve"> In her new book, Creating Capabilities, the philosopher and legal scholar Martha Nussbaum argues that we need to refocus our ideas about development on the scale of individuals: on concrete human lives and the way they actually unfold. Quantitative measures like per capita GDP, she writes, are poor measures of development they can`t capture the shape and texture of individual lives, even though individual lives are what matter. Development isn`t about how rich your nation is, on average&amp;#8212it`s about whether people can live in a way ´worthy of human dignity.`&amp;#8230 Nussbaum`s book comes at an interesting time, just as growth in the rich world is slowing. That slowdown makes her ideas relevant for rich people, too. Dignified life in the rich world isn`t only about being ´well-fed,` either&amp;#8230 Even amid a slowdown, there are other dimensions in which life can keep improving. &amp;#8212Josh Rothman, The Boston Globe online  Renowned philosopher Nussbaum concisely captures the essential ideas of a new paradigm of social and political thought, the ´human development and capabilities` approach to global social justice, founded on the work of Nobel Prize&amp;#8211winning economist Amartya Sen, and now used by the World Bank, the IMF, the Arab Human Development Report, and the United Nations Development Programme. &amp;#8212S.A. Mason, Choice  Nussbaum looks at what it really means for a country to experience prosperity. Traditionally, a country`s economic well-being was measured by its gross domestic product. Nussbaum takes a more per</t>
  </si>
  <si>
    <t>Martha C. Nussbaum is Ernst Freund Distinguished Service Professor of Law and Ethics at the University of Chicago.</t>
  </si>
  <si>
    <t>Social Acceleration</t>
  </si>
  <si>
    <t>A New Theory of Modernity</t>
  </si>
  <si>
    <t>Rosa, Hartmut</t>
  </si>
  <si>
    <t>New Directions in Critical Theory</t>
  </si>
  <si>
    <t>32</t>
  </si>
  <si>
    <t>Columbia University Press</t>
  </si>
  <si>
    <t>History of Philosophy</t>
  </si>
  <si>
    <t>20th and 21st Century Philosophy</t>
  </si>
  <si>
    <t xml:space="preserve"> PHI027000 PHILOSOPHY / Movements / Deconstruction; POL010000 POLITICAL SCIENCE / History &amp; Theory; SOC026000 SOCIAL SCIENCE / Sociology / General; SOC052000 SOCIAL SCIENCE / Media Studies</t>
  </si>
  <si>
    <t>Hartmut Rosa advances an account of the temporal structure of society from the perspective of critical theory. He identifies three categories of change in the tempo of modern social life: technological acceleration, evident in transportation, communication, and production the acceleration of social change, reflected in cultural knowledge, social institutions, and personal relationships and acceleration in the pace of life, which happens despite the expectation that technological change should increase an individual's free time.According to Rosa, both the structural and cultural aspects of our institutions and practices are marked by the  shrinking of the present,  a decreasing time period during which expectations based on past experience reliably match the future. When this phenomenon combines with technological acceleration and the increasing pace of life, time seems to flow ever faster, making our relationships to each other and the world fluid and problematic. It is as if we are standing on  slipping slopes,  a steep social terrain that is itself in motion and in turn demands faster lives and technology. As Rosa deftly shows, this self-reinforcing feedback loop fundamentally determines the character of modern life.</t>
  </si>
  <si>
    <t>Translator's IntroductionIn Place of a PrefaceIntroductionPart 1. The Categorial Framework of a Systematic Theory of Social Acceleration1. From the Love of Movement to the Law of Acceleration: Observations of Modernity2. What Is Social Acceleration?Part 2. Mechanisms and Manifestations: A Phenomenology of Social Acceleration3. Technical Acceleration and the Revolutionizing of the Space-Time Regime4. Slipping Slopes: The Acceleration of Social Change and the Increase of Contingency5. The Acceleration of the Pace of Life and Paradoxes in the Experience of TimePart 3. Causes6. The Speeding Up of Society as a Self-Propelling Process: The Circle of Acceleration7. Acceleration and Growth: External Drivers of Social Acceleration8. PowerPart 4. Consequences9. Acceleration10. Situational Identity: Of Drifters and Players11. Situational Politics: Paradoxical Time Horizons Between Desynchronization and Disintegration12. Acceleration and Rigidity: Attempt at a Redefinition of ModernityConclusion: Frenetic Standstill? The End of HistoryBibliographyIndex</t>
  </si>
  <si>
    <t>When I first picked up this book, I was looking forward to a leisurely reading on obscurantist Heideggerian bullshit. I was wrong. But once I got over my deep disappointment that the book was, in fact, intelligible and not littered with ramblings about Dasein, I began to appreciate the book for what it was.</t>
  </si>
  <si>
    <t>Hartmut Rosa is professor of sociology and political science at the Friedrich-Schiller-Universität Jena. He is the author of Alienation and Acceleration: Towards a Critical Theory of Late-Modern Temporality and coeditor, with William E. Scheuerman, High-Speed Society: Social Acceleration, Power, and Modernity.Jonathan Trejo-Mathys (1979–2014) was assistant professor of philosophy at Boston College.</t>
  </si>
  <si>
    <t>The Habermas Handbook</t>
  </si>
  <si>
    <t>Brunkhorst, Hauke / Kreide, Regina / Lafont, Cristina</t>
  </si>
  <si>
    <t>40</t>
  </si>
  <si>
    <t>Selected Philosophical Movements</t>
  </si>
  <si>
    <t>Frankfurt School</t>
  </si>
  <si>
    <t xml:space="preserve"> PHI040000 PHILOSOPHY / Movements / Critical Theory; POL010000 POLITICAL SCIENCE / History &amp; Theory</t>
  </si>
  <si>
    <t>Jürgen Habermas is one of the most influential philosophers of our time. The Habermas Handbook offers a comprehensive overview and an in-depth analysis of Habermas’s work. Habermas scholars elucidate his thought, providing essential insight into his key concepts and his influence across politics, law, the social sciences, and public life.</t>
  </si>
  <si>
    <t>PrefacePart I. Intellectual Biography, by Hauke Brunkhorst and Stefan Müller-DoohmPart II. Contexts1. The Philosophy of History, Anthropology, and Marxism, by Axel Honneth2. The Frankfurt School and Social Theory, by Axel Honneth3. Constitutional Law, by William E. Scheuerman4. Pragmatism and Ultimate Justification, by Matthias Kettner5. Hermeneutics and the Linguistic Turn, by Cristina Lafont6. Speech Acts, by Peter Niesen7. Psychoanalysis, by Joel Whitebook8. Postmetaphysical Thinking, by Kenneth Baynes9. Kant, by Ingeborg Maus10. Cognitive Psychology, by Gertrud Nunner-Winkler11. The Epitome of Technocratic Consciousness, by Marcelo Neves12. Evolutionary Theories, by Klaus Eder13. Power Discourses, by Andreas Niederberger14. Juridical Discourses, by Klaus Günther15. The Theory of Democracy, by Rainer Schmalz-Bruns16. Moral and Ethical Discourses: The Distinction in General, by Georg Lohmann17. The Constitutionalization of International Law, by Jean L. Cohen18. European Constitutionalization, by Christian Joerges19. The Theory of Justice, by Regina Kreide20. Deconstruction, by Thomas Khurana21. Poststructuralism, by Amy Allen22. Feminism, by Amy R. Baehr23. Neopragmatism, by Richard J. Bernstein24. Jewish Philosophy, by Micha Brumlik25. Monotheism, by Felmon DavisPart III. Texts26. Schelling, Marx, and the Philosophy of History: Das Absolute und die Geschichte: Von der Zwiespältigkeit in Schellings Denken (The Absolute and History: On Ambiguity in Schelling’s Thought, 1954), by Manfred Frank27. The Theory of the Public Sphere: The Structural Transformation of the Public Sphere (1962), by Nancy Fraser28. Technology and Reification: “Technology and Science as ‘Ideology’ ” (1968), by Robin Celikates and Rahel Jaeggi29. Critique of Knowledge as Social Theory: Knowledge and Human Interests (1968), by W</t>
  </si>
  <si>
    <t>Peter E. Gordon, author of Adorno and Existence:More than two centuries ago, the German philosopher Immanuel Kant declared that “ours is the age of critique, to which everything must submit.”  In our own chastened and more uncertain times, no philosopher has inherited the critical spirit of Kant’s Enlightenment with as much conviction as Jürgen Habermas, and no one has sustained the same admirable and unwavering fidelity to the principle that rational criticism must serve as the shared medium of our common world.  Designed for both the specialist and the general reader alike, this superb volume offers a rich portrait of the thinker, his major works, and his remarkable contribution to philosophy and social theory.Craig Calhoun, president, Berggruen Institute:Habermas is the foremost social and political theorist of our era. His work is vital to a wide range of crucial public debates and scholarly inquiries. This book will be an indispensable guide not just to those newly discovering Habermas but also to those seeking to understand the wide reach of his work.Charles Larmore, author of The Autonomy of Morality:This Habermas Handbook will be the indispensable guide to one of the great philosophers of our time. More than fifty contributors, all of them experts on Habermas’s thought and many of them eminent thinkers in their own right, explain clearly and incisively his key influences, concepts, and texts. Anyone—from the novice approaching Habermas’s writings for the first time to the countless philosophers and social thinkers already inspired by his work—will find this book invaluable.David Ingram, Loyola University (Chicago):This volume is, and will likely remain for the indefinite future, the most definitive and exhaustive scholarly compendium on Habermas's life work. An astoundingly comprehensive study of virtually every detail of Habermas's thought, spanning disciplines.Max Pensky, Binghamton University:A global,</t>
  </si>
  <si>
    <t>Hauke Brunkhorst is senior professor of sociology at the European University–Flensburg. His books include Adorno and Critical Theory (1999) Solidarity: From Civic Friendship to a Global Legal Community (2005) and Critical Theory of Legal Revolutions: Evolutionary Perspectives (2014). Regina Kreide is professor of political theory and the history of ideas at the Justus Liebig University of Giessen. She is the coauthor of Transformation of Democracy: Crisis, Protest, and Legitimation (2015) and The Power Dynamics of Securitization (2017).Cristina Lafont is professor of philosophy at Northwestern University. She is the author of The Linguistic Turn in Hermeneutic Philosophy (1999) Heidegger, Language, and World-Disclosure (2000) and Global Governance and Human Rights (2012) and coeditor of Critical Theory in Critical Times: Transforming the Global Political and Economic Order (Columbia, 2017).</t>
  </si>
  <si>
    <t>Theory of the Gimmick</t>
  </si>
  <si>
    <t>Aesthetic Judgment and Capitalist Form</t>
  </si>
  <si>
    <t>Ngai, Sianne</t>
  </si>
  <si>
    <t>Aesthetics</t>
  </si>
  <si>
    <t xml:space="preserve"> ART009000 ART / Criticism; LIT006000 LITERARY CRITICISM / Semiotics &amp; Theory; PHI001000 PHILOSOPHY / Aesthetics</t>
  </si>
  <si>
    <t>Acclaimed critic Sianne Ngai theorizes the gimmick as an aesthetic category reflecting the fundamental laws of capitalism. Gimmicks make promises of saving labor and increasing value that we distrust but also find attractive. Exploring the use of this form, Ngai shows how its aesthetic dissatisfactions reflect deeper anxieties about capitalism.</t>
  </si>
  <si>
    <t>CoverTitle PageCopyrightDedicationContentsIntroduction1. Theory of the Gimmick2. Transparency and Magic in the Gimmick as Technique&amp;#0&amp;#0&amp;#0&amp;#0&amp;#0&amp;#0&amp;#0&amp;#0&amp;#0&amp;#0&amp;#0&amp;#0&amp;#0&amp;#0&amp;#0&amp;#0&amp;#0&amp;#0&amp;#0&amp;#0&amp;#0&amp;#0&amp;#0&amp;#0&amp;#0&amp;#0&amp;#0&amp;#0&amp;#0&amp;#0&amp;#0&amp;#0&amp;#0&amp;#0&amp;#0&amp;#0&amp;#0&amp;#0&amp;#0&amp;#0&amp;#0&amp;#0&amp;#0&amp;#0&amp;#0&amp;#0&amp;#0&amp;#0&amp;#0&amp;#0&amp;#3. Readymade Ideas&amp;#0&amp;#0&amp;#0&amp;#0&amp;#0&amp;#0&amp;#0&amp;#0&amp;#0&amp;#0&amp;#0&amp;#0&amp;#0&amp;#0&amp;#0&amp;#0&amp;#0&amp;#0&amp;#0&amp;#0&amp;#0&amp;#0&amp;#0&amp;#0&amp;#04. It Follows, or Financial Imps&amp;#0&amp;#0&amp;#0&amp;#0&amp;#0&amp;#0&amp;#0&amp;#0&amp;#0&amp;#0&amp;#0&amp;#0&amp;#0&amp;#0&amp;#0&amp;#0&amp;#0&amp;#0&amp;#0&amp;#0&amp;#0&amp;#0&amp;#0&amp;#0&amp;#0&amp;#0&amp;#0&amp;#0&amp;#0&amp;#0&amp;#0&amp;#0&amp;#0&amp;#0&amp;#0&amp;#0&amp;#0&amp;#0&amp;#05. Visceral Abstractions&amp;#0&amp;#0&amp;#0&amp;#0&amp;#0&amp;#0&amp;#0&amp;#0&amp;#0&amp;#0&amp;#0&amp;#0&amp;#0&amp;#0&amp;#0&amp;#0&amp;#0&amp;#0&amp;#0&amp;#0&amp;#0&amp;#0&amp;#0&amp;#0&amp;#0&amp;#0&amp;#0&amp;#0&amp;#0&amp;#0&amp;#06. Rødland’s Gimmick&amp;#0&amp;#0&amp;#0&amp;#0&amp;#0&amp;#0&amp;#0&amp;#0&amp;#0&amp;#0&amp;#0&amp;#0&amp;#0&amp;#0&amp;#0&amp;#0&amp;#0&amp;#0&amp;#0&amp;#0&amp;#0&amp;#0&amp;#0&amp;#0&amp;#0&amp;#0&amp;#07. The Color of Value: Stan Douglas’s Suspiria&amp;#0&amp;#0&amp;#0&amp;#0&amp;#0&amp;#0&amp;#0&amp;#0&amp;#0&amp;#0&amp;#0&amp;#0&amp;#0&amp;#0&amp;#0&amp;#0&amp;#0&amp;#0&amp;#0&amp;#0&amp;#0&amp;#0&amp;#0</t>
  </si>
  <si>
    <t>A culmination of Ngai’s work as a critic…Ngai makes the case that the gimmick, whose value we regularly disparage, is of tremendous critical value. The gimmick, she contends, is the capitalist form par excellence…Ngai’s study lies somewhere between critical theory and Sontag’s best work.-- Andrew Koenig Los Angeles Review of BooksOne of the most creative humanities scholars working today…Ngai sets off on another mind-blowing exploration, this time drawing a line between our own judgements of productivity, as well as considering what entertainment is worth to us. My god, it’s so good.-- Olivia Rutigliano Literary HubTheory of the Gimmick is a masterpiece—a culmination of the dazzling project begun in Sianne Ngai’s Ugly Feelings and elaborated in Our Aesthetic Categories, both celebrated books that have anchored affect theory to a strong account of tone and form. It is a major advance in aesthetic theory, and Marxist theory in particular, one that could help us all get over our Frankfurt melancholy and down to the garrulous work of actually naming the dynamics that produce art and artistic judgment under capitalism.-- Christopher Nealon, author of The Matter of CapitalThe gimmick draws out our unease about capitalism’s seductions, deflating their lofty appeals with the suddenness of a punch line. It is an aesthetic category that dunks on capitalism’s too-good-to-be-true promises by dunking on itself…It is undeniable that part of what makes Ngai’s analyses of aesthetic categories so appealing—so appealing as to even appear to raise the esteem of the object under analysis—is simply her capacity to speak about them brilliantly.-- Jane Hu BookforumNgai exposes capitalism’s tricks in her mind-blowing study of the time- and labor-saving devices we call gimmicks.-- Katrina Forrester New StatesmanNgai tracks the gimmick through a number of gui</t>
  </si>
  <si>
    <t>Essays and Reviews</t>
  </si>
  <si>
    <t>1959–2002</t>
  </si>
  <si>
    <t>Williams, Bernard</t>
  </si>
  <si>
    <t>Philosophy, other</t>
  </si>
  <si>
    <t xml:space="preserve"> PHI035000 PHILOSOPHY / Essays</t>
  </si>
  <si>
    <t>Bernard Williams was one of the most important philosophers of the past fifty years, but he was also a distinguished critic and essayist with an elegant style and a rare ability to communicate complex ideas to a wide public. This is the first collection of Williams's popular essays and reviews. Williams writes about a broad range of subjects, from philosophy to science, the humanities, economics, feminism, and pornography.Included are reviews of major books such as John Rawls’s Theory of Justice, Richard Rorty’s Consequences of Pragmatism, and Martha Nussbaum’s Therapy of Desire. But many of these essays extend beyond philosophy, providing an intellectual tour through the past half century, from C. S. Lewis to Noam Chomsky. No matter the subject, readers see a first-class mind grappling with landmark books in  real time,  before critical consensus had formed and ossified.</t>
  </si>
  <si>
    <t>[A]ffords a different, and especially advantageous, perspective from which to consider the animating ideas of Williams's humanism.---Joel Isaac, Times Literary SupplementI cannot recommend this volume highly enough to anyone interested in what the humanities have to offer.---Constantine Sandis, Times Higher EducationThe writing is lively and clear, the thought unfailingly charitable and insightful, and the form and substance of the essays are proof that Bernard Williams was one of the most important philosophers of the second half of the twentieth century. . . . Throughout these essays and interventions Williams proves himself the philosopher every philosopher should aspire to be.---Jeff Noonan, European Legacy This collection is the work of an exceptional thinker—an insightful philosopher who was also an acute observer of the world. Williams has a virtually unerring eye for the specious, for the concealed premise, and for overblown rhetoric, which he brings to light with a mordant wit, tinged at times with a wry sympathy for his target. —Charles Taylor, McGill University[E]xtremely welcome collection . . . all of which show his punchy, interogative genius in full swing. . . . [B]rilliant essays.---Seamus Perry, Literary ReviewThis rigorous collection of essays and reviews reveals the brilliant and critical mind of Bernard Williams. . . . In these reviews and essays Williams achieves something that philosophy always promises but seldom delivers: a view from the perspective of reason, on a cultural landscape where reason is only one of the landmarks.---Roger Scruton, TelegraphFor anybody wishing to undertake philosophy as a humanistic discipline, this collection of essays is an excellent place to start. But it will take many years to get up to speed, and the task will never be finished. Not for the first time, I am left wishing that Williams, who died in 2003, could have ha</t>
  </si>
  <si>
    <t>Bernard Williams held Chairs of Moral Philosophy at Cambridge, Berkeley, and Oxford. He died in 2003.</t>
  </si>
  <si>
    <t>Notes to Literature</t>
  </si>
  <si>
    <t>Adorno, Theodor W.</t>
  </si>
  <si>
    <t>European Perspectives: A Series in Social Thought and Cultural Criticism</t>
  </si>
  <si>
    <t xml:space="preserve"> LIT006000 LITERARY CRITICISM / Semiotics &amp; Theory; PHI035000 PHILOSOPHY / Essays; PHI040000 PHILOSOPHY / Movements / Critical Theory</t>
  </si>
  <si>
    <t>Notes to Literature is a collection of the great social theorist Theodor W. Adorno’s essays on such writers as Mann, Bloch, Holderlin, Siegfried Kracauer, Goethe, Benjamin, and Stefan George. It also includes his reflections on a variety of subjects, such as literary titles, the physical qualities of books, political commitment in literature, the light-hearted and the serious in art, and the use of foreign words in writing. This edition presents this classic work in full in a single volume, with a new introduction by Paul Kottman.</t>
  </si>
  <si>
    <t>Introduction to the Combined Edition, by Paul A. KottmanVolume 1Translator’s Preface, by Shierry Weber NicholsenEditorial Remarks from the German Edition, by Rolf TiedemannPart I1. The Essay as Form2. On Epic Naiveté3. The Position of the Narrator in the Contemporary Novel4. On Lyric Poetry and Society5. In Memory of Eichendorff6. Heine the Wound7. Looking Back on Surrealism8. Punctuation Marks9. The Artist as DeputyPart II10. On the Final Scene of Faust11. Reading Balzac12. Valéry’s Deviations13. Short Commentaries on Proust14. Words from Abroad15. Ernst Bloch’s Spuren16. Extorted Reconciliation: On Georg Lukács’ Realism in Our Time17. Trying to Understand EndgameVolume 2Translator’s Preface, by Shierry Weber NicholsenEditorial Remarks from the German Edition, by Rolf TiedemannPart III18. Titles: Paraphrases on Lessing19. Toward a Portrait of Thomas Mann20. Bibliographical Musings21. On an Imaginary Feuilleton22. Morals and Criminality: On the Eleventh Volume of the Works of Karl Kraus23. The Curious Realist: On Siegfried Kracauer24. Commitment25. Presuppositions: On the Occasion of a Reading by Hans G. Helms26. Parataxis: On Hölderlin’s Late PoetryPart IV27. On the Classicism of Goethe’s Iphigenie28. On Dickens’ The Old Curiosity Shop: A Lecture29. Stefan George30. Charmed Language: On the Poetry of Rudolf Borchardt31. The Handle, the Pot, and Early Experience: Ui, haww’ ich gesacht32. Introduction to Benjamin’s Schriften33. Benjamin the Letter Writer34. An Open Letter to Rolf Hochhuth35. Is Art Lighthearted?NotesIndex</t>
  </si>
  <si>
    <t>Paul Kottman, author of Love as Human Freedom:Anyone who wants to understand Adorno’s philosophy must return to the judgments rendered about literature within these pages.Alexander García Düttmann, author of Philosophy of Exaggeration:Notes to Literature is not only an important document of Adorno's interest in art and aesthetics, but it is also a groundbreaking examination of literature in general.Fredric Jameson:The most accessible works in Adorno’s canon, these short essays on literary and cultural subjects in reality touch on most of the major philosophical preoccupations of his life's work: ranging from figures like Beckett or Thomas Mann, Balzac or Dickens, Bloch or Lukacs to movements like surrealism and existentialism, they show what a dialectical analysis of poetic texts can yield as well as making some fundamental statements about the status of the intellectual and the political, social and historical function of art. In what must be the acid test for any translator, Shierry Weber Nicholsen expertly and reliably navigates the syntactical reefs.Edward Said:Eccentric, brilliant, unreadably readable, aphoristic and gnomic in the extreme, Adorno’s Notes to Literature stand by themselves as essays of genius. They are not simply criticism, they are literature.Susan Sontag:Adorno’s Notes to Literature . . . sets an inimitable, always exhilarating standard. A volume of Adorno’s essays is equivalent to a whole shelf of books on literature.</t>
  </si>
  <si>
    <t>KottmanPaul: Paul Kottman (PhD, Comparative Literature, UC Berkeley Habilitation, Aesthetics, Scientifica Nazionale, Italy) is Associate Professor of Comparative Literature, with affiliation in Philosophy, at the New School. He is the author of Disinheriting the Globe: Tragic Conditions in Shakespeare (Hopkins, 2009), A Politics of the Scene (Stanford, 2008), and Love as Human Freedom (Stanford, forthcoming), the editor of Philosophers on Shakespeare (Stanford, 2009) and The Insistence of Art: Aesthetic Philosophy and Early Modernity (Fordham, 2017), and the translator of Cavarero: For More Than One Voice: Toward a Philosophy of Vocal Expression (Stanford, 2005). He is also the editor of the series Square One: First-Order Questions in the Humanities (Stanford).Theodor W. Adorno (1903–1969), an eminent critic, philosopher, and social theorist, was one of the major intellectual voices of the twentieth century and a leading member of the Frankfurt School. His many classic works include Minima Moralia, The Philosophy of New Music, Critical Models, Aesthetic Theory, Negative Dialectics, and, with Max Horkheimer, Dialectic of Enlightenment. Rolf Tiedemann (1932–2018) was the editor of Adorno’s complete works.Shierry Weber Nicholsen is a practicing psychotherapist and psychoanalyst in Seattle. She is the author of Exact Imagination, Late Work: On Adorno's Aesthetics (1997) and the translator of a number of books by Adorno, including Hegel: Three Studies (1994) Habermas, including Moral Consciousness and Communicative Action (2001) and other members of the Frankfurt School.Paul Kottman is associate professor of comparative literature and chair of liberal studies at the New School. His books include Disinheriting the Globe: Tragic Conditions in Shakespeare (2009).</t>
  </si>
  <si>
    <t>Xunzi</t>
  </si>
  <si>
    <t>The Complete Text</t>
  </si>
  <si>
    <t>Hutton, Eric L.</t>
  </si>
  <si>
    <t>Philosophy of Science</t>
  </si>
  <si>
    <t xml:space="preserve"> PHI000000 PHILOSOPHY / General; POL054000 POLITICAL SCIENCE / World / Asian; REL018000 RELIGION / Confucianism</t>
  </si>
  <si>
    <t>This is the first complete, one-volume English translation of the ancient Chinese text Xunzi, one of the most extensive, sophisticated, and elegant works in the tradition of Confucian thought. Through essays, poetry, dialogues, and anecdotes, the Xunzi presents a more systematic vision of the Confucian ideal than the fragmented sayings of Confucius and Mencius, articulating a Confucian perspective on ethics, politics, warfare, language, psychology, human nature, ritual, and music, among other topics. Aimed at general readers and students of Chinese thought, Eric Hutton's translation makes the full text of this important work more accessible in English than ever before.Named for its purported author, the Xunzi (literally,  Master Xun ) has long been neglected compared to works such as the Analects of Confucius and the Mencius. Yet interest in the Xunzi has grown in recent decades, and the text presents a much more systematic vision of the Confucian ideal than the fragmented sayings of Confucius and Mencius. In one famous, explicit contrast to them, the Xunzi argues that human nature is bad. However, it also allows that people can become good through rituals and institutions established by earlier sages. Indeed, the main purpose of the Xunzi is to urge people to become as good as possible, both for their own sakes and for the sake of peace and order in the world.In this edition, key terms are consistently translated to aid understanding and line numbers are provided for easy reference. Other features include a concise introduction, a timeline of early Chinese history, a list of important names and terms, cross-references, brief explanatory notes, a bibliography, and an index.</t>
  </si>
  <si>
    <t>This is a long-awaited translation, and I envisage that it will become a standard of scholarship and an invaluable source to which both specialists and non-specialists will be indebted.---Winnie Sung, Notre Dame Philosophical Reviews An outstanding translation of the complete text of the Xunzi. Eric Hutton has succeeded in providing a translation that is both philosophically precise and highly readable. This will help introduce one of the most important philosophical texts from early China to a larger audience. —Michael Puett, Harvard UniversityEric Hutton's new translation of this rich and multifaceted text is . . . a truly valuable gateway for introducing newcomers in the field of Chinese and comparative philosophy, as well as more advanced students and scholars, to the philosophy of Xunzi.---Ori Tavor, Dao: A Journal of Comparative Philosophy The Xunzi is a masterwork of Confucian philosophy, and there is no one in the Anglophone world with Eric Hutton's combination of insight into its ideas and scrupulous attention to its text. He has produced an accessible and authoritative translation that will be our standard for years to come. —Stephen C. Angle, Wesleyan University Hutton's is the rare translation that balances technical accuracy with ordinary English, and readers from both philosophy and Chinese studies will appreciate it. —Mark Csikszentmihalyi, University of California, BerkeleyHutton's work is an improvement over that of Knoblock, as well as that of Dubs and Watson. It is an enormous task to translate from beginning to end a text as difficult as the Xunzi. We should be grateful to Hutton for undertaking it and for devoting so much hard work to completing it.---Jeffrey Riegel, Journal of Chinese StudiesThe decision by Eric Hutton to translate the verse sections as poetry means that this book can be appreciated not only as an important work of early Confuc</t>
  </si>
  <si>
    <t>Eric L. Hutton is associate professor of philosophy at the University of Utah.</t>
  </si>
  <si>
    <t>A Source Book in Chinese Philosophy</t>
  </si>
  <si>
    <t>Eastern Philosophy</t>
  </si>
  <si>
    <t xml:space="preserve"> PHI003000 PHILOSOPHY / Eastern / General</t>
  </si>
  <si>
    <t>A Source Book in Chinese Philosophy is a milestone along the complex and difficult road to significant understanding by Westerners of the Asian peoples and a monumental contribution to the cause of philosophy. It is the first anthology of Chinese philosophy to cover its entire historical development. It provides substantial selections from all the great thinkers and schools in every period--ancient, medieval, modern, and contemporary--and includes in their entirety some of the most important classical texts. It deals with the fundamental and technical as well as the more general aspects of Chinese thought. With its new translation of source materials (some translated for the first time), its explanatory aids where necessary, its thoroughgoing scholarly documentation, this volume will be an indispensable guide for scholars, for college students, for serious readers interested in knowing the real China.</t>
  </si>
  <si>
    <t xml:space="preserve"> [T]he volume is virtually an encyclopedia.  [Mr. Chan's] brilliant scholarship has enabled him to strike a balance between modern, medieval and ancient periods as well as between Confucianism, Taoism and Buddhism, and for the first time a leading Chinese scholar has carefully weighed the influences and importance's as well as the themes of many of the Chinese philosophers. ---John Coombes, Columbus Enquirer [T]he Neo-Confucian translations in particular are the most reliable yet made, and show a familiarity with classical allusions, early colloquial idiom and the turns of Neo-Confucian thought which no Western translator can hope to emulate. ---A. C. Graham, Journal of the American Oriental Society [E]normous chunks of the philosophers, and the commentary reduced to the essential minimum. Mr Chan's theme is Chinese humanism, because this is the unavoidable theme of Chinese philosophy in nearly all ages. Heroically he has translated his philosophers himself, with the result that for the first time the entire map is seen through a consistent eye. 'Source Book': no. Please look on it instead as a massive and superb anthology. ---Robert Payne, Saturday Review</t>
  </si>
  <si>
    <t>Wing-tsit Chan, now Anna R. D. Gillespie Professor of Philosophy at Chatham College, is also Professor of Chinese Culture and Philosophy Emeritus, Darmouth College.</t>
  </si>
  <si>
    <t>Karl Marx's Theory of History</t>
  </si>
  <si>
    <t>A Defence</t>
  </si>
  <si>
    <t>Cohen, G. A.</t>
  </si>
  <si>
    <t xml:space="preserve"> PHI019000 PHILOSOPHY / Political</t>
  </si>
  <si>
    <t>First published in 1978, this book rapidly established itself as a classic of modern Marxism. Cohen's masterful application of advanced philosophical techniques in an uncompromising defense of historical materialism commanded widespread admiration. In the ensuing twenty years, the book has served as a flagship of a powerful intellectual movement--analytical Marxism. In this expanded edition, Cohen offers his own account of the history, and the further promise, of analytical Marxism. He also expresses reservations about traditional historical materialism, in the light of which he reconstructs the theory, and he studies the implications for historical materialism of the demise of the Soviet Union.</t>
  </si>
  <si>
    <t xml:space="preserve"> Every sentence has the feel of having been deeply thought through over a long period of time. —Gareth Stedman Jones Cohen's blend of sound scholarship and acute philosophical reasoning has produced a work with which anyone seriously interested in understanding Marx must come to terms. ---Peter Singer, New York Review of Books A clear, definite, and well-reasoned interpretation of what the theory really is. . . . Admirably argued and generally exhilarating. ---Anthony Quinton, The Times Literary Supplement [Karl Marx's Theory of History] is an ambitious and impressive work. . . . Cohen writes with limpidity, verve, and honesty. ---William H. Shaw, American Historical ReviewWinner of the Isaac Deutscher Memorial Prize An admirable and formidable book. —E. J. Hobsbawm</t>
  </si>
  <si>
    <t>G. A. Cohen was emeritus fellow of All Souls College, University of Oxford.</t>
  </si>
  <si>
    <t>Marxism and Intersectionality</t>
  </si>
  <si>
    <t>Race, Gender, Class and Sexuality under Contemporary Capitalism</t>
  </si>
  <si>
    <t>Bohrer, Ashley J.</t>
  </si>
  <si>
    <t>Edition Moderne Postmoderne</t>
  </si>
  <si>
    <t>transcript Verlag</t>
  </si>
  <si>
    <t>What does the development of a truly robust contemporary theory of domination require? Ashley J. Bohrer argues that it is only by considering all of the dimensions of race, gender, sexuality, and ability within the structures of capitalism and imperialism that we can understand power relations as we find them nowadays. Bohrer explains how many of the purported incompatibilities between Marxism and intersectionality arise more from miscommunication rather than a fundamental conceptual antagonism. As the first monograph entirely devoted to this issue,  Marxism and Intersectionality  serves as a tool to activists and academics working against multiple systems of domination, exploitation, and oppression.</t>
  </si>
  <si>
    <t xml:space="preserve"> In a world of multiple and in some cases worsening oppressions, the challenge of understanding-and strategizing how best to overcome-social domination and social injustice has become more acute than ever. Ashley Bohrer's striking intervention in current debates, informed not merely by an impressive familiarity with multiple literatures but her deep engagement with activist communities, makes a boldly contrarian case for the reconciliation of Marxism and intersectionality theory. Whatever side you are on in this debate, this is a book very much worth reading. (Charles Mills, John Evans Professor of Moral and Intellectual Philosophy, CUNY)</t>
  </si>
  <si>
    <t>Ashley J. Bohrer (PhD) is an academic, activist, and public intellectual based in New York, where she currently teaches philosophy at Hamilton College. Her research in the fields of philosophy, critical race studies, decolonial theory, intersectional feminism, and Marxism explores the intersections of capitalism, colonialism, racism and hetero/sexism. Bohrer has studied and worked at universities in the United States, France, China, and Germany. As an activist, she is affiliated with various feminist, anti-racist and anti-capitalist grassroots collectives.</t>
  </si>
  <si>
    <t>Necropolitics</t>
  </si>
  <si>
    <t>Mbembe, Achille</t>
  </si>
  <si>
    <t>Theory in Forms</t>
  </si>
  <si>
    <t>Duke University Press</t>
  </si>
  <si>
    <t xml:space="preserve"> PHI019000 PHILOSOPHY / Political; SOC008000 SOCIAL SCIENCE / Ethnic Studies / General; SOC031000 SOCIAL SCIENCE / Discrimination &amp; Race Relations</t>
  </si>
  <si>
    <t>In Necropolitics Achille Mbembe, a leader in the new wave offrancophone critical theory, theorizes the genealogy of the contemporary world, aworld plagued by ever-increasing inequality, militarization, enmity, and terror aswell as by a resurgence of racist, fascist, and nationalist forces determined toexclude and kill. He outlines how democracy has begun to embrace its darkside---what he calls its “nocturnal body”---which is based on the desires, fears,affects, relations, and violence that drove colonialism. This shift has hollowed outdemocracy, thereby eroding the very values, rights, and freedoms liberal democracyroutinely celebrates. As a result, war has become the sacrament of our times in aconception of sovereignty that operates by annihilating all those considered enemiesof the state. Despite his dire diagnosis, Mbembe draws on post-Foucauldian debateson biopolitics, war, and race as well as Fanon's notion of care as a sharedvulnerability to explore how new conceptions of the human that transcend humanismmight come to pass. These new conceptions would allow us to encounter the Other notas a thing to exclude but as a person with whom to build a more just world.</t>
  </si>
  <si>
    <t>Acknowledgments viiIntroduction. The Ordeal of theWorld 11. Exit from Democracy 92. TheSociety of Enmity 423. Necropolitics 664.Viscerality 935. Fanon's Pharmacy 1176. ThisStifling Noonday 156Conclusion. Ethics of the Passerby184Notes 191Index 211</t>
  </si>
  <si>
    <t xml:space="preserve"> Cécile Daumas,Libération-- Séverine Kodjo-Grandvaux andMichael Pauron Jeune Afrique-- JudithButler-- ArjunAppadurai-- Ashish Ghadiali RedPepper-- John Solomos Ethnic and RacialStudies</t>
  </si>
  <si>
    <t>Achille Mbembe is Research Professor in History and Politics at the Wits Institutefor Social and Economy Research, University of the Witwatersrand, Johannesburg. Heis author of Critique of Black Reason and coeditor ofJohannesburg: The Elusive Metropolis, both also published by DukeUniversity Press.</t>
  </si>
  <si>
    <t>Black Utopia</t>
  </si>
  <si>
    <t>The History of an Idea from Black Nationalism to Afrofuturism</t>
  </si>
  <si>
    <t>Zamalin, Alex</t>
  </si>
  <si>
    <t xml:space="preserve"> HIS056000 HISTORY / African American ; LIT004040 LITERARY CRITICISM / American / African-American; PHI019000 PHILOSOPHY / Political; POL010000 POLITICAL SCIENCE / History &amp; Theory; POL051000 POLITICAL SCIENCE / Utopias; SOC001000 SOCIAL SCIENCE / Ethnic Studies / African American Studies</t>
  </si>
  <si>
    <t>Within the history of African American struggle against racist oppression that often verges on dystopia, a hidden tradition has depicted a transfigured world. Daring to speculate on a future beyond white supremacy, black utopian artists and thinkers offer powerful visions of ways of being that are built on radical concepts of justice and freedom. They imagine a new black citizen who would inhabit a world that soars above all existing notions of the possible.In Black Utopia, Alex Zamalin offers a groundbreaking examination of African American visions of social transformation and their counterutopian counterparts. Considering figures associated with racial separatism, postracialism, anticolonialism, Pan-Africanism, and Afrofuturism, he argues that the black utopian tradition continues to challenge American political thought and culture. Black Utopia spans black nationalist visions of an ideal Africa, the fiction of W. E. B. Du Bois, and Sun Ra’s cosmic mythology of alien abduction. Zamalin casts Samuel R. Delany and Octavia E. Butler as political theorists and reflects on the antiutopian challenges of George S. Schuyler and Richard Wright. Their thought proves that utopianism, rather than being politically immature or dangerous, can invigorate political imagination. Both an inspiring intellectual history and a critique of present power relations, this book suggests that, with democracy under siege across the globe, the black utopian tradition may be our best hope for combating injustice.</t>
  </si>
  <si>
    <t>AcknowledgmentsIntroduction: Utopia and Black American Thought1. Martin Delany’s Experiment in Escape2. Turn-of-the-Century Black Literary Utopianism3. W. E. B. Du Bois’s World of Utopian Intimacy4. George S. Schuyler, Irony, and Utopia5. Richard Wright’s Black Power and Anticolonial Antiutopianism6. Sun Ra and Cosmic Blackness7. Samuel Delany and the Ambiguity of Utopia8. Octavia Butler and the Politics of Utopian TranscendenceConclusion: Black Utopia and the Contemporary Political ImaginationNotesBibliographyIndex</t>
  </si>
  <si>
    <t>Joseph Winters, author of Hope Draped in Black: Race, Melancholy, and the Agony of Progress:Alex Zamalin balances generosity and critique in a careful yet energetic and buoyant manner.</t>
  </si>
  <si>
    <t>ZamalinAlex: Alex Zamalin (PhD, Political Science, CUNY Graduate Center) is Director of African American Studies and Assistant Professor of Political Science at the University  of Detroit. He is the author of African American Political Thought and American Culture: The Nation’s Struggle for Racial Justice (Palgrave, 2015) and Struggle on Their Minds: The Political Thought of African American Resistance (Columbia, 2017) and the coeditor (with Jonathan Keller) of American Political Thought: An Alternative Reader (Routledge, 2017).Alex Zamalin is assistant professor of political science and director of the African American Studies Program at University of Detroit, Mercy. He is the author of African American Political Thought and American Culture: The Nation’s Struggle for Racial Justice (2015) Struggle on Their Minds: The Political Thought of African American Resistance (Columbia, 2017) and Antiracism: An Introduction (2019).</t>
  </si>
  <si>
    <t>Spinoza's Ethics</t>
  </si>
  <si>
    <t>Spinoza, Benedictus de</t>
  </si>
  <si>
    <t>Carlisle, Clare</t>
  </si>
  <si>
    <t xml:space="preserve"> LIT004130 LITERARY CRITICISM / European / General; PHI005000 PHILOSOPHY / Ethics &amp; Moral Philosophy; PHI016000 PHILOSOPHY / History &amp; Surveys / Modern; PHI046000 PHILOSOPHY / Individual Philosophers</t>
  </si>
  <si>
    <t>An authoritative edition of George Eliot's elegant translation of Spinoza's greatest philosophical workIn 1856, Marian Evans completed her translation of Benedict de Spinoza's Ethics while living in Berlin with the philosopher and critic George Henry Lewes. This would have become the first edition of Spinoza's controversial masterpiece in English, but the translation remained unpublished because of a disagreement between Lewes and the publisher. Later that year, Evans turned to fiction writing, and by 1859 she had published her first novel under the pseudonym George Eliot. This splendid edition makes Eliot's translation of the Ethics available to today's readers while also tracing Eliot's deep engagement with Spinoza both before and after she wrote the novels that established her as one of English literature's greatest writers.Clare Carlisle's introduction places the Ethics in its seventeenth-century context and explains its key philosophical claims. She discusses George Eliot's intellectual formation, her interest in Spinoza, the circumstances of her translation of the Ethics, and the influence of Spinoza's ideas on her literary work. Carlisle shows how Eliot drew on Spinoza's radical insights on religion, ethics, and human emotions, and brings to light surprising affinities between Spinoza's austere philosophy and the rich fictional worlds of Eliot's novels.This authoritative edition demonstrates why George Eliot's translation remains one of the most compelling and philosophically astute renderings of Spinoza's Latin text. It includes notes that indicate Eliot's amendments to her manuscript and that discuss her translation decisions alongside more recent English editions.</t>
  </si>
  <si>
    <t xml:space="preserve"> It is refreshing to encounter George Eliot from the perspective of a philosopher rather than a literary critic, which in this instance has resulted in one of the most lucid accounts available of the affinities between Spinoza and Eliot's fiction. This welcome edition considerably sharpens our picture of Eliot's early career. —Juliette Atkinson, University College London This edition of George Eliot's translation of Spinoza's Ethics makes this important text accessible at last. Clare Carlisle provides a concise overview of Spinoza's philosophy and explores his ideas in connection to Eliot's fiction and intellectual life. This fine book will encourage extended analysis of Eliot's relationship to Spinoza's thought, a subject that has been undervalued and underexplored in the criticism. —Suzy Anger, University of British Columbia A very distinguished scholarly edition by Clare Carlisle, valuable to readers of George Eliot as well as students of Spinoza. —Philip Davis, author of The Transferred Life of George Eliot This book is truly exciting, not only as a work of historical scholarship but also as a genuine work of philosophy that brings to the fore another kind of Spinozism that has barely been studied thus far. —Yitzhak Y. Melamed, author of Spinoza’s Metaphysics: Substance and Thought</t>
  </si>
  <si>
    <t>Clare Carlisle is Reader in Philosophy and Theology at King's College London and a regular contributor to the Times Literary Supplement. Her books include Philosopher of the Heart: The Restless Life of Søren Kierkegaard, On Habit, and Kierkegaard's Philosophy of Becoming. She lives in London.</t>
  </si>
  <si>
    <t>Open Democracy</t>
  </si>
  <si>
    <t>Reinventing Popular Rule for the Twenty-First Century</t>
  </si>
  <si>
    <t>Landemore, Hélène</t>
  </si>
  <si>
    <t xml:space="preserve"> PHI002000 PHILOSOPHY / History &amp; Surveys / Ancient &amp; Classical; PHI019000 PHILOSOPHY / Political; POL007000 POLITICAL SCIENCE / Political ideologies / Democracy</t>
  </si>
  <si>
    <t>How a new model of democracy that opens up power to ordinary citizens could strengthen inclusiveness, responsiveness, and accountability in modern societies To the ancient Greeks, democracy meant gathering in public and debating laws set by a randomly selected assembly of several hundred citizens. To the Icelandic Vikings, democracy meant meeting every summer in a field to discuss issues until consensus was reached. Our contemporary representative democracies are very different. Modern parliaments are gated and guarded, and it seems as if only certain people—with the right suit, accent, wealth, and connections—are welcome. Diagnosing what is wrong with representative government and aiming to recover some of the lost openness of ancient democracies, Open Democracy presents a new paradigm of democracy in which power is genuinely accessible to ordinary citizens.Hélène Landemore favors the ideal of “representing and being represented in turn” over direct democracy approaches. Supporting a fresh nonelectoral understanding of democratic representation, Landemore recommends centering political institutions around the “open mini-public”—a large, jury-like body of randomly selected citizens gathered to define laws and policies for the polity, in connection with the larger public. She also defends five institutional principles as the foundations of an open democracy: participatory rights, deliberation, the majoritarian principle, democratic representation, and transparency.Open Democracy demonstrates that placing ordinary citizens, rather than elites, at the heart of democratic power is not only the true meaning of a government of, by, and for the people, but also feasible and, today more than ever, urgently needed.</t>
  </si>
  <si>
    <t xml:space="preserve"> Open Democracy offers an innovative and exciting approach to politics. It adds a distinct perspective to the literature and engages in questions that have largely been taken for granted. —Ryan Muldoon, author of Social Contract Theory for a Diverse World Engaging a wide range of contemporary literature and prominent debates, Open Democracy makes an important and truly original contribution to democratic theory and practice. Landemore presents a new and radical view of the direction we should be headed in reforming, renovating, and rethinking our democratic institutions. —Simone Chambers, University of California, Irvine Open Democracy envisions what true government by mass leadership could look like. Her model is based on the simple idea that, if government by the people is a goal, the people ought to do the governing. ---Nathan Heller, New Yorker</t>
  </si>
  <si>
    <t>Hélène Landemore is associate professor of political science at Yale University. She is the author of Democratic Reason (Princeton) and Hume. Twitter @landemore</t>
  </si>
  <si>
    <t>A Turn to Empire</t>
  </si>
  <si>
    <t>The Rise of Imperial Liberalism in Britain and France</t>
  </si>
  <si>
    <t>Pitts, Jennifer</t>
  </si>
  <si>
    <t xml:space="preserve"> HIS010000 HISTORY / Europe / General; PHI019000 PHILOSOPHY / Political</t>
  </si>
  <si>
    <t>A dramatic shift in British and French ideas about empire unfolded in the sixty years straddling the turn of the nineteenth century. As Jennifer Pitts shows in A Turn to Empire, Adam Smith, Edmund Burke, and Jeremy Bentham were among many at the start of this period to criticize European empires as unjust as well as politically and economically disastrous for the conquering nations. By the mid-nineteenth century, however, the most prominent British and French liberal thinkers, including John Stuart Mill and Alexis de Tocqueville, vigorously supported the conquest of non-European peoples. Pitts explains that this reflected a rise in civilizational self-confidence, as theories of human progress became more triumphalist, less nuanced, and less tolerant of cultural difference. At the same time, imperial expansion abroad came to be seen as a political project that might assist the emergence of stable liberal democracies within Europe.  Pitts shows that liberal thinkers usually celebrated for respecting not only human equality and liberty but also pluralism supported an inegalitarian and decidedly nonhumanitarian international politics. Yet such moments represent not a necessary feature of liberal thought but a striking departure from views shared by precisely those late-eighteenth-century thinkers whom Mill and Tocqueville saw as their forebears.  Fluently written, A Turn to Empire offers a novel assessment of modern political thought and international justice, and an illuminating perspective on continuing debates over empire, intervention, and liberal political commitments.</t>
  </si>
  <si>
    <t>An impressive and even pathbreaking piece of work.---Theodore Koditschek, Journal of Modern HistoryOne of Choice&amp;#39s Outstanding Academic Titles for 2005Jennifer Pitts . . . [shows] that support for imperialism is not inherent to liberalism by demonstrating that prominent 18th- and early-19th-century liberals in Britain and France were deeply critical of imperialism. . .. The book is beautifully written, and the scholarship is outstanding. Exhibiting depth of research, jargon-free prose, and intellectual acumen on every page, this book is a well-balanced, seamless whole that reveals the impact of empire on the genesis of modern liberalism. It is a work of first importance not only for political theorists but also for readers in philosophy, history, and literature. —David Armitage, Harvard University, author of The Ideological Origins of the British EmpireJennifer Pitts . . . undermines the case for the reality of anti-imperialism by depicting the rise of 'imperial liberalism' as a major intellectual trend in both Britain and France between c. 1780 and 1850. She does so in a careful, acute and lucid account of the ideas on empire of Adam Smith, Burke, Bentham, the Mills, and de Tocqueville.---Anthony Howe, European History QuarterlyThis book is a brilliantly successful attempt to account for the apparent transition from the fierce, bitter assault on the idea of empire by the writers of the second half of the eighteenth century...to the often self-congratulatory, high-minded endorsement of a new kind of imperial mission less than half a century later.... Pitt's finest pages...are on Tocqueville and the Algerian question.---Anthony Pagden, Perspectives on PoliticsThis is an excellent book about late eighteenth-century and early nineteenth-century liberals and empire. Based on a wide range of material, which Pitts handles impressively, the book begins from a broad but workable definition</t>
  </si>
  <si>
    <t>Jennifer Pitts is Assistant Professor of Politics at Princeton University. She is the editor and translator of Alexis de Tocqueville: Writings on Empire and Slavery.</t>
  </si>
  <si>
    <t>Vibrant Matter</t>
  </si>
  <si>
    <t>A Political Ecology of Things</t>
  </si>
  <si>
    <t>Bennett, Jane</t>
  </si>
  <si>
    <t>A John Hope Franklin Center Book</t>
  </si>
  <si>
    <t xml:space="preserve"> PHI019000 PHILOSOPHY / Political; POL010000 POLITICAL SCIENCE / History &amp; Theory</t>
  </si>
  <si>
    <t>Theorizes the political agency of things and natural phenomena—such astrash, food, weather, and electricity—to examine how non-human elements exert forceon human politics and social relations.</t>
  </si>
  <si>
    <t>Preface viiAcknowledgments xxi1. The Forceof Things 12. The Agency of Assemblages 203.Edible Matter 394. A Life of Metal 525.Neither Vitalism nor Mechanism 626. Stem Cells and the Cultureof Life 827. Political Ecologies 948.Vitality and Self-interest 110Notes123Bibliography 157Index 171</t>
  </si>
  <si>
    <t>“Jane Bennett’s Vibrant Matter is animportant work, linking critical movements in recent continental philosophy, namelya vitalist tradition that runs from Bergson to Deleuze and even, on Bennett’sreading, to Bruno Latour, and (on the other hand) a ‘political ecology of things’that should speak to anyone conscious enough to be aware of the devastating changesunderway in the world around us. There is good reason Bennett’s book has, in shortorder, gained a wide following in disparate areas of political theory andphilosophy.” - Peter Gratton, Philosophy inReview“For thesake of assuaging harms already inflicted we have always cobbled together publicsthat deal with vibrant matters of floods, fires, earthquakes and so on. For the sakeof preventing unseen future harms, Bennett’s book argues that we need to take acloser look at how we are embedded in a web of mutual affect that knows no boundsbetween living and nonliving, human and nonhuman. It is in this refreshingly naïve‘no-holds-barred’ approach that Bennett’s work has much to offer for areconsideration of our role as thinking, speaking humans in a cosmos of vibrantmatter that we continually depoliticize even in our efforts to ‘protect’ and ‘save’the earth . . . a highly recommended read.” - Stefan Morales, M/CReviews“JaneBennett’s Vibrant Matter is an admirable book for at least threereasons. First, it is wonderfully written in a comfortable personal style, which israre enough for academic books. Second, Bennett makes an explicit break with thetimeworn dogmas of postmodernist academia. . . . The third pointthat makesthis book admirable is Bennett’s professional position: Chair ofPoliticalScience at Johns Hopkins University. That someone in a PoliticalSciencedepartment at an important university co</t>
  </si>
  <si>
    <t>Jane Bennett is Professor of Political Theory and Chair of theDepartment of Political Science at Johns Hopkins University. She is the author ofThe Enchantment of Modern Life: Attachments, Crossings, andEthics and Thoreau’s Nature: Ethics, Politics, and theWild, and an editor of The Politics of Moralizing andIn the Nature of Things: Language, Politics, and theEnvironment.</t>
  </si>
  <si>
    <t>The Way of Nature</t>
  </si>
  <si>
    <t>Zhuangzi</t>
  </si>
  <si>
    <t>The Illustrated Library of Chinese Classics</t>
  </si>
  <si>
    <t>26</t>
  </si>
  <si>
    <t xml:space="preserve"> CGN000000 COMICS &amp; GRAPHIC NOVELS / General; PHI003000 PHILOSOPHY / Eastern / General; PHI005000 PHILOSOPHY / Ethics &amp; Moral Philosophy; PHI023000 PHILOSOPHY / Taoist; PHI025000 PHILOSOPHY / Zen</t>
  </si>
  <si>
    <t>A delightfully illustrated selection of the great Daoist writings of Zhuangzi by bestselling cartoonist C. C. TsaiC. C. Tsai is one of Asia’s most popular cartoonists, and his editions of the Chinese classics have sold more than 40 million copies in over twenty languages. This volume presents Tsai’s delightful graphic adaptation of the profound and humorous Daoist writings of Zhuangzi, some of the most popular and influential in the history of Asian philosophy and culture.The Way of Nature brings together all of Tsai’s beguiling cartoon illustrations of the Zhuangzi, which takes its name from its author. The result is a uniquely accessible and entertaining adaptation of a pillar of classical Daoism, which has deeply influenced Chinese poetry, landscape painting, martial arts, and Chan (Zen) Buddhism.Irreverent and inspiring, The Way of Nature presents the memorable characters, fables, and thought experiments of Zhuangzi like no other edition, challenging readers to dig beneath conventional assumptions about self, society, and nature, and pointing to a more natural way of life. Through practical insights and far-reaching arguments, Zhuangzi shows why returning to the spontaneity of nature is the only sane response to a world of conflict.A marvelous introduction to a timeless classic, this book also features an illuminating foreword by Edward Slingerland. In addition, Zhuangzi’s original Chinese text is artfully presented in narrow sidebars on each page, enriching the book for readers and students of Chinese without distracting from the self-contained English-language cartoons. The text is skillfully translated by Brian Bruya, who also provides an introduction.</t>
  </si>
  <si>
    <t xml:space="preserve"> [C. C. Tsai's] books are awe-inspiring. His line is elegant his characters are sharply drawn his humor is sly and appropriate and his subject is profound. This is cartooning of the highest order. —Larry Gonick, author of The Cartoon History of the Universe C. C. Tsai's introductions to the world of Chinese thought and spirituality are masterpieces. His drawings are charming, clever, and engaging his texts are clear and faithful to the spirit of the originals and Brian Bruya's translations are fluid and accurate. —Stephen C. Angle, Wesleyan University  C. C. Tsai's popular cartoon adaptations of the Chinese classics are original and uniquely accessible. —Mark Csikszentmihalyi, University of California, Berkeley</t>
  </si>
  <si>
    <t>C. C. Tsai is one of Asia’s most beloved illustrators. His bestselling editions of the Chinese classics have introduced generations of readers to the wisdom of such luminaries as Confucius, Sunzi, and Laozi. Born in Taiwan, Tsai now lives in Hangzhou, China. Brian Bruya is professor of philosophy at Eastern Michigan University, where he teaches Chinese and comparative philosophy. He has translated many of Tsai’s books into English. Edward Slingerland is professor of Asian studies at the University of British Columbia and the author of Trying Not to Try: Ancient China, Modern Science, and the Power of Spontaneity.</t>
  </si>
  <si>
    <t>Science as Social Knowledge</t>
  </si>
  <si>
    <t>Values and Objectivity in Scientific Inquiry</t>
  </si>
  <si>
    <t>Longino, Helen E.</t>
  </si>
  <si>
    <t>Epistemology</t>
  </si>
  <si>
    <t xml:space="preserve"> PHI004000 PHILOSOPHY / Epistemology</t>
  </si>
  <si>
    <t>Conventional wisdom has it that the sciences, properly pursued, constitute a pure, value-free method of obtaining knowledge about the natural world. In light of the social and normative dimensions of many scientific debates, Helen Longino finds that general accounts of scientific methodology cannot support this common belief. Focusing on the notion of evidence, the author argues that a methodology powerful enough to account for theories of any scope and depth is incapable of ruling out the influence of social and cultural values in the very structuring of knowledge. The objectivity of scientific inquiry can nevertheless be maintained, she proposes, by understanding scientific inquiry as a social rather than an individual process. Seeking to open a dialogue between methodologists and social critics of the sciences, Longino develops this concept of  contextual empiricism  in an analysis of research programs that have drawn criticism from feminists. Examining theories of human evolution and of prenatal hormonal determination of  gender-role  behavior, of sex differences in cognition, and of sexual orientation, the author shows how assumptions laden with social values affect the description, presentation, and interpretation of data. In particular, Longino argues that research on the hormonal basis of  sex-differentiated behavior  involves assumptions not only about gender relations but also about human action and agency. She concludes with a discussion of the relation between science, values, and ideology, based on the work of Habermas, Foucault, Keller, and Haraway.</t>
  </si>
  <si>
    <t xml:space="preserve"> Helen Longino has written a timely book that fills a critical gap in the existing literature between philosophy of science and the social studies of science. Her exposition of scientific inquiry as a context-laden process provides the conceptual tools we need to understand how social expectations shape the development of science while at the same time recognizing the dependence of scientific inquiry on its interactions with natural phenomena. This is an important book precisely because there is none other quite like it. —Evelyn Fox Keller, author of Reflections on Gender and Science</t>
  </si>
  <si>
    <t>The Pragmatism Reader</t>
  </si>
  <si>
    <t>From Peirce through the Present</t>
  </si>
  <si>
    <t>Talisse, Robert B. / Aikin, Scott F.</t>
  </si>
  <si>
    <t>Pragmatism</t>
  </si>
  <si>
    <t xml:space="preserve"> PHI016000 PHILOSOPHY / History &amp; Surveys / Modern; PHI020000 PHILOSOPHY / Movements / Pragmatism</t>
  </si>
  <si>
    <t>The Pragmatism Reader is the essential anthology of this important philosophical movement. Each selection featured here is a key writing by a leading pragmatist thinker, and represents a distinctively pragmatist approach to a core philosophical problem. The collection includes work by pragmatism's founders, Charles Peirce, William James, and John Dewey, as well as seminal writings by mid-twentieth-century pragmatists such as Sidney Hook, C. I. Lewis, Nelson Goodman, Rudolf Carnap, Wilfrid Sellars, and W.V.O. Quine. This reader also includes the most important work in contemporary pragmatism by philosophers like Susan Haack, Cornel West, Hilary Putnam, Richard Rorty, Cheryl Misak, and Robert Brandom. Each selection is a stand-alone piece--not an excerpt or book chapter--and each is presented fully unabridged. The Pragmatism Reader challenges the notion that pragmatism fell into a midcentury decline and was dormant until the advent of  neopragmatism  in the 1980s. This comprehensive anthology reveals a rich and highly influential tradition running unbroken through twentieth-century philosophy and continuing today. It shows how American pragmatist philosophers have contributed to leading philosophical debates about truth, meaning, knowledge, experience, belief, existence, justification, and freedom.  Covers pragmatist philosophy from its origins to today  Features key writings by the leading pragmatist thinkers  Demonstrates the continuity and enduring influence of pragmatism  Challenges prevailing notions about pragmatism  Includes only stand-alone pieces, completely unabridged  Reflects the full range of pragmatist themes, arguments, concerns, and commitments</t>
  </si>
  <si>
    <t xml:space="preserve"> An excellent collection. The Pragmatism Reader currently offers the best selection of writings from the pragmatist tradition, and successfully presents the movement as a continuous and coherent strain in twentieth- and twenty-first-century philosophy. —Henry Jackman, York University [T]his is an excellent collection, not simply of pragmatist thinkers, but serious and substantive philosophers. Talisse and Aiken have done a truly fine job of exhibiting the contributions to first-order philosophy by pragmatist-oriented thinkers over the years and helping to dispel the notion that pragmatism has been on the sidelines of important philosophical work. I recommend it, not only as an introduction to pragmatism (indeed, more than an introduction), but also as a work of fecund philosophical engagement. ---David Boersema, Essays in Philosophy With an excellent selection of papers by all the classical pragmatists and a very well judged collection of pieces by more recent philosophers sympathetic to pragmatism, this superb volume provides material for a successful course on pragmatism and also offers readers a fascinating overview of its varieties. —Christopher Hookway, University of Sheffield The Pragmatism Reader does a much better job of bringing into bold relief the continuities in the development of pragmatism from its inception to the present than does any other anthology. Talisse and Aikin's introduction is bold and original and helps the reader to see these strands of continuity among the different pieces included here. —Richard M. Gale, professor emeritus, University of Pittsburgh The alleged patterns of storied philosophies are always contestable, and contested. Do they reflect objective joints or only artificial impositions? This collection helps to show just how objective the pattern of pragmatism is, and how broad its scope. It is a welcome arrangement of skillfully selected contributions. —Ernest Sosa</t>
  </si>
  <si>
    <t>Robert B. Talisse is professor of philosophy at Vanderbilt University. His books include A Pragmatist Philosophy of Democracy. Scott F.  Aikin is senior lecturer in philosophy at Vanderbilt. He is the coauthor, with Robert Talisse, of Pragmatism: A Guide for the Perplexed.</t>
  </si>
  <si>
    <t>Why Not Socialism?</t>
  </si>
  <si>
    <t xml:space="preserve"> PHI005000 PHILOSOPHY / Ethics &amp; Moral Philosophy; PHI019000 PHILOSOPHY / Political; POL005000 POLITICAL SCIENCE / Political Ideologies / Communism, Post-Communism &amp; Socialism</t>
  </si>
  <si>
    <t xml:space="preserve">Is socialism desirable? Is it even possible? In this concise book, one of the world's leading political philosophers presents with clarity and wit a compelling moral case for socialism and argues that the obstacles in its way are exaggerated.  There are times, G. A. Cohen notes, when we all behave like socialists. On a camping trip, for example, campers wouldn't dream of charging each other to use a soccer ball or for fish that they happened to catch. Campers do not give merely to get, but relate to each other in a spirit of equality and community. Would such socialist norms be desirable across society as a whole? Why not? Whole societies may differ from camping trips, but it is still attractive when people treat each other with the equal regard that such trips exhibit.  But, however desirable it may be, many claim that socialism is impossible. Cohen writes that the biggest obstacle to socialism isn't, as often argued, intractable human selfishness--it's rather the lack of obvious means to harness the human generosity that is there. Lacking those means, we rely on the market. But there are many ways of confining the sway of the market: there are desirable changes that can move us toward a socialist society in which, to quote Albert Einstein, humanity has  overcome and advanced beyond the predatory stage of human development. </t>
  </si>
  <si>
    <t xml:space="preserve"> Beautifully written. . . . In sublimely lucid fashion, Cohen draws up taxonomies of equality, offers ethical objection to capitalism . . . and distinguishes between two questions: is socialism desirable? and, if desirable, is it feasible? . . . Tiny books are all the rage in publishing nowadays this is one of the few that punches well above its weight. ---Steven Poole, The Guardian Why Not Socialism? is a lucid and accessible statement of some of Cohen's deepest preoccupations. ---Alex Callinicos, Radical Philosophy Cohen brings his characteristic clarity to his final defence of socialism. ---Tim Soutphommasane, The Australian No doubt the best forms of socialist organization will emerge, like everything else, after much trial and error. But a vast quantity of preliminary spadework is necessary to excavate the assumptions that keep us from even trying. With Why Not Socialism?, Cohen has turned over a few shovelfuls, bringing us a little nearer the end of the immemorial--but surely not everlasting--epoch of greed and fear. ---George Scialabba, Commonweal [Here] we have a renowned scholar producing an accessible, concise work addressing a vital topic from a committed, progressive standpoint: would that more of today's academic star scholars would follow this example. ---Frank Cunningham, Socialist Studies Characteristically lucid, engaging and gently humorous. . . . Cohen says things that need to be said, often better than anyone else and his last book is especially effective as an argument against the obstacles to socialism typically ascribed to human selfishness. His style of argument is very accessible, and it is certainly a more attractive mode of persuasion than dreary analyses of how capitalism actually works. ---Ellen Meiksins Wood, London Review of Books However small the package . . . the problems that Cohen addresses in this slim volume are</t>
  </si>
  <si>
    <t>G. A. Cohen (1941-2009) was emeritus fellow of All Souls College, University of Oxford. His books include Karl Marx's Theory of History: A Defence (Princeton), If You're an Egalitarian, How Come You're So Rich?, and Rescuing Justice and Equality.</t>
  </si>
  <si>
    <t>On the Currency of Egalitarian Justice, and Other Essays in Political Philosophy</t>
  </si>
  <si>
    <t>Otsuka, Michael</t>
  </si>
  <si>
    <t xml:space="preserve"> PHI019000 PHILOSOPHY / Political; POL042000 POLITICAL SCIENCE / Political Ideologies / General</t>
  </si>
  <si>
    <t>G. A. Cohen was one of the most gifted, influential, and progressive voices in contemporary political philosophy. At the time of his death in 2009, he had plans to bring together a number of his most significant papers. This is the first of three volumes to realize those plans. Drawing on three decades of work, it contains previously uncollected articles that have shaped many of the central debates in political philosophy, as well as papers published here for the first time. In these pieces, Cohen asks what egalitarians have most reason to equalize, he considers the relationship between freedom and property, and he reflects upon ideal theory and political practice. Included here are classic essays such as  Equality of What?  and  Capitalism, Freedom, and the Proletariat,  along with more recent contributions such as  Fairness and Legitimacy in Justice,   Freedom and Money,  and the previously unpublished  How to Do Political Philosophy.  On ample display throughout are the clarity, rigor, conviction, and wit for which Cohen was renowned. Together, these essays demonstrate how his work provides a powerful account of liberty and equality to the left of Ronald Dworkin, John Rawls, Amartya Sen, and Isaiah Berlin.</t>
  </si>
  <si>
    <t>While alerting his readers to the difficulties faced by philosophers, Cohen is a source of guidance to those seeking to find their way in the field of political philosophy.---Richard Mullender, Political Studies Review G. A. Cohen argues brilliantly for two important and unfashionable ideas: that accidental inequality is unjust and that poverty limits freedom. Cohen's essays reveal a wonderful mind in search of the fundamental truths about justice. Here you have the mix of clarity and depth that marks philosophy at its apex. —Joshua Cohen, Stanford University From start to finish, a permanent invitation to fight lazy thinking and sloppy writing and a masterly demonstration of how to do it: straight to the difficult core of each issue quite often with humor, most of the time with an explicit political engagement, always with impeccable intellectual honesty. The irreplaceable Jerry Cohen at his best. —Philippe van Parijs, Université catholique de Louvain This will be one of the most important books in political philosophy published this decade, and compulsory reading for anyone working on distributive justice, including philosophers, legal and political theorists, and philosophically inclined economists. —Andrew Williams, ICREA and Pompeu Fabra University G. A. Cohen's landmark essays on luck egalitarianism, freedom, and property have become standard points of reference. These highly acclaimed pieces have been scattered over a wide range of journals and edited volumes, so having them now in a single volume is an enormous boon. Very valuably, the book also includes the unpublished essay 'How to Do Political Philosophy,' in which Cohen reflects on the way he sought to address the issues in these essays. —Hillel Steiner, professor emeritus, University of ManchesterCohen wrote with incredible clarity, analyzed with great insight, and argued with the utmost rigor. He did all this while addressing fundamental problem</t>
  </si>
  <si>
    <t>G. A. Cohen (1941-2009) was the Chichele Professor of Social and Political Theory at All Souls College, University of Oxford, from 1985 to 2008. At the time of his death, he held the Quain Chair in Jurisprudence at University College London. His books include Karl Marx's Theory of History and Why Not Socialism? (both Princeton). Michael Otsuka is professor of philosophy at University College London.</t>
  </si>
  <si>
    <t>States of Injury</t>
  </si>
  <si>
    <t>Power and Freedom in Late Modernity</t>
  </si>
  <si>
    <t>Brown, Wendy</t>
  </si>
  <si>
    <t>Whether in characterizing Catharine MacKinnon's theory of gender as itself pornographic or in identifying liberalism as unable to make good on its promises, Wendy Brown pursues a central question: how does a sense of woundedness become the basis for a sense of identity? Brown argues that efforts to outlaw hate speech and pornography powerfully legitimize the state: such apparently well-intentioned attempts harm victims further by portraying them as so helpless as to be in continuing need of governmental protection.  Whether one is dealing with the state, the Mafia, parents, pimps, police, or husbands,  writes Brown,  the heavy price of institutionalized protection is always a measure of dependence and agreement to abide by the protector's rules.  True democracy, she insists, requires sharing power, not regulation by it freedom, not protection. Refusing any facile identification with one political position or another, Brown applies her argument to a panoply of topics, from the basis of litigiousness in political life to the appearance on the academic Left of themes of revenge and a thwarted will to power. These and other provocations in contemporary political thought and political life provide an occasion for rethinking the value of several of the last two centuries' most compelling theoretical critiques of modern political life, including the positions of Nietzsche, Marx, Weber, and Foucault.</t>
  </si>
  <si>
    <t xml:space="preserve"> Wendy Brown undertakes a critical analysis of late modern state power to reveal how identity politics translated into rights claims ... [This study] significantly advances our understanding of aspects of politics where particular identities and universal rights are currently in conflict.  A compelling and original book which provides critical and much needed insight into the workings of contemporary American politics. There isn't anyone else doing this kind of work in political theory. —Joan W. Scott, Institute for Advanced Study</t>
  </si>
  <si>
    <t>Wendy Brown is Professor of Women's Studies at the University of California, Santa Cruz, and the author of Manhood and Politics: A Feminist Reading in Political Theory.</t>
  </si>
  <si>
    <t>Why Trust Science?</t>
  </si>
  <si>
    <t>Oreskes, Naomi</t>
  </si>
  <si>
    <t>The University Center for Human Values Series</t>
  </si>
  <si>
    <t>55</t>
  </si>
  <si>
    <t>Philosophy of the Natural Sciences</t>
  </si>
  <si>
    <t xml:space="preserve"> SCI000000 SCIENCE / General; SCI034000 SCIENCE / History; SCI075000 SCIENCE / Philosophy &amp; Social Aspects</t>
  </si>
  <si>
    <t>Why the social character of scientific knowledge makes it trustworthyAre doctors right when they tell us vaccines are safe? Should we take climate experts at their word when they warn us about the perils of global warming? Why should we trust science when so many of our political leaders don't? Naomi Oreskes offers a bold and compelling defense of science, revealing why the social character of scientific knowledge is its greatest strength—and the greatest reason we can trust it. Tracing the history and philosophy of science from the late nineteenth century to today, this timely and provocative book features a new preface by Oreskes and critical responses by climate experts Ottmar Edenhofer and Martin Kowarsch, political scientist Jon Krosnick, philosopher of science Marc Lange, and science historian Susan Lindee, as well as a foreword by political theorist Stephen Macedo.</t>
  </si>
  <si>
    <t xml:space="preserve"> This book should be mandatory reading for anyone who is part of the scientific endeavor. —Elisabeth Gilmore, Science A compelling argument in favour of experts. —Hettie O’Brien, New Statesman Fascinating. . . . In a field with few reasons to be cheerful, it is both enlightening and encouraging. —Michael Brooks, New Scientist Eloquent, insightful and bold. . . . This thought-provoking, timely and comprehensive book is a must-read. —Joanna Florence Sparks, Chemistry World Naomi Oreskes's Why Trust Science? should be read by progressives, conservatives, and everyone in between. It's an important, timely, and utterly compelling book. —Elizabeth Kolbert, author of The Sixth Extinction: An Unnatural History</t>
  </si>
  <si>
    <t>Naomi Oreskes is the Henry Charles Lea Professor of the History of Science and affiliated professor of Earth and planetary sciences at Harvard University. Twitter @NaomiOreskes</t>
  </si>
  <si>
    <t>Meaning in Life and Why It Matters</t>
  </si>
  <si>
    <t>Wolf, Susan</t>
  </si>
  <si>
    <t>35</t>
  </si>
  <si>
    <t xml:space="preserve"> PHI005000 PHILOSOPHY / Ethics &amp; Moral Philosophy; PHI015000 PHILOSOPHY / Mind &amp; Body</t>
  </si>
  <si>
    <t>Most people, including philosophers, tend to classify human motives as falling into one of two categories: the egoistic or the altruistic, the self-interested or the moral. According to Susan Wolf, however, much of what motivates us does not comfortably fit into this scheme. Often we act neither for our own sake nor out of duty or an impersonal concern for the world. Rather, we act out of love for objects that we rightly perceive as worthy of love--and it is these actions that give meaning to our lives. Wolf makes a compelling case that, along with happiness and morality, this kind of meaningfulness constitutes a distinctive dimension of a good life. Written in a lively and engaging style, and full of provocative examples, Meaning in Life and Why It Matters is a profound and original reflection on a subject of permanent human concern.</t>
  </si>
  <si>
    <t xml:space="preserve"> Susan Wolf's picture of what makes life meaningful is at once powerful and down to earth, deeply argued but unpretentious. Part of Wolf's persuasive force comes from her stylish prose and cool treatment of profound concerns. This book is absorbing and a pleasure to read. —Kieran Setiya, University of Pittsburgh Given the unfortunate (but arguably necessary) divorce of psychology from philosophy more than a century ago, books like Meaning in Life and Why It Matters, which allow for dialogue between these disciplines, are a much-needed and much-welcomed development. . . . Wolf's essay is a psychologically sophisticated philosophical argument on the structure, reality, and importance of meaningfulness in life. Its psychological sophistication lies not in her mastery of any particular empirical literature but rather in her attentiveness to normal, everyday intuitions and feelings. ---Russell D. Kosits, PsycCRITIQUES Susan Wolf is one of the clearest, most thoughtful, and most incisively elegant writers in contemporary ethics. She has an uncanny knack for putting her finger on important points and expressing them in ways that capture the imagination. In this book, she develops her ideas about meaningfulness in life with considerable subtlety, creating a work of genuine depth and importance. —John Martin Fischer, University of California, Riverside</t>
  </si>
  <si>
    <t>Susan Wolf is the Edna J. Koury Professor of Philosophy at the University of North Carolina, Chapel Hill. She is the author of Freedom within Reason.</t>
  </si>
  <si>
    <t>Why Deliberative Democracy?</t>
  </si>
  <si>
    <t>Gutmann, Amy / Thompson, Dennis F.</t>
  </si>
  <si>
    <t xml:space="preserve"> PHI019000 PHILOSOPHY / Political; POL007000 POLITICAL SCIENCE / Political ideologies / Democracy; POL010000 POLITICAL SCIENCE / History &amp; Theory</t>
  </si>
  <si>
    <t>The most widely debated conception of democracy in recent years is deliberative democracy--the idea that citizens or their representatives owe each other mutually acceptable reasons for the laws they enact. Two prominent voices in the ongoing discussion are Amy Gutmann and Dennis Thompson. In Why Deliberative Democracy?, they move the debate forward beyond their influential book, Democracy and Disagreement. What exactly is deliberative democracy? Why is it more defensible than its rivals? By offering clear answers to these timely questions, Gutmann and Thompson illuminate the theory and practice of justifying public policies in contemporary democracies. They not only develop their theory of deliberative democracy in new directions but also apply it to new practical problems. They discuss bioethics, health care, truth commissions, educational policy, and decisions to declare war. In  What Deliberative Democracy Means,  which opens this collection of essays, they provide the most accessible exposition of deliberative democracy to date. They show how deliberative democracy should play an important role even in the debates about military intervention abroad. Why Deliberative Democracy? contributes to our understanding of how democratic citizens and their representatives can make justifiable decisions for their society in the face of the fundamental disagreements that are inevitable in diverse societies. Gutmann and Thompson provide a balanced and fair-minded approach that will benefit anyone intent on giving reason and reciprocity a more prominent place in politics than power and special interests.</t>
  </si>
  <si>
    <t xml:space="preserve"> This book lays out, defends, and applies Amy Gutmann and Dennis Thompson's theory of deliberative democracy. Accessible and yet rigorous, each chapter starts from and articulates the authors' view of the subject while taking that view to new places. Concrete illustrations play a major part in all the theoretical discussions, and not only do they make the philosophical arguments clear but they also point to practical application of the theory. There is a huge political rhetoric about deliberation and citizen engagement outside academia, and this book can inform that public debate. —Simone Chambers, University of Toronto, author of Reasonable Democracy This is a great collection by two leading thinkers that will certainly add to the current debate on deliberative democracy. Though the literature on the subject has grown in the last few years, many important issues remain to be addressed. Gutmann and Thompson's book addresses these issues. —Leonardo Avritzer, Universidade Federal de Minas Gerais, Brazil, author of Democracy and Public Space in Latin America</t>
  </si>
  <si>
    <t>Amy Gutmann and Dennis Thompson previously coauthored Democracy and Disagreement (Harvard). Gutmann is President of the University of Pennsylvania and Professor of Political Science at the same institution. Her most recent book is Identity in Democracy (Princeton). Dennis Thompson is Alfred North Whitehead Professor of Political Philosophy at Harvard University. His other books include Just Elections: Creating a Fair Electoral Process in the U.S. (Chicago).</t>
  </si>
  <si>
    <t>The Cosmopolitan Tradition</t>
  </si>
  <si>
    <t>A Noble but Flawed Ideal</t>
  </si>
  <si>
    <t>Nussbaum, Martha C.</t>
  </si>
  <si>
    <t xml:space="preserve"> PHI005000 PHILOSOPHY / Ethics &amp; Moral Philosophy; PHI019000 PHILOSOPHY / Political</t>
  </si>
  <si>
    <t>The cosmopolitan political tradition defines people not according to nationality, family, or class but as equally worthy citizens of the world. Martha Nussbaum pursues this “noble but flawed” vision, confronting its inherent tensions over material distribution, differential abilities, and the ideological conflicts inherent to pluralistic societies.</t>
  </si>
  <si>
    <t>CoverTitle PageCopyrightDedicationContentsOne. World CitizensTwo. Duties of Justice, Duties of Material Aid: Cicero’s Problematic LegacyThree. The Worth of Human Dignity: Two Tensions in Stoic CosmopolitanismFour. Grotius: A Society of States and Individuals under Moral LawFive. “Mutilated and Deformed”: Adam Smith on the Material Basis of Human CapabilitiesSix. The Tradition and Today’s World: Five ProblemsSeven. From Cosmopolitanism to the Capabilities ApproachNotesReferencesAcknowledgmentsIndex</t>
  </si>
  <si>
    <t>Profound, beautifully written, and inspiring. It proves that Nussbaum deserves her reputation as one of the greatest modern philosophers.-- Aidan Johnson Globe and MailAt a time of growing national chauvinism, Martha Nussbaum’s excellent restatement of the cosmopolitan tradition is a welcome and much-needed contribution. Masterfully tracing the development of the idea of universal human dignity from antiquity to the present, she highlights the major contributions of this tradition to our thinking about morality and law, while also providing a persuasive critique of its limitations. Her revision of the tradition, articulated here…is illuminating and thought-provoking.-- Lior Erez Times Higher EducationIn a penetrating and salient collection of essays, Nussbaum…examines the cosmopolitan tradition and its relationship to the challenges of pluralism and globalism in contemporary life…A timely and insightful analysis of ethical dilemmas.-- Kirkus ReviewsA lucid and accessible study of a concept with clear contemporary relevance. In an age of resurgent nationalism, a study of the idea and ideals of cosmopolitanism is remarkably timely.-- Ryan Patrick Hanley Journal of the History of Philosophy</t>
  </si>
  <si>
    <t>Perfect Me</t>
  </si>
  <si>
    <t>Beauty as an Ethical Ideal</t>
  </si>
  <si>
    <t>Widdows, Heather</t>
  </si>
  <si>
    <t xml:space="preserve"> PHI001000 PHILOSOPHY / Aesthetics; PHI005000 PHILOSOPHY / Ethics &amp; Moral Philosophy; PHI034000 PHILOSOPHY / Social; SOC032000 SOCIAL SCIENCE / Gender Studies</t>
  </si>
  <si>
    <t>How looking beautiful has become a moral imperative in today’s worldThe demand to be beautiful is increasingly important in today's visual and virtual culture. Rightly or wrongly, being perfect has become an ethical ideal to live by, and according to which we judge ourselves good or bad, a success or a failure. Perfect Me explores the changing nature of the beauty ideal, showing how it is more dominant, more demanding, and more global than ever before.Heather Widdows argues that our perception of the self is changing. More and more, we locate the self in the body--not just our actual, flawed bodies but our transforming and imagined ones. As this happens, we further embrace the beauty ideal. Nobody is firm enough, thin enough, smooth enough, or buff enough—not without significant effort and cosmetic intervention. And as more demanding practices become the norm, more will be required of us, and the beauty ideal will be harder and harder to resist.If you have ever felt the urge to  make the best of yourself  or worried that you were  letting yourself go,  this book explains why. Perfect Me examines how the beauty ideal has come to define how we see ourselves and others and how we structure our daily practices—and how it enthralls us with promises of the good life that are dubious at best. Perfect Me demonstrates that we must first recognize the ethical nature of the beauty ideal if we are ever to address its harms.</t>
  </si>
  <si>
    <t>In . . . Perfect Me, Heather Widdows, a philosophy professor at the University of Birmingham, England, convincingly argues that the pressures on women to appear thinner, younger and firmer are stronger than ever.---Amanda Hess, New York TimesIn 1990 . . . Naomi Wolf published The Beauty Myth, her examination—and her indictment—of the way attractiveness functions as both a metaphor for and a mandate over women’s lives. The book now has a sequel, of sorts . . . Perfect Me: Beauty as an Ethical Ideal . . . [is] a scholarly work that is urgently relevant to the current cultural moment.---Meagan Garber, The Atlantic Innovative and original. —Anne Phillips, author of The Politics of the Human This groundbreaking book is an extended reflection on what Widdows argues to be the increasingly demanding norms of feminine beauty. Perfect Me moves forward from both second wave feminist critiques of the ‘fashion-beauty complex’ and third wave feminist insistence on individual empowerment and choice. Widdows acknowledges the pleasures of the beauty ideal but argues that it produces significant communal harms. She proposes reframing these harms as public health concerns, a shift that opens the way for new and more systemic ethical analyses. —Alison M. Jaggar, University of Colorado at Boulder Widdows brings much-needed subtly to current conversations about the moral and social role of physical appearance in our daily lives. —A. W. Eaton, editor of Talk to Her Widdows brings much-needed subtlety to current conversations about the moral and social role of physical appearance in our daily lives. —A. W. Eaton, editor of Talk to Her</t>
  </si>
  <si>
    <t>Heather Widdows is the John Ferguson Professor of Global Ethics in the Department of Philosophy at the University of Birmingham. Her books include Global Ethics: An Introduction, The Connected Self: The Ethics and Governance of the Genetic Individual, and The Moral Vision of Iris Murdoch.</t>
  </si>
  <si>
    <t>Language, Counter-Memory, Practice</t>
  </si>
  <si>
    <t>Selected Essays and Interviews</t>
  </si>
  <si>
    <t>Foucault, Michel</t>
  </si>
  <si>
    <t>Bouchard, Donald F.</t>
  </si>
  <si>
    <t>Cornell University Press</t>
  </si>
  <si>
    <t xml:space="preserve"> LAN009010 LANGUAGE ARTS &amp; DISCIPLINES / Linguistics / Historical &amp; Comparative; LIT006000 LITERARY CRITICISM / Semiotics &amp; Theory; PHI040000 PHILOSOPHY / Movements / Critical Theory</t>
  </si>
  <si>
    <t>But because of the breadth of Foucault's interests, they should prove valuable to anthropologists, linguists, sociologists, and psychologists.</t>
  </si>
  <si>
    <t>Introduction1. Peasant Status and the Meanings of Serfdom 2. Peasants, Property, and Payments 3. Peasants, Religion, and the Church 4. Peasants, New Towns, and Communes 5. Peasant AgencyConclusion</t>
  </si>
  <si>
    <t>Michel Foucault is Professor of History and Systems of Thought at the Collège de France. Donald F. Bouchard is Associate Professor of English at McGill University.</t>
  </si>
  <si>
    <t>Asian Traditions of Meditation</t>
  </si>
  <si>
    <t>Eifring, Halvor</t>
  </si>
  <si>
    <t>University of Hawaii Press</t>
  </si>
  <si>
    <t>Metaphysics, Ontology</t>
  </si>
  <si>
    <t xml:space="preserve"> HIS003000 HISTORY / Asia / General; OCC010000 BODY, MIND &amp; SPIRIT / Mindfulness &amp; Meditation; PHI015000 PHILOSOPHY / Mind &amp; Body; PHI022000 PHILOSOPHY / Religious; REL007020 RELIGION / Buddhism / Rituals &amp; Practice; REL007050 RELIGION / Buddhism / Tibetan; REL018000 RELIGION / Confucianism; REL024000 RELIGION / Eastern; REL032020 RELIGION / Hinduism / Rituals &amp; Practice; REL038000 RELIGION / Jainism; REL061000 RELIGION / Sikhism; REL065000 RELIGION / Taoism (see also PHILOSOPHY / Taoist)</t>
  </si>
  <si>
    <t>Meditation has flourished in different parts of the world ever since the foundations of the great civilizations were laid. It played a vital role in the formation of Asian cultures that trace much of their heritage to ancient India and China. This volume brings together for the first time studies of the major traditions of Asian meditation as well as material on scientific approaches to meditation. It delves deeply into the individual traditions while viewing each of them from a global perspective, examining both historical and generic connections between meditative practices from numerous historical periods and different parts of the Eurasian continent. It seeks to identify the cultural and historical peculiarities of Asian schools of meditation while recognizing basic features of meditative practice across cultures, thereby taking the first step toward a framework for the comparative study of meditation.The book, accessibly written by scholars from several fields, opens with chapters that discuss the definition and classification of meditation. These are followed by contributions on Yoga and Tantra, which are often subsumed under the broad label of Hinduism Jainism and Sikhism, Indian traditions not usually associated with meditation Buddhist approaches found in Southeast Asia, Tibet, and China and the indigenous Chinese traditions, Daoism and Neo-Confucianism. The final chapter explores recent scientific interest in meditation, which, despite its Western orientation, remains almost exclusively concerned with practices of Asian origin.Until a few years ago a major obstacle to the study of specific meditation practices within the traditions explored here was a widespread scholarly orientation that prioritized doctrinal issues and sociocultural contexts over actual practice. The contributors seek to counter this bias and supplement concerns over doctrine and context with the historical study of meditative practice.Asian Traditions of Me</t>
  </si>
  <si>
    <t>Examines some of the myriad meditative practices that have developed across Asia, highlighting the major parallels—and the major differences—between Buddhist, Hindu, Jain, Sikh, Daoist, and Confucian forms of meditation.</t>
  </si>
  <si>
    <t>EifringHalvor: Halvor Eifring is professor of Chinese at the University of Oslo and general secretary of the Acem International School of Meditation, Oslo.Halvor Eifring is professor of Chinese at the University of Oslo and general secretary of the Acem International School of Meditation, Oslo.</t>
  </si>
  <si>
    <t>The Enchantment of Modern Life</t>
  </si>
  <si>
    <t>Attachments, Crossings, and Ethics</t>
  </si>
  <si>
    <t xml:space="preserve"> PHI005000 PHILOSOPHY / Ethics &amp; Moral Philosophy</t>
  </si>
  <si>
    <t>It is a commonplace that the modern world cannot be experienced as enchanted--that the very concept of enchantment belongs to past ages of superstition. Jane Bennett challenges that view. She seeks to rehabilitate enchantment, showing not only how it is still possible to experience genuine wonder, but how such experience is crucial to motivating ethical behavior. A creative blend of political theory, philosophy, and literary studies, this book is a powerful and innovative contribution to an emerging interdisciplinary conversation about the deep connections between ethics, aesthetics, and politics. As Bennett describes it, enchantment is a sense of openness to the unusual, the captivating, and the disturbing in everyday life. She guides us through a wide and often surprising range of sources of enchantment, showing that we can still find enchantment in nature, for example, but also in such unexpected places as modern technology, advertising, and even bureaucracy. She then explains how everyday moments of enchantment can be cultivated to build an ethics of generosity, stimulating the emotional energy and honing the perceptual refinement necessary to follow moral codes. Throughout, Bennett draws on thinkers and writers as diverse as Kant, Schiller, Thoreau, Kafka, Marx, Weber, Adorno, and Deleuze. With its range and daring, The Enchantment of Modern Life is a provocative challenge to the centuries-old ''narrative of disenchantment,'' one that presents a new ''alter-tale'' that discloses our profound attachment to the human and nonhuman world.</t>
  </si>
  <si>
    <t xml:space="preserve"> The very best feature of The Enchantment of Modern Life is the way it performs its own thesis: it is an enchanting, wonderful, and generous book that edifies and elevates the reader. —Moira Gatens, University of Sydney The Enchantment of Modern Life has something very rare in an academic work: a mission. Even rarer, its sense of mission comes at no one's expense. The project is at once scholarly and ethical, seamlessly, integrally. This is not just another treatment of modernity. It is an exemplar, offering a gentle cure—a modernity of wonder—to the critical-cynical detachment that has been the hallmark of the humanities theorist for too long. —Brian Massumi, State University of New York at Albany Bennett can do what others have not yet been able to do because she goes to the heart of the matter, to the foundation of those who claim to be foundationless, namely, to our underlying presumptions about the character of the material universe. She is a wonderful writer her prose is crisp and clear, full of startling and enchanting formulations. The general effect of her book is to induce in us moments of enchantment, the ethical significance of which Bennett makes clear: she endeavors to attach us to the world, to bring forth our love for life, so that we are inspired to exercise greater care toward humanity and the material universe in which we live. —Melissa Orlie, University of Illinois at Urbana-Champaign This book is a delight to read. Bennett has a remarkable talent for both being imaginative and yet not letting the enchantment of this flight lead her to fail in the task of carefully engaging those with whom she disagrees. She is enacting her own ideal of generosity while forging a powerful and original vision of late modern life. The core strength of this book lies in the way it draws the reader to entertain a distinctively different way of experiencing the world. No small achievement. —Stephen K. White, Virginia Tec</t>
  </si>
  <si>
    <t>Jane Bennett is a political theorist at Goucher College. Her most recent book is Thoreau's Nature: Ethics, Politics, and the Wild, and she is the coeditor of In the Nature of Things: Language, Politics, and the Environment.</t>
  </si>
  <si>
    <t>Multiculturalism</t>
  </si>
  <si>
    <t>Expanded Paperback Edition</t>
  </si>
  <si>
    <t>Taylor, Charles</t>
  </si>
  <si>
    <t>Gutmann, Amy</t>
  </si>
  <si>
    <t>15</t>
  </si>
  <si>
    <t>A new edition of the highly acclaimed book Multiculturalism and  The Politics of Recognition,  this paperback brings together an even wider range of leading philosophers and social scientists to probe the political controversy surrounding multiculturalism. Charles Taylor's initial inquiry, which considers whether the institutions of liberal democratic government make room--or should make room--for recognizing the worth of distinctive cultural traditions, remains the centerpiece of this discussion. It is now joined by Jürgen Habermas's extensive essay on the issues of recognition and the democratic constitutional state and by K. Anthony Appiah's commentary on the tensions between personal and collective identities, such as those shaped by religion, gender, ethnicity, race, and sexuality, and on the dangerous tendency of multicultural politics to gloss over such tensions. These contributions are joined by those of other well-known thinkers, who further relate the demand for recognition to issues of multicultural education, feminism, and cultural separatism. Praise for the previous edition:</t>
  </si>
  <si>
    <t xml:space="preserve"> Multiculturalism . . . is packed with depth, intelligence, and (to revive an old-fashioned word) wisdom. ---Michael Saward, The Times Higher Education Supplement . . . engaging, thought-provoking, suggestive, full of insights on questions of intellectual history, philosophical and moral psychology, and current issues in political philosophy and practice.  [Taylor's] comments about multiculturalism in particular demonstrate his knack for finding sensible middle ground between unreasonable extremes.... His writing here is clear, direct, and refreshingly free of philosophical jargon. He is also delightfully nonpartisan. ---David McCabe, Commonweal Multiculturalism ... is packed with depth, intelligence, and (to revive an old-fashioned word) wisdom.... It is highly relevant to pressing debates about nationalism and its identity. ---Michael Saward, The Times Higher Education Supplement Because it impinges upon so much--from campus speech to bilingual education to the causes and effects of political correctness--the current discussion on multiculturalism is essential to understanding Western academic culture as it exists today (and as it will exist in the future). This book is a valuable guide to the complexities involved.  [Taylor's] comments about multiculturalism . . . demonstrate his knack for finding sensible middle ground between unreasonable extremes. . . . His writing here is clear, direct, and refreshingly free of philosophical jargon. He is also delightfully nonpartisan. ---David McCabe, Commonweal Original and important.... The essays by Taylor and the other contributors raise the debate to a new level, providing it with the high moral seriousness it deserves. ---Lawrence Blum, Boston Review</t>
  </si>
  <si>
    <t>Charles Taylor is Professor of Philosophy and Political Science at McGill University K. Anthony Appiah, Professor of Afro-American Studies and Philosophy at Harvard University Jürgen Habermas, Professor of Philosophy at Johann Wolfgang Goethe-Universitat, Frankfurt am Main Steven C. Rockefeller, Professor of Religion at Middlebury College Michael Walzer, Permanent Member of the Faculty at the School of Social Sciences at the Institute for Advanced Study in Princeton Susan Wolf, Professor of Philosophy at The Johns Hopkins University and Amy Gutmann, Laurance S. Rockefeller University Professor of Politics and Director of the University Center for Human Values at Princeton University.</t>
  </si>
  <si>
    <t>The Constitution of Selves</t>
  </si>
  <si>
    <t>Schechtman, Marya</t>
  </si>
  <si>
    <t xml:space="preserve"> PHI013000 PHILOSOPHY / Metaphysics; PHI039000 PHILOSOPHY / Movements / Analytic</t>
  </si>
  <si>
    <t>An amnesia victim asking  Who am I?  means something different from a confused adolescent asking the same question. Marya Schechtman takes issue with analytic philosophy's emphasis on the first sort of question to the exclusion of the second. The...</t>
  </si>
  <si>
    <t xml:space="preserve"> This excellent and engaging book succeeds in raising questions about the dominant approach to asking questions about our identities and our concern for the future, as well as in offering... the beginnings of an alternative way to ask and answer such questions. That's quite a lot of philosophical work in such a short book. David Wong, Brandeis University: Stimulating and original. I do not know of any other philosopher who connects the two areas of research on personal identity in the way that Marya Schechtman does. The writing is exceptionally clear. Christopher Williams, University of Nevada at Reno: Schechtman has greatly enriched the discussion of personal identity. This stimulating book enlarges our sense of the philosophically possible. </t>
  </si>
  <si>
    <t>SchechtmanMarya: Marya Schechtman is Associate Professor of Philosophy at the University of Illinois, Chicago.</t>
  </si>
  <si>
    <t>Zen and Japanese Culture</t>
  </si>
  <si>
    <t>Suzuki, Daisetz T.</t>
  </si>
  <si>
    <t>Bollingen Series (General)</t>
  </si>
  <si>
    <t>124</t>
  </si>
  <si>
    <t xml:space="preserve"> HIS003000 HISTORY / Asia / General; PHI003000 PHILOSOPHY / Eastern / General; PHI025000 PHILOSOPHY / Zen; REL024000 RELIGION / Eastern; REL092000 RELIGION / Buddhism / Zen (see also PHILOSOPHY / Zen)</t>
  </si>
  <si>
    <t>Zen and Japanese Culture is a classic that has influenced generations of readers and played a major role in shaping conceptions of Zen’s influence on Japanese traditional arts. In simple and poetic language, Daisetz Suzuki describes Zen and its historical evolution. He connects Zen to the philosophy of the samurai, and subtly portrays the relationship between Zen and swordsmanship, haiku, tea ceremonies, and the Japanese love of nature. Suzuki uses anecdotes, poetry, and illustrations of silk screens, calligraphy, and architecture. The book features an introduction by Richard Jaffe that acquaints readers with Suzuki’s life and career and analyzes the book’s reception in light of contemporary criticism, especially by scholars of Japanese Buddhism. Zen and Japanese Culture is a valuable source for those wishing to understand Zen in the context of Japanese life and art, and remains one of the leading works on the subject.</t>
  </si>
  <si>
    <t xml:space="preserve"> This is one of those books you read to the last page without ever finishing you keep going back for more—and finding it. . . . Zen and Japanese Culture covers familiar territory in unfamiliar ways. —Japan Times  [In] Dr. Suzuki’s beautiful book . . . the cults of tea, sword, archery, garden, painting, handwriting are shown as separate petals of that precious efflorescence which, in spite of history, madness and the disturbed surface of the tangible world, are celebrated today, inside and outside of many golden pavilions. —The Nation As one turns the pages of this delightful book, one seems to catch intimations of how and why certain aspects of the 'spirit of Zen' are making themselves felt in America today. —New York Times</t>
  </si>
  <si>
    <t>Daisetz T. Suzuki (1870–1966) was Japan’s foremost authority on Zen Buddhism and the author of more than one hundred books on the subject. Richard M. Jaffe is associate professor of religious studies at Duke University.</t>
  </si>
  <si>
    <t>America's Public Philosopher</t>
  </si>
  <si>
    <t>Essays on Social Justice, Economics, Education, and the Future of Democracy</t>
  </si>
  <si>
    <t>Dewey, John</t>
  </si>
  <si>
    <t>Weber, Eric Thomas</t>
  </si>
  <si>
    <t xml:space="preserve"> EDU040000 EDUCATION / Philosophy, Theory &amp; Social Aspects; PHI020000 PHILOSOPHY / Movements / Pragmatism; PHI035000 PHILOSOPHY / Essays; POL029000 POLITICAL SCIENCE / Public Policy / Social Policy</t>
  </si>
  <si>
    <t>John Dewey was America’s greatest public philosopher. This book gathers the clearest and most powerful of Dewey’s public writings and shows how they continue to speak to the challenges we face today.</t>
  </si>
  <si>
    <t>AcknowledgmentsIntroduction: Democratic Faith and Education in Unstable Times, by Eric Thomas WeberPart I: Democracy and the United States1. Democracy Is Radical2. Address to National Negro Conference3. A Symposium on Woman’s Suffrage4. The Challenge of Democracy to Education5. America in the World6. Our National Dilemma7. Pragmatic America8. The Basic Values and Loyalties of Democracy9. Creative Democracy—The Task Before UsPart II: Politics and Power10. Politics and Culture11. Intelligence and Power12. Force, Violence, and the Law13. Why I Am Not a Communist14. Dualism and the Split Atom15. Is There Hope for Politics?16. A Liberal Speaks Out for Liberalism17. Future of LiberalismPart III: Education18. What Is a School For?19. Dewey Outlines Utopian Schools20. Industrial Education—A Wrong Kind21. Why Have Progressive Schools?22. Can Education Share in Social Reconstruction?23. Nationalizing Education24. The Teacher and the Public25. Democracy and Education in the World of TodayPart IV: Social Ethics and Economic Justice26. Capitalistic or Public Socialism?27. Does Human Nature Change?28. The Ethics of Animal Experimentation29. Ethics and International Relations30. Dewey Describes Child’s New World31. The Collapse of a Romance32. The Economic Situation: A Challenge to Education33. The Jobless—A Job for All of UsPart V: Science and Society34. The Influence of Darwinism on Philosophy35. Science, Belief and the Public36. Social Science and Social Control37. Education and Birth Control38. The Supreme Intellectual Obligation39. The Revolt against SciencePart VI: Philosophy and Culture40. The Case of the Professor and the Public Interest41. Social Absolutism42. Some Factors in Mutual National Understanding43. The Basis for Hope44.</t>
  </si>
  <si>
    <t>John Robert Shook, coeditor of Dewey's Enduring Impact: Essays on America's Philosopher:This is an outstanding collection, unique and most timely, that should receive attention from the sphere of public policy and politics. Weber has chosen writings that speak to America and the world today.</t>
  </si>
  <si>
    <t>Eric Thomas Weber is associate professor of educational policy studies and evaluation at the University of Kentucky. He is the author of Uniting Mississippi: Democracy and Leadership in the South (2015) and Democracy and Leadership: On Pragmatism and Virtue (2013), among other books. He is executive director of the Society of Philosophers in America and cohost of the Philosophy Bakes Bread radio show and podcast.</t>
  </si>
  <si>
    <t>Ethics in the Real World</t>
  </si>
  <si>
    <t>82 Brief Essays on Things That Matter</t>
  </si>
  <si>
    <t>Singer, Peter</t>
  </si>
  <si>
    <t xml:space="preserve"> PHI005000 PHILOSOPHY / Ethics &amp; Moral Philosophy; PHI034000 PHILOSOPHY / Social; PHI035000 PHILOSOPHY / Essays</t>
  </si>
  <si>
    <t>Peter Singer is often described as the world's most influential philosopher. He is also one of its most controversial. The author of important books such as Animal Liberation, Practical Ethics, Rethinking Life and Death, and The Life You Can Save, he helped launch the animal rights and effective altruism movements and contributed to the development of bioethics. Now, in Ethics in the Real World, Singer shows that he is also a master at dissecting important current events in a few hundred words.In this book of brief essays, he applies his controversial ways of thinking to issues like climate change, extreme poverty, animals, abortion, euthanasia, human genetic selection, sports doping, the sale of kidneys, the ethics of high-priced art, and ways of increasing happiness. Singer asks whether chimpanzees are people, smoking should be outlawed, or consensual sex between adult siblings should be decriminalized, and he reiterates his case against the idea that all human life is sacred, applying his arguments to some recent cases in the news. In addition, he explores, in an easily accessible form, some of the deepest philosophical questions, such as whether anything really matters and what is the value of the pale blue dot that is our planet. The collection also includes some more personal reflections, like Singer’s thoughts on one of his favorite activities, surfing, and an unusual suggestion for starting a family conversation over a holiday feast.Now with a new afterword by the author, this provocative and original book will challenge—and possibly change—your beliefs about many real-world ethical questions.</t>
  </si>
  <si>
    <t>Singer is a provocative, well-informed and hands-on philosopher, with a lucid and engaging writing style. The collection provides a comprehensive and accessible overview of themes that are central to Singer's ethics. . . . His essays are well-structured, engaging, and exemplarily clear. Moreover, his arguments tend to be nuanced and non-dogmatic, in spite of his well-known ethical agenda: here is an ethicist not looking for arguments to support a preconceived conclusion, but sincerely pondering the implications of his utilitarian stance. ---Jeroen Hopster, Erasmus Journal for Philosophy and Economics Peter Singer is among the most vital moral voices of our time. He urges us to confront not only the question of what we should not do, but also the harder and larger questions of what we should do, and how much we owe to others. —Larissa MacFarquhar, author of Strangers Drowning: Grappling with Impossible Idealism, Drastic Choices, and the Overpowering Urge to HelpA terrific recent book . . . that wrestles with how much we should donate to charity, and whether wearing a $10,000 watch is a sign of good taste, or of shallow narcissism.---Nicholas Kristof, New York Times Peter Singer might well be the most important philosopher alive. He is certainly one of the most enjoyable to read, and it's a joy to browse through this collection of his smart short essays. This is public philosophy at its best—clear, controversial, and deeply rational. —Paul Bloom, author of Just Babies: The Origins of Good and EvilPerhaps more than any modern philosopher, Peter Singer has focused on the question of how to live a better life. If you want a philosophy that can directly alleviate human and animal suffering, read this wonderful book.---Sam Harris, author of the, New York Times Peter Singer, one of the world's best-known and most significant philosophers, addresses some profoundly important issues in this b</t>
  </si>
  <si>
    <t>Peter Singer is the Ira W. DeCamp Professor of Bioethics in the University Center for Human Values at Princeton University and Laureate Professor at the University of Melbourne. He first became well known internationally in 1975 with the publication of Animal Liberation. His other books include How Are We to Live?, The Ethics of What We Eat (with Jim Mason), and The Most Good You Can Do. He divides his time between Princeton and Melbourne.</t>
  </si>
  <si>
    <t>A Lot of People Are Saying</t>
  </si>
  <si>
    <t>The New Conspiracism and the Assault on Democracy</t>
  </si>
  <si>
    <t>Muirhead, Russell / Rosenblum, Nancy L.</t>
  </si>
  <si>
    <t xml:space="preserve"> PHI005000 PHILOSOPHY / Ethics &amp; Moral Philosophy; PHI019000 PHILOSOPHY / Political; POL007000 POLITICAL SCIENCE / Political ideologies / Democracy; POL010000 POLITICAL SCIENCE / History &amp; Theory; SOC058000 SOCIAL SCIENCE / Conspiracy Theories</t>
  </si>
  <si>
    <t>How the new conspiracists are undermining democracy—and what can be done about itConspiracy theories are as old as politics. But conspiracists today have introduced something new—conspiracy without theory. And the new conspiracism has moved from the fringes to the heart of government with the election of Donald Trump. In A Lot of People Are Saying, Russell Muirhead and Nancy Rosenblum show how the new conspiracism differs from classic conspiracy theory, how it undermines democracy, and what needs to be done to resist it.</t>
  </si>
  <si>
    <t xml:space="preserve"> Muirhead and Rosenblum have pointed out something genuinely new and disturbing…. [T]his is a book worth reading. —Jesse Singal, New York Magazine's Intelligencer If there is one industry that has increased its productivity in recent years, it is the manufacture and marketing of conspiracies. Muirhead and Rosenblum brilliantly analyze how this happened and why it is a problem for our democracy. —E. J. Dionne Jr., coauthor of One Nation After Trump [Muirhead and Rosenblum] are convincing in their argument that there is something different afoot in the world of conspiracy and that danger lies ahead if we don't confront it with truth and action. —Kirkus Reviews Timely and insightful. —Lee Drutman, Washington Monthly</t>
  </si>
  <si>
    <t>Russell Muirhead is the Robert Clements Professor of Democracy and Politics at Dartmouth College and the author of The Promise of Party in a Polarized Age, among other books. Nancy L. Rosenblum is the Senator Joseph Clark Research Professor of Ethics in Politics and Government at Harvard University. Her books include Good Neighbors: The Democracy of Everyday Life in America (Princeton).</t>
  </si>
  <si>
    <t>A Spirit of Trust</t>
  </si>
  <si>
    <t>A Reading of Hegel’s &lt;i&gt;Phenomenology&lt;/i&gt;</t>
  </si>
  <si>
    <t>Brandom, Robert B.</t>
  </si>
  <si>
    <t>British Idealism</t>
  </si>
  <si>
    <t xml:space="preserve"> PHI016000 PHILOSOPHY / History &amp; Surveys / Modern; PHI038000 PHILOSOPHY / Language; PHI042000 PHILOSOPHY / Movements / Idealism; PHI046000 PHILOSOPHY / Individual Philosophers</t>
  </si>
  <si>
    <t>In a new retelling of the romantic rationalist adventure of ideas that is Hegel’s classic The Phenomenology of Spirit, Robert Brandom argues that when our self-conscious recognitive attitudes take Hegel’s radical form of magnanimity and trust, we can overcome a troubled modernity and enter a new age of spirit.</t>
  </si>
  <si>
    <t>CoverTitle PageCopyrightDedicationContentsReference Abbreviations&amp;#0&amp;#0&amp;#0&amp;#0&amp;#0&amp;#0&amp;#0&amp;#0&amp;#0&amp;#0&amp;#0&amp;#0&amp;#0&amp;#0&amp;#0&amp;#0&amp;#0&amp;#0&amp;#0&amp;#0&amp;#0&amp;#0&amp;#0&amp;#0&amp;#0&amp;#0&amp;#0&amp;#0&amp;#0&amp;#0I. The Focal Topic: The Content and Use of Concepts&amp;#0&amp;#0&amp;#0&amp;#0&amp;#0&amp;#0&amp;#0&amp;#0&amp;#0&amp;#0&amp;#0&amp;#0&amp;#0&amp;#0&amp;#0&amp;#0&amp;#0&amp;#0&amp;#0&amp;#0&amp;#0&amp;#0&amp;#0&amp;#0&amp;#0&amp;#0&amp;#0&amp;#0&amp;#0&amp;#0&amp;#0&amp;#0&amp;#0&amp;#0&amp;#0&amp;#0&amp;#0&amp;#0&amp;#0&amp;#0&amp;#0&amp;#0&amp;#0&amp;#0&amp;#0&amp;#0&amp;#0&amp;#0&amp;#0&amp;#0&amp;#0II. The Strategy of Semantic Descent&amp;#0&amp;#0&amp;#0&amp;#0&amp;#0&amp;#0&amp;#0&amp;#0&amp;#0&amp;#0&amp;#0&amp;#0&amp;#0&amp;#0&amp;#0&amp;#0&amp;#0&amp;#0&amp;#0&amp;#0&amp;#0&amp;#0&amp;#0&amp;#0&amp;#0&amp;#0&amp;#0&amp;#0&amp;#0&amp;#0&amp;#0&amp;#0&amp;#0&amp;#0&amp;#0&amp;#0&amp;#0&amp;#0&amp;#0&amp;#0&amp;#0&amp;#0&amp;#0III. The Social Dimension of Discursiveness: Normativity and RecognitionIV. The Historical Dimension of Discursiveness: Recollective Rationality&amp;#0&amp;#0&amp;#0&amp;#0&amp;#0&amp;#0&amp;#0&amp;#0&amp;#0&amp;#0&amp;#0&amp;#0&amp;#0&amp;#0&amp;#0&amp;#0&amp;#0&amp;#0&amp;#0&amp;#0&amp;#0&amp;#0&amp;#0&amp;#0&amp;#0&amp;#0&amp;#0&amp;#0&amp;#0&amp;#0&amp;#0&amp;#0&amp;#0&amp;#0&amp;#0&amp;#0&amp;#0&amp;#0&amp;#0&amp;#0&amp;#0&amp;#0&amp;#0&amp;#0&amp;#0&amp;#0V. Cognition, Recognition, and Recollection: Semantics and Epistemology, Normative Pragmatics, and the Historicity of GeistPart One. Semantics and Epistemol</t>
  </si>
  <si>
    <t>[A] masterpiece.-- Slavoj Žižek Philosophy NowDisplays the swashbuckling speculation and hermeneutical ingenuity of the best continental philosophy together with the rigor of the best analytic work…[An] astonishing book. Brandom develops fundamentally original positions with implications for everything from narrative theory to the free will problem to the nature of the political state.-- Crispin Sartwell Los Angeles Review of BooksMust now count as Brandom's most significant contribution to contemporary philosophy…[An] impressive book.-- Stephen Houlgate Notre Dame Philosophical ReviewsThis long-awaited book has been thirty years in the making. Brandom’s A Spirit of Trust aspires to do for Hegel’s The Phenomenology of Spirit what Strawson’s The Bounds of Sense did for Kant’s The Critique of Pure Reason: to transpose a seminal work of German Idealism into the terminological idiom and argumentative key of anglophone analytic philosophy—not only to render a past classic newly available to the present, but to transform the philosophical present through such a re-inheritance of its past.-- James Conant, University of ChicagoA Spirit of Trust will be the book that finally moves analytic philosophy from its Kantian phase to its Hegelian phase. Brandom has succeeded in bridging both the history–systematic and the continental–analytic divides in contemporary philosophy. To say that this book is highly anticipated would be a gross understatement.-- Dean Moyar, Johns Hopkins UniversityBrandom’s goal is to make Hegel explicable to a new audience, to make the importance of his philosophy plain and to further develop his own impressive body of work. He has succeeded, and his success throws up fascinating questions for both American philosophy and critical theory.-- J. D. Evans Marx and Philosophy Review of Books</t>
  </si>
  <si>
    <t>The Currency of Politics</t>
  </si>
  <si>
    <t>The Political Theory of Money from Aristotle to Keynes</t>
  </si>
  <si>
    <t>Eich, Stefan</t>
  </si>
  <si>
    <t xml:space="preserve"> BUS023000 BUSINESS &amp; ECONOMICS / Economic History; BUS045000 BUSINESS &amp; ECONOMICS / Money &amp; Monetary Policy; PHI019000 PHILOSOPHY / Political; POL010000 POLITICAL SCIENCE / History &amp; Theory</t>
  </si>
  <si>
    <t>Money in the history of political thought, from ancient Greece to the Great Inflation of the 1970sIn the wake of the 2008 financial crisis, critical attention has shifted from the economy to the most fundamental feature of all market economies—money. Yet despite the centrality of political struggles over money, it remains difficult to articulate its democratic possibilities and limits. The Currency of Politics takes readers from ancient Greece to today to provide an intellectual history of money, drawing on the insights of key political philosophers to show how money is not just a medium of exchange but also a central institution of political rule.Money appears to be beyond the reach of democratic politics, but this appearance—like so much about money—is deceptive. Even when the politics of money is impossible to ignore, its proper democratic role can be difficult to discern. Stefan Eich examines six crucial episodes of monetary crisis, recovering the neglected political theories of money in the thought of such figures as Aristotle, John Locke, Johann Gottlieb Fichte, Karl Marx, and John Maynard Keynes. He shows how these layers of crisis have come to define the way we look at money, and argues that informed public debate about money requires a better appreciation of the diverse political struggles over its meaning.Recovering foundational ideas at the intersection of monetary rule and democratic politics, The Currency of Politics explains why only through greater awareness of the historical limits of monetary politics can we begin to articulate more democratic conceptions of money.</t>
  </si>
  <si>
    <t>“This fascinating and original book speaks directly to pressing contemporary concerns while shining new light on key figures like Locke, Marx, and Keynes through sensitive and thoughtful reconstructions of their texts and contexts. The Currency of Politics is a major contribution to the history of political thought, conceptual history, and political economy.”—Alex Gourevitch, author of From Slavery to the Cooperative Commonwealth“With deftness, elegance, and intellectual verve, Eich paints a vivid and compelling picture of the whole history of political and economic thought as revealed through an interrogation of money. It is clear that this insightful book announces a new and important voice in the field.”—David Singh Grewal, author of Network Power“The Currency of Politics breaks the frame we use to understand money. More than an instrument or an institution, currency becomes a nerve center of political theory. Deeply in dialogue with the past, Stefan Eich compels us forward to conceptualize money as a medium for democratic agency—or its loss. A tour de force.”—Christine Desan, author of Making Money: Coin, Currency, and the Coming of Capitalism</t>
  </si>
  <si>
    <t>Stefan Eich is assistant professor of government at Georgetown University.</t>
  </si>
  <si>
    <t>Perpetual Peace</t>
  </si>
  <si>
    <t>Kant, Immanuel</t>
  </si>
  <si>
    <t>Presents the translation of Immanuel Kant's Perpetual Peace, where he illuminates his philosophy of life.</t>
  </si>
  <si>
    <t>New One-Volume Edition</t>
  </si>
  <si>
    <t>One of the most important books of the twentieth century, Karl Popper's The Open Society and Its Enemies is an uncompromising defense of liberal democracy and a powerful attack on the intellectual origins of totalitarianism. Popper was born in 1902 to a Viennese family of Jewish origin. He taught in Austria until 1937, when he emigrated to New Zealand in anticipation of the Nazi annexation of Austria the following year, and he settled in England in 1949. Before the annexation, Popper had written mainly about the philosophy of science, but from 1938 until the end of the Second World War he focused his energies on political philosophy, seeking to diagnose the intellectual origins of German and Soviet totalitarianism. The Open Society and Its Enemies was the result. An immediate sensation when it was first published in two volumes in 1945, Popper's monumental achievement has attained legendary status on both the Left and Right and is credited with inspiring anticommunist dissidents during the Cold War. Arguing that the spirit of free, critical inquiry that governs scientific investigation should also apply to politics, Popper traces the roots of an opposite, authoritarian tendency to a tradition represented by Plato, Marx, and Hegel.  In a substantial new introduction written for this edition, acclaimed political philosopher Alan Ryan puts Popper's landmark work in biographical, intellectual, and historical context. Also included is a personal essay by eminent art historian E. H. Gombrich, in which he recounts the story of the book's eventual publication despite numerous rejections and wartime deprivations.</t>
  </si>
  <si>
    <t>Brilliant. . . . It remains the best intellectual defence of liberal democracy. Sir Karl Popper was right. —Václav HavelA major work. Combining the clarity of thought of the trained scientist with lucidity of presentation, Mr. Popper has written an unusually thoughtful and provocative book.---Hans Kohn, Yale ReviewFew philosophers . . . have combined such a vast width of knowledge with the capacity to produce important original ideas as [Popper] did.No thinking person would be doing himself a service by neglecting Popper's book.---Joseph Craft, The Nation A powerful and important book. Dr. Popper writes with extreme clarity and vigour. His studies in Greek history and Greek thought have obviously been profound and original. Platonic exegesis will never be the same again. Nor, I think, will Marxist exegesis. —Gilbert RyleLearned, subtly argued, and passionately written.---Sidney Hook, New York TimesMagnificent.---Hugh Trevor-Roper, PolemicOne of the great books of the century. A work of first-class importance which ought to be widely read for its masterly criticism of the enemies of democracy, ancient and modern. —Bertrand Russell</t>
  </si>
  <si>
    <t>Karl Popper (1902-1994) was one of the most important philosophers of the twentieth century. His books include The Logic of Scientific Discovery, The Poverty of Historicism, Conjectures and Refutations, and an autobiography, Unended Quest. He was a professor at the London School of Economics.</t>
  </si>
  <si>
    <t>What Can She Know?</t>
  </si>
  <si>
    <t>Feminist Theory and the Construction of Knowledge</t>
  </si>
  <si>
    <t>Code, Lorraine</t>
  </si>
  <si>
    <t xml:space="preserve"> PHI004000 PHILOSOPHY / Epistemology; POL010000 POLITICAL SCIENCE / History &amp; Theory; SOC028000 SOCIAL SCIENCE / Women's Studies</t>
  </si>
  <si>
    <t>In this lively and accessible book Lorraine Code addresses one of the most controversial questions in contemporary theory of knowledge, a question of fundamental concern for feminist theory as well: Is the sex of the knower epistemologically...</t>
  </si>
  <si>
    <t xml:space="preserve"> Wrtitten for philosophers, this work is remarkably lucid and readable, and is accessible to students and faculty in women's studies and philosophy.  This book merits serious discussion and deserves a wide readership among philosophers of all persuasions. Hilary Kornblith, University of Vermont: A far-reaching contribution to feminist epistemology that ranks with the very best work in the field. </t>
  </si>
  <si>
    <t>CodeLorraine: Lorraine Code is Associate Professor of Philosophy at York University.</t>
  </si>
  <si>
    <t>The Promise of Happiness</t>
  </si>
  <si>
    <t>Ahmed, Sara</t>
  </si>
  <si>
    <t>Phenomenology</t>
  </si>
  <si>
    <t xml:space="preserve"> PHI018000 PHILOSOPHY / Movements / Phenomenology; SOC012000 SOCIAL SCIENCE / LGBT Studies / Gay Studies; SOC028000 SOCIAL SCIENCE / Women's Studies</t>
  </si>
  <si>
    <t>This provocative cultural critique of the imperative to be happy drawson the work of feminist, black, and queer critics showing how happiness is used tojustify social oppression.</t>
  </si>
  <si>
    <t>Acknowledgments ixIntroduction: Why Happiness, Why Now?11. Happy Objects 212. Feminist Killjoys503. Unhappy Queers 884. MelancholicMigrants 1215. Happy Futures 160Conclusion:Happiness, Ethics, Possibility 199Notes225References 283Index 301</t>
  </si>
  <si>
    <t>“Ahmed’s analyses are spot-on and provocative. . . . Ahmed’sanalysis of this and other topics is unpredictable and engaging.” - Heather Seggel,The Gay &amp;amp LesbianReview“Ahmed'slanguage is a joy, and her work on each case study is filled with insight and rigoras she doggedly traces the social networks of dominance concealed and congealedaround happiness. . . . The Promise of Happiness is an importantintervention in affect studies that crucially approaches one of the majorassumptions guiding social life: the assumption that we need to be happy.” - SeanGrattan, SocialText“. . .[F]ascinating and important, both in showing us how to read some keytextsdifferently and in showing how to think more carefully about happinessandits politics. . . . [T]here is a perverse happiness to be taken fromreadingsuch an interesting book about the insufficiency of happiness.” -Richard Ashcroft, TextualPractice“At a timewhen happiness studies are all the rage and feminism is accused of destroyingwomen’s happiness, Sara Ahmed offers a bold critique of the consensus that happinessis an unconditional good. Her new book asks searching questions about the nature ofthe good life, making its case in a wonderfully pellucid prose. What a paradox thata defense of the kill-joy should be such a pleasure to read! This timely, original,and intellectually expansive book is sure to trigger a great deal ofdebate.”—Rita Felski, University ofVirginia“ThePromise of Happiness is richly valuable not only for its discussion ofutilitarianism but also for its broader deconstruction of the workings of happinessin a range of works of philosophy, literature, and social science. Whereas otherfeminist theorists</t>
  </si>
  <si>
    <t>Sara Ahmed is Professor of Race and Cultural Studies atGoldsmiths College, University of London. She is the author of QueerPhenomenology: Orientations, Objects, Others, also published by DukeUniversity Press The Cultural Politics of EmotionStrange Encounters: Embodied Others in Post-Coloniality andDifferences that Matter: Feminist Theory andPostmodernism.</t>
  </si>
  <si>
    <t>Truth and Truthfulness</t>
  </si>
  <si>
    <t>An Essay in Genealogy</t>
  </si>
  <si>
    <t>What does it mean to be truthful? What role does truth play in our lives? What do we lose if we reject truthfulness? No philosopher is better suited to answer these questions than Bernard Williams. Writing with his characteristic combination of passion and elegant simplicity, he explores the value of truth and finds it to be both less and more than we might imagine. Modern culture exhibits two attitudes toward truth: suspicion of being deceived (no one wants to be fooled) and skepticism that objective truth exists at all (no one wants to be naive). This tension between a demand for truthfulness and the doubt that there is any truth to be found is not an abstract paradox. It has political consequences and signals a danger that our intellectual activities, particularly in the humanities, may tear themselves to pieces. Williams's approach, in the tradition of Nietzsche's genealogy, blends philosophy, history, and a fictional account of how the human concern with truth might have arisen. Without denying that we should worry about the contingency of much that we take for granted, he defends truth as an intellectual objective and a cultural value. He identifies two basic virtues of truth, Accuracy and Sincerity, the first of which aims at finding out the truth and the second at telling it. He describes different psychological and social forms that these virtues have taken and asks what ideas can make best sense of them today. Truth and Truthfulness presents a powerful challenge to the fashionable belief that truth has no value, but equally to the traditional faith that its value guarantees itself. Bernard Williams shows us that when we lose a sense of the value of truth, we lose a lot both politically and personally, and may well lose everything.</t>
  </si>
  <si>
    <t>Bernard Williams' last book is the most interesting set of reflections on the values of truth and truth-telling in living memory. His grasp of philosophical arguments is astonishing. . . . The book manages to be both learned and passionate without being pretentious. And of course witty . . . Williams' analytic expertise is combined with an acute sensibility to historical facts, or claims to fact, about the history of practices of telling the truth about the past, or about oneself. He writes about what Western civilisations do and have done in trying to find out and to tell the truth. The book presents what are argued to be human universals about the values of truth, as opposed to the historical circumstances in which particular ways of finding out come into being.---Ian Hacking, Canadian Journal of PhilosophyIf philosophers ever became kings, they would all be like Mr. Williams. His books were clear, funny, dramatic and readable, like great novels. . . . His final book, Truth and Truthfulness, has come along at exactly the right moment. It both describes our current crisis of truth and offers hope for a resolution.---Doug Saunders, Toronto Globe and MailBernard Williams has been a distinctive presence on the intellectual scene for more than three decades. . . . His writings do not offer the dubious exhilaration of grand philosophical theory, in which messy reality is tamed and caged, but the thrill of seeing pretension punctured by a kind of high-voltage common sense (backed up by impressive erudition). . . . There is no one in philosophy quite like him.---Colin McGinn, New York Review of BooksHonorable Mention for the 2002 Award for Best Professional/Scholarly Book in Philosophy, Association of American Publishers[A] brilliant and disturbing book. . . . This is a fascinating and riveting work, and it shows, in a way which no other recent work of philosophy has done, that the subject can be both im</t>
  </si>
  <si>
    <t>Bernard Williams was Knightbridge Professor of Philosophy at the University of Cambridge (1967-1979) and Provost of King's College. He held the Monroe Deutsch Professorship of Philosophy at the University of California, Berkeley (1998-2000) and was White's Professor of Moral Philosophy at the University of Oxford (1990-2003). He was Fellow of All Souls College, Oxford until his death in 2003.</t>
  </si>
  <si>
    <t>Senses of the Subject</t>
  </si>
  <si>
    <t>Butler, Judith</t>
  </si>
  <si>
    <t>Fordham University Press</t>
  </si>
  <si>
    <t xml:space="preserve"> PHI000000 PHILOSOPHY / General; PHI005000 PHILOSOPHY / Ethics &amp; Moral Philosophy; PHI013000 PHILOSOPHY / Metaphysics; PHI016000 PHILOSOPHY / History &amp; Surveys / Modern; PHI018000 PHILOSOPHY / Movements / Phenomenology; PHI019000 PHILOSOPHY / Political</t>
  </si>
  <si>
    <t>This book brings together a group of Judith Butler’s philosophical essays written over two decades that elaborate her reflections on the roles of the passions in subject formation through an engagement with Hegel, Kierkegaard, Descartes, Spinoza, Malebranche, Merleau-Ponty, Freud, Irigaray, and Fanon. Drawing on her early work on Hegelian desire and her subsequent reflections on the psychic life of power and the possibility of self-narration, this book considers how passions such as desire, rage, love, and grief are bound up with becoming a subject within specific historical fields of power.Butler shows in different philosophical contexts how the self that seeks to make itself finds itself already affected and formed against its will by social and discursive powers. And yet, agency and action are not necessarily nullified by this primary impingement. Primary sense impressions register this dual situation of being acted on and acting, countering the idea that acting requires one to overcome the situation of being affected by others and the linguistic and social world. This dual structure of sense sheds light on the desire to live, the practice and peril of grieving, embodied resistance, love, and modes of enthrallment and dispossession. Working with theories of embodiment, desire, and relationality in conversation with philosophers as diverse as Hegel, Spinoza, Descartes, Merleau-Ponty, Freud, and Fanon, Butler reanimates and revises her basic propositions concerning the constitution and deconstitution of the subject within fields of power, taking up key issues of gender, sexuality, and race in several analyses. Taken together, these essays track the development of Butler’s embodied account of ethical relations.</t>
  </si>
  <si>
    <t>“…the essays in Senses of the Subject are also elegant, often powerful reminders of the impressive range of Butler’s engagement with the philosophical tradition.”“Senses of the Subject is eclectic without being reductive voracious in its juxtapositions but tender enough to separate out the points of convergence and divergence between various theoretical discourses.”—Patricia J. Williams:In this exceptional collection, Judith Butler displays the unusually vivid, even startling insight that makes her indisputably the world’s most interesting contemporary philosopher.  These lucid essays climb in and out of the me, the her, the you, dream and reality, subject, object, nature and the preternatural, meaning and its deadly discontents.  Butler wrestles the narratives of embodiment into language that lives.With this inspiring book--simultaneously a philosophical dispossession of philosophy, a paean to sensation and an affirmation of the 'radically impossible venture' of ethics and politics--[Butler] edges towards a palpable, outward-looking alternative to philosophical chest beating.—Étienne Balibar:“Judith Butler’s reading of major works on the construction of the subject, ranging from Descartes and Spinoza to Irigaray and Fanon, intertwines three projects, which prove intimately related: a symptomatic reading of texts,  where the materiality of their writing reveals a permanent uncertainty about the “sovereignty” or “autonomy” that they claim a phenomenology of the affective “third substance” which, being neither mind nor body, must also encroach on both and a critique of normative ontological binarisms which, in particular, confuse sexual otherness with a difference of given places. In this account of the latent “sensible” mover of metaphysics, she also gives an account of herself as incarnated thinker, beautifully complex and inventive. Her book will generate admiration and continuous reflection.”—J. M. Bernstein:“Butler concludes the Intr</t>
  </si>
  <si>
    <t>ButlerJudith: Judith Butler is Maxine Elliot Professor of Comparative Literature and Critical Theory at the University of California at Berkeley. She is the author of The Psychic Life of Power (1997), Antigone’s Claim (2000), Giving anAccount of Oneself (2005), Parting Ways: Jewishness and the Critique of Zionism(2012), and Senses of the Subject (2015). She works in the fields of feminist and queer theory, European philosophy, social theory, and ethics.</t>
  </si>
  <si>
    <t>Empire</t>
  </si>
  <si>
    <t>Hardt, Michael / Negri, Antonio</t>
  </si>
  <si>
    <t xml:space="preserve"> PHI019000 PHILOSOPHY / Political; POL000000 POLITICAL SCIENCE / General; POL033000 POLITICAL SCIENCE / Globalization; POL047000 POLITICAL SCIENCE / Imperialism</t>
  </si>
  <si>
    <t>Imperialism as we knew it may be no more, but Empire is alive and well. It is, as Michael Hardt and Antonio Negri demonstrate in this bold work, the new political order of globalization. Their book shows how this emerging Empire is fundamentally different from the imperialism of European dominance and capitalist expansion in previous eras. Rather, today's Empire draws on elements of U.S. constitutionalism, with its tradition of hybrid identities and expanding frontiers. More than analysis, Empire is also an unabashedly utopian work of political philosophy.</t>
  </si>
  <si>
    <t>ContentsPrefacePart 1: The Political Constitution of the Present1.1 - World Order1.2 - Biopolitical Production1.3 - Alternatives within EmpirePart 2: Passages of Sovereignty2.1 - Two Europes, Two Modernities2.2 - Sovereignty of the Nation-State2.3 - The Dialectics of Colonial Sovereignty2.4 - Symptoms of Passage2.5 - Network Power: U.S. Sovereignty and the New Empire2.6 - Imperial SovereigntyIntermezzo: Counter-EmpirePart 3: Passages of Production3.1 - The Limits of Imperialism3.2 - Disciplinary Governability3.3 - Resistance, Crisis, Transformation3.4 - Postmodernization, or The Informatization of Production</t>
  </si>
  <si>
    <t>Michael Hardt and Tony Negri have given us an original, suggestive and provocative assessment of the international economic and political moment we have entered. Abandoning many of the propositions of conventional Marxism such as imperialism, the centrality of the national contexts of social struggle and a cardboard notion of the working class, the authors nonetheless show the salience of the Marxist framework as a tool of explanation. This book is bound to stimulate a new debate about globalization and the possibilities for social transformation in the 21st century.-- Stanley Aronowitz, author of False Promises: The Shaping of American Working Class ConsciousnessEmpire…is a bold move away from established doctrine. Hardt and Negri's insistence that there really is a new world is promulgated with energy and conviction. Especially striking is their renunciation of the tendency of many writers on globalization to focus exclusively on the top, leaving the impression that what happens down below, to ordinary people, follows automatically from what the great powers do.-- Stanley Aronowitz The NationEmpire is a stunningly original attempt to come to grips with the cultural, political, and economic transformations of the contemporary world. While refusing to ignore history, Hardt and Negri question the adequacy of existing theoretical categories, and offer new concepts for approaching the practices and regimes of power of the emergent world order. Whether one agrees with it or not, it is an all too rare effort to engage with the most basic and pressing questions facing political intellectuals today.-- Lawrence Grossberg, author of We Gotta Get Out of This Place: Popular Conservatism and Postmodern CultureAn extraordinary book, with enormous intellectual depth and a keen sense of the history-making transformation that is beginning to take shape—a new system of rule Hardt and Negri name</t>
  </si>
  <si>
    <t>The Murder of Professor Schlick</t>
  </si>
  <si>
    <t>The Rise and Fall of the Vienna Circle</t>
  </si>
  <si>
    <t>Edmonds, David</t>
  </si>
  <si>
    <t>History of Philosophy, other</t>
  </si>
  <si>
    <t xml:space="preserve"> HIS010000 HISTORY / Europe / General; PHI009000 PHILOSOPHY / History &amp; Surveys / General; PHI011000 PHILOSOPHY / Logic; PHI041000 PHILOSOPHY / Movements / Empiricism</t>
  </si>
  <si>
    <t>The story of an extraordinary group of philosophers during a dark chapter in Europe's historyOn June 22, 1936, the philosopher Moritz Schlick was on his way to deliver a lecture at the University of Vienna when Johann Nelböck, a deranged former student of Schlick's, shot him dead on the university steps. Some Austrian newspapers defended the madman, while Nelböck himself argued in court that his onetime teacher had promoted a treacherous Jewish philosophy. David Edmonds traces the rise and fall of the Vienna Circle—an influential group of brilliant thinkers led by Schlick—and of a philosophical movement that sought to do away with metaphysics and pseudoscience in a city darkened by fascism, anti-Semitism, and unreason.The Vienna Circle's members included Otto Neurath, Rudolf Carnap, and the eccentric logician Kurt Gödel. On its fringes were two other philosophical titans of the twentieth century, Ludwig Wittgenstein and Karl Popper. The Circle championed the philosophy of logical empiricism, which held that only two types of propositions have cognitive meaning, those that can be verified through experience and those that are analytically true. For a time, it was the most fashionable movement in philosophy. Yet by the outbreak of World War II, Schlick's group had disbanded and almost all its members had fled. Edmonds reveals why the Austro-fascists and the Nazis saw their philosophy as such a threat.The Murder of Professor Schlick paints an unforgettable portrait of the Vienna Circle and its members while weaving an enthralling narrative set against the backdrop of economic catastrophe and rising extremism in Hitler's Europe.</t>
  </si>
  <si>
    <t xml:space="preserve"> This well-written book places a unique focus on the philosophy of the Vienna Circle, features a wealth of material on the cultural milieu and politics of Vienna, and also provides the most detailed account of Schlick's murder and its aftermath that I've ever read. —John Preston, author of Kuhn's  The Structure of Scientific Revolutions : A Reader's Guide Edmonds provides a new understanding of the forced decline of the Vienna Circle and logical empiricism during the rise of fascism and National Socialism. The Murder of Professor Schlick is an inspiring look at a vanished philosophical movement. —Friedrich Stadler, author of The Vienna Circle: Studies in the Origins, Development, and Influence of Logical Empiricism David Edmonds's story of the Vienna Circle is an absolute page-turner. I couldn't put it down. Full of larger-than-life characters, intrigues, bust-ups, political upheavals, and international adventures, it also delivers unparalleled insights into the origins of analytic philosophy. —David Papineau, author of Knowing the Score: What Sports Can Teach Us about Philosophy (and What Philosophy Can Teach Us about Sports) This book beautifully combines the ideas, politics, history, and personal side of one of the most important movements in philosophy. It will transform the way the Vienna Circle is viewed, much for the better. It is also a cracking good read. —Cheryl Misak, author of Frank Ramsey: A Sheer Excess of Powers</t>
  </si>
  <si>
    <t>David Edmonds is the coauthor, with John Eidinow, of the bestselling Wittgenstein's Poker as well as Rousseau's Dog and Bobby Fischer Goes to War, and the author of Would You Kill the Fat Man? (Princeton). Cofounder, with Nigel Warburton, of the popular Philosophy Bites podcast series, he is a distinguished research fellow at the Oxford Uehiro Centre for Practical Ethics and an award-winning presenter and producer for the BBC. Twitter @DavidEdmonds100</t>
  </si>
  <si>
    <t>Moral Principles and Political Obligations</t>
  </si>
  <si>
    <t>Simmons, A. John</t>
  </si>
  <si>
    <t>Outlining the major competing theories in the history of political and moral philosophy--from Locke and Hume through Hart, Rawls, and Nozick--John Simmons attempts to understand and solve the ancient problem of political obligation. Under what conditions and for what reasons (if any), he asks, are we morally bound to obey the law and support the political institutions of our countries?</t>
  </si>
  <si>
    <t xml:space="preserve"> The clearest and most up-to-date organization of the problem and its various possible solutions, and a quite original solution of its own. Every political theorist will need this book . . . . It is more 'important' than 90% of the work published in philosophy. —Joel Feinberg, University of Arizona (A) major contribution to political philosophy. . . . Everyone who is interested in political theory will gain much from this study.  This devastating book asks why citizens should feel obligated to participate in the political order and be responsive to its demands. Simmons lines up theorists like targets and bops one after another. 'Fair Play', 'Tacit Consent', 'Natural Duty of Justice' are all in trouble, whether offered by Rawls or Nozick or anyone else. That does not mean that Virginia Professor Simmons opts for the jungle he simply has left few grounds for political obligations and suggests that somehow people will have to salvage some moral obligations instead. An astute work of demythologization and demolition. </t>
  </si>
  <si>
    <t>We Are Not Born Submissive</t>
  </si>
  <si>
    <t>How Patriarchy Shapes Women's Lives</t>
  </si>
  <si>
    <t>Garcia, Manon</t>
  </si>
  <si>
    <t xml:space="preserve"> PHI006000 PHILOSOPHY / Movements / Existentialism; PHI019000 PHILOSOPHY / Political; PHI034000 PHILOSOPHY / Social; SOC010000 SOCIAL SCIENCE / Feminism &amp; Feminist Theory; SOC028000 SOCIAL SCIENCE / Women's Studies; SOC032000 SOCIAL SCIENCE / Gender Studies</t>
  </si>
  <si>
    <t>A philosophical exploration of female submission, using insights from feminist thinkers—especially Simone de Beauvoir—to reveal the complexities of women’s reality and lived experienceWhat role do women play in the perpetuation of patriarchy? On the one hand, popular media urges women to be independent, outspoken, and career-minded. Yet, this same media glorifies a specific, sometimes voluntary, female submissiveness as a source of satisfaction. In philosophy, even less has been said on why women submit to men and the discussion has been equally contradictory—submission has traditionally been considered a vice or pathology, but female submission has been valorized as innate to women’s nature. Is there a way to explore female submission in all of its complexity—not denying its appeal in certain instances, and not buying into an antifeminist, sexist, or misogynistic perspective?We Are Not Born Submissive offers the first in-depth philosophical exploration of female submission, focusing on the thinking of Simone de Beauvoir, and more recent work in feminist philosophy, epistemology, and political theory. Manon Garcia argues that to comprehend female submission, we must invert how we examine power, taking a bottom-up approach and seeing it from the woman’s point of view. Historically, philosophers, psychoanalysts, and even some radical feminists have conflated femininity and submission. Garcia demonstrates that only through the lens of women’s lived experiences—their economic, social, and political situations—and how women adapt their preferences to maintain their own well-being, can we understand the ways in which gender hierarchies in society shape women’s experiences. Ultimately, she asserts that women do not actively choose submission. Rather, they consent to—and sometimes take pleasure in—what is prescribed to them through social norms within a patriarchy.Moving beyond the simplistic binary of natural destiny or moral vice,</t>
  </si>
  <si>
    <t xml:space="preserve"> Drawing on works in political and existentialist philosophy alongside women’s lived experiences, We Are Not Born Submissive makes an insightful case for the view that the submission of women repays closer conceptual and experiential analysis. A rare achievement of accessibility and rigor, it is an excellent book on Beauvoir's philosophy and contemporary relevance. —Kate Kirkpatrick, author of Becoming Beauvoir</t>
  </si>
  <si>
    <t>Manon Garcia is currently a junior fellow in the Society of Fellows at Harvard University, and in July 2021 will become assistant professor of philosophy at Yale University. Twitter @ManonGarciaFR</t>
  </si>
  <si>
    <t>Rosenblum, Nancy L. / Muirhead, Russell</t>
  </si>
  <si>
    <t>How the new conspiracists are undermining democracy—and what can be done about itConspiracy theories are as old as politics. But conspiracists today have introduced something new—conspiracy without theory. And the new conspiracism has moved from the fringes to the heart of government with the election of Donald Trump. In A Lot of People Are Saying, Russell Muirhead and Nancy Rosenblum show how the new conspiracism differs from classic conspiracy theory, why so few officials speak truth to conspiracy, and what needs to be done to resist it.Classic conspiracy theory insists that things are not what they seem and gathers evidence—especially facts ominously withheld by official sources—to tease out secret machinations. The new conspiracism is different. There is no demand for evidence, no dots revealed to form a pattern, no close examination of shadowy plotters. Dispensing with the burden of explanation, the new conspiracism imposes its own reality through repetition (exemplified by the Trump catchphrase “a lot of people are saying”) and bare assertion (“rigged!”).The new conspiracism targets democratic foundations—political parties and knowledge-producing institutions. It makes it more difficult to argue, persuade, negotiate, compromise, and even to disagree. Ultimately, it delegitimates democracy.Filled with vivid examples, A Lot of People Are Saying diagnoses a defining and disorienting feature of today’s politics and offers a guide to responding to the threat.</t>
  </si>
  <si>
    <t xml:space="preserve"> [Muirhead and Rosenblum] are convincing in their argument that there is something different afoot in the world of conspiracy and that danger lies ahead if we don't confront it with truth and action. </t>
  </si>
  <si>
    <t>Russell Muirhead is the Robert Clements Professor of Democracy and Politics at Dartmouth College and the author of The Promise of Party in a Polarized Age and Just Work. He lives in Hanover, New Hampshire. Nancy L. Rosenblum is the Senator Joseph Clark Research Professor of Ethics in Politics and Government at Harvard University. Her books include Good Neighbors: The Democracy of Everyday Life in America and On the Side of the Angels: An Appreciation of Parties and Partisanship (both Princeton). She lives in New York City.</t>
  </si>
  <si>
    <t>Blackness Visible</t>
  </si>
  <si>
    <t>Essays on Philosophy and Race</t>
  </si>
  <si>
    <t>Mills, Charles W.</t>
  </si>
  <si>
    <t xml:space="preserve"> PHI040000 PHILOSOPHY / Movements / Critical Theory; POL010000 POLITICAL SCIENCE / History &amp; Theory; SOC056000 SOCIAL SCIENCE / Black Studies (Global)</t>
  </si>
  <si>
    <t>Charles Mills makes visible in the world of mainstream philosophy some of the crucial issues of the black experience. Ralph Ellison's metaphor of black invisibility has special relevance to philosophy, whose demographic and conceptual  whiteness  has long been a source of wonder and complaint to racial minorities. Mills points out the absence of any philosophical narrative theorizing and detailing race's centrality to the recent history of the West, such as feminists have articulated for gender domination.European expansionism in its various forms, Mills contends, generates a social ontology of race that warrants philosophical attention.Through expropriation, settlement, slavery, and colonialism, race comes into existence as simultaneously real and unreal: ontological without being biological, metaphysical without being physical, existential without being essential, shaping one's being without being in one's shape.His essays explore the contrasting sums of a white and black modernity, examine standpoint epistemology and the metaphysics of racial identity, look at black-Jewish relations and racial conspiracy theories, map the workings of a white-supremacist polity and the contours of a racist moral consciousness, and analyze the presuppositions of Frederick Douglass's famous July 4 prognosis for black political inclusion. Collectively they demonstrate what exciting new philosophical terrain can be opened up once the color line in western philosophy is made visible and addressed.</t>
  </si>
  <si>
    <t>Preface Chapter 1. Non-Cartesian Sums: Philosophy and the African-American Experience Chapter 2. Alternative Epistemologies Chapter 3.  But What Are You Really?' The Metaphysics of Race Chapter 4. Dark Ontologies: Blacks, Jews, and White Supremacy Chapter 5. Revisionist Ontologies: Theorizing White Supremacy Chapter 6. The Racial Polity Chapter 7. White Right: The Idea of a Herrenvolk Ethics Chapter 8. Whose Fourth of July? Frederick Douglass and  Original Intent  Notes Index</t>
  </si>
  <si>
    <t xml:space="preserve"> According to Mills . . . racism is not an aberration of an otherwise nearly ideal American democratic political system but is part of the political fabric, inherited from European imperialists. Mills examines emergent critical race theory and its movement beyond the political and sociological arena to the venerable territory of philosophy. Copiously researched and footnoted, it is an outstanding work that addresses one of the many racial issues of our times. —Booklist A collection of eight engagingly written, erudite essays. . . . There are two major themes here: the first concerns the philosophical professoriate, which is predominately—and, the author contends, dominatingly—white the second is whether or not race moderates philosophical consciousness. These are deep questions, and in dealing with them, Mills address a broad spectrum of issues: black-Jewish relations, gender (the progress of women vs. blacks), white supremacy, racism, genocide, jurisprudence, and much more. The thought of philosophers and others from ancient times to the present is given incisive analyses, as are epistemological, metaphysical, ethical, political, sociological, and literary considerations. The subject of this book is long overdue for airing. Highly recommended for a variety of pertinent academic and larger public library collections. —Library Journal The effort to make the reality of racism and black life visible is achieved— with a great deal of thought-provoking ideas. —Ethics Most philosophy done on racial issues has tended to take up a particular topic such as affirmative action. There is plenty of room for the kind of general strategy that Charles Mills is pursuing in Blackness Visible. The tone of this volume is serious and the argumentation thorough, and Mills displays a formidable mastery of the literature. Yet the essays are written with verve and wit. —Bernard R. Boxill, University of North Carolina at Chapel Hil</t>
  </si>
  <si>
    <t>MillsCharles W.: Charles W. Mills is Distinguished Professor of Philosophy at the University of Illinois, Chicago. He is the author of Blackness Visible: Essays on Philosophy and Race, also from Cornell, and From Class to Race: Essays in White Marxism and Black Radicalism.</t>
  </si>
  <si>
    <t>The History of Continental Philosophy</t>
  </si>
  <si>
    <t>Schrift, Alan D.</t>
  </si>
  <si>
    <t>University of Chicago Press</t>
  </si>
  <si>
    <t xml:space="preserve"> PHI000000 PHILOSOPHY / General; PHI006000 PHILOSOPHY / Movements / Existentialism; PHI009000 PHILOSOPHY / History &amp; Surveys / General; PHI016000 PHILOSOPHY / History &amp; Surveys / Modern; PHI018000 PHILOSOPHY / Movements / Phenomenology; PHI027000 PHILOSOPHY / Movements / Deconstruction; PHI029000 PHILOSOPHY / Movements / Structuralism; REF010000 REFERENCE / Encyclopedias</t>
  </si>
  <si>
    <t>From Kant to Kierkegaard, from Hegel to Heidegger, continental philosophers have indelibly shaped the trajectory of Western thought since the eighteenth century. Although much has been written about these monumental thinkers, students and scholars lack a definitive guide to the entire scope of the continental tradition. The most comprehensive reference work to date, this eight-volume History of Continental Philosophy will both encapsulate the subject and reorient our understanding of it. Beginning with an overview of Kant’s philosophy and its initial reception, the History traces the evolution of continental philosophy through major figures as well as movements such as existentialism, phenomenology, hermeneutics, and poststructuralism. The final volume outlines the current state of the field, bringing the work of both historical and modern thinkers to bear on such contemporary topics as feminism, globalization, and the environment. Throughout, the volumes examine important philosophical figures and developments in their historical, political, and cultural contexts.The first reference of its kind, A History of Continental Philosophy has been written and edited by internationally recognized experts with a commitment to explaining complex thinkers, texts, and movements in rigorous yet jargon-free essays suitable for both undergraduates and seasoned specialists. These volumes also elucidate ongoing debates about the nature of continental and analytic philosophy, surveying the distinctive, sometimes overlapping characteristics and approaches of each tradition. Featuring helpful overviews of major topics and plotting road maps to their underlying contexts, A History of Continental Philosophy is destined to be the resource of first and last resort for students and scholars alike.</t>
  </si>
  <si>
    <t>Volume 1: Kant, Kantianism, and Idealism: The Origins of Continental PhilosophyEdited by Thomas NenonIntroduction, Thomas Nenon1. Immanuel Kant's Turn to Transcendental Philosophy, Thomas Nenon2. Kant's Early Critics: Jacobi, Reinhold, Maimon, Richard Fincham3. Johann Gottfried Herder, Sonia Sikka4. Play and Irony: Schiller and Schlegel on the Liberating Prospects of Aesthetics, Daniel Dahlstrom5. Fichte and Husserl: Life-world, the Other, and Philosophical Reflection, Robert R. Williams6. Schelling: Philosopher of Tragic Dissonance, Joseph P. Lawrence7. Schopenhauer on Empirical and Aesthetic Perception and Cognition, Bart Vandenabeele8. G.W.F. Hegel, Terry Pinkard9. From Hegelian Reason to the Marxian Revolution, 1831-48, Lawrence S. Stepelevich10. Saint-Simon, Fourier, and Proudhon:  Utopian,  French Socialism, Diane MorganVolume 2: Nineteenth-Century Philosophy: Revolutionary Responses to the Existing OrderEdited by Alan D. Schrift and Daniel ConwayIntroduction, Daniel Conway1. Feuerbach and the Left and Right Hegelians, William Clare Roberts2. Marx and Marxism, Terrell Carver3. Søren Kierkegaard, Alastair Hannay4. Dostoevsky and Russian Philosophy, Evgenia Cherkasova5.Lifeafter the Death of God: Thus SpokeNietzsche, Daniel Conway6. Hermeneutics: Schleiermacher and Dilthey, Eric Sean Nelson7. French Spiritualish Philosophy,F.C.T. Moore8. The Emergence of Sociology and its Theories: From Comte to Weber, Alan Sica9. Developments in Philosophy of Science and Mathematics, Dale Jacquette10. Peirce: Pragmatism and Nature after Hegel, Douglas R. Anderson11. Aesthetics and the Philosophy of Art, 1840-1900,Gary Shapiro</t>
  </si>
  <si>
    <t>“While Gilles Deleuze complained that ‘the history of philosophy plays a patently repressive role’ in philosophical education, this outstanding eight-volume work will have the opposite effect on readers. It opens up new vistas and possibilities by bringing canonical figures (Kant, Hegel, Nietzsche, Heidegger, Sartre, Derrida), the necessary supporting cast (Herder, Schelling, Kierkegaard, Peirce), and marginal voices (Freud, Dostoevsky, utopian socialists, black existentialists) often given short shrift in less comprehensive histories into sharp focus. It traces a motley heritage--from Kant and Hegel through phenomenology, existentialism, critical theory, structuralism, and poststructuralism--noting resonances, convergences, and trends along the way. The volumes follow a chronological progression, as one would expect, with each volume collecting a well-thought-out sequence of essays by highly regarded international and American scholars. . . . The writing is usually clear, succinct, and accurate, and all contributors do a commendable job of summarizing their primary subject matter and placing it in the context of current scholarship while avoiding being overly technical. . . . Essential.”— Choice“A superb and absolutely unique project that will be an invaluable resource for students and teachers of continental philosophy. The academic rigor and quality of the work is truly exemplary and is unlike anything currently on the market. I cannot imagine a more competent group of editors and authors or a more thoughtful presentation of the material. This landmark series provides the first comprehensive history of continental philosophy in the English language--probably the first in any language. Every library will want to own a copy and every scholar of continental philosophy will have occasion to turn to it often.”— Michael Naas, DePaul University</t>
  </si>
  <si>
    <t>Alan D. Schrift is professor of philosophy at Grinnell College. He is the author of many books, including Twentieth Century French Philosophy: Key Themes and Thinkers, Modernity and the Problem of Evil, and Why Nietzsche Still? Reflections on Drama, Culture, and Politics.</t>
  </si>
  <si>
    <t>Alienation</t>
  </si>
  <si>
    <t>Jaeggi, Rahel</t>
  </si>
  <si>
    <t>Neuhouser, Frederick</t>
  </si>
  <si>
    <t>4</t>
  </si>
  <si>
    <t xml:space="preserve"> PHI019000 PHILOSOPHY / Political; PHI027000 PHILOSOPHY / Movements / Deconstruction; PHI034000 PHILOSOPHY / Social; PHI040000 PHILOSOPHY / Movements / Critical Theory</t>
  </si>
  <si>
    <t>The Hegelian-Marxist idea of alienation fell out of favor after the postmetaphysical rejection of humanism and essentialist views of human nature. In this book Rahel Jaeggi draws on the Hegelian philosophical tradition, phenomenological analyses grounded in modern conceptions of agency, and recent work in the analytical tradition to reconceive alienation as the absence of a meaningful relationship to oneself and others, which manifests in feelings of helplessness and the despondent acceptance of ossified social roles and expectations.A revived approach to alienation helps critical social theory engage with phenomena such as meaninglessness, isolation, and indifference. By severing alienation's link to a problematic conception of human essence while retaining its social-philosophical content, Jaeggi provides resources for a renewed critique of social pathologies, a much-neglected concern in contemporary liberal political philosophy. Her work revisits the arguments of Rousseau, Hegel, Kierkegaard, and Heidegger, placing them in dialogue with Thomas Nagel, Bernard Williams, and Charles Taylor.</t>
  </si>
  <si>
    <t>Foreword, by Axel HonnethTranslator's Introduction, by Frederick NeuhouserPreface and AcknowledgmentsPart 1. The Relation of Relationlessness: Reconstructing a Concept of Social Philosophy1. A Stranger in the World That He Himself Has Made: The Concept and Phenomenon of Alienation2. Marx and Heidegger: Two Versions of Alienation Critique3. The Structure and Problems of Alienation Critique4. Having Oneself at One's Command: Reconstructing the Concept of AlienationPart 2. Living One's Life as an Alien Life: Four Cases5. Seinesgleichen Geschieht or The Like of It Now Happens: The Feeling of Powerlessness and the Independent Existence of One's Own Actions6. A Pale, Incomplete, Strange, Artificial Man: Social Roles and the Loss of Authenticity7. She but Not Herself: Self-Alienation as Internal Division8. As If Through a Wall of Glass: Indifference and Self-AlienationPart 3. Alienation as a Disturbed Appropriation of Self and World9. Like a Structure of Cotton Candy: Being Oneself as Self-Appropriation10. Living One's Own Life: Self-Determination, Self-Realization, and AuthenticityConclusion: The Sociality of the Self, the Sociality of FreedomNotesWorks CitedIndex</t>
  </si>
  <si>
    <t>Frederick Neuhouser:[A]n excellent representative of the work of a new generation of German philosophers who...seem well positioned to reanimate Western philosophy.Rahel Jaeggi's Alienation is an important contribution to – and rejuvenation of – the philosophical literature on the phenomenon of alienation.This insightful and learned book will appeal to anyone interested in social philosophy.Frederick Neuhouser, Barnard College:Alienation is one of the most exciting books to have appeared on the German philosophical scene in the last decade. It not only rejuvenates a lagging discourse on the topic of alienation it also shows how an account of subjectivity elaborated two centuries ago can be employed in the service of new philosophical insights.Matthias Fritsch, Concordia University:Jaeggi's scholarship and writing in this book is excellent, and the resuscitation of the concept of alienation in critical social theory is a welcome event in the literature.Terry Pinkard, Georgetown University:Alienation, the concept Hegel and Marx made so central to European political and social thought, has receded in importance in recent political philosophy. Like self-deception and weakness of will, it is extremely resistant to analysis even though it continues to be a major theme of modern life and accounts for the features of contemporary life. Jaeggi's great accomplishment is to provide the outlines of a new theory of an old term and thereby show its linkage to major ethical and political concerns. With this book, an entire tradition of political and social philosophy receives a new lease on life.Nancy Fraser, The New School:With this masterful reconstruction of the concept of alienation, Jaeggi opens fruitful new avenues for critical theory. She also claims her place as a powerful exponent of social philosophy and a thinker of the first rank. Her book is a tour de force of cogent argumentation and rich phenomenological descripti</t>
  </si>
  <si>
    <t>Rahel Jaeggi is professor of social and political philosophy at the Humboldt University in Berlin. Her research focuses on ethics, social philosophy, political philosophy, philosophical anthropology, social ontology, and critical theory.</t>
  </si>
  <si>
    <t>Philosophy after Darwin</t>
  </si>
  <si>
    <t>Classic and Contemporary Readings</t>
  </si>
  <si>
    <t>Ruse, Michael</t>
  </si>
  <si>
    <t xml:space="preserve"> PHI000000 PHILOSOPHY / General; SCI027000 SCIENCE / Life Sciences / Evolution; SCI075000 SCIENCE / Philosophy &amp; Social Aspects</t>
  </si>
  <si>
    <t>Wittgenstein famously remarked in 1923,  Darwin's theory has no more relevance for philosophy than any other hypothesis in natural science.  Yet today we are witnessing a major revival of interest in applying evolutionary approaches to philosophical problems. Philosophy after Darwin is an anthology of essential writings covering the most influential ideas about the philosophical implications of Darwinism, from the publication of On the Origin of Species to today's cutting-edge research.Michael Ruse presents writings by leading modern thinkers and researchers--including some writings never before published--together with the most important historical documents on Darwinism and philosophy, starting with Darwin himself. Included here are Herbert Spencer, Friedrich Nietzsche, Thomas Henry Huxley, G. E. Moore, John Dewey, Konrad Lorenz, Stephen Toulmin, Karl Popper, Edward O. Wilson, Hilary Putnam, Philip Kitcher, Elliott Sober, and Peter Singer. Readers will encounter some of the staunchest critics of the evolutionary approach, such as Alvin Plantinga, as well as revealing excerpts from works like Jack London's The Call of the Wild. Ruse's comprehensive general introduction and insightful section introductions put these writings in context and explain how they relate to such fields as epistemology, philosophy of mind, philosophy of language, and ethics.An invaluable anthology and sourcebook, Philosophy after Darwin traces philosophy's complicated relationship with Darwin's dangerous idea, and shows how this relationship reflects a broad movement toward a secular, more naturalistic understanding of the human experience.</t>
  </si>
  <si>
    <t xml:space="preserve"> Darwin's influence on philosophy is wide and deep, but not often recognized by professional philosophers, students of philosophy, or general readers. The topics dealt with in Philosophy after Darwin are likely to become even more relevant and important in the future. No other book provides so valuable an introduction, and no other scholar is better qualified to write on Darwin and philosophy than Ruse. —Richard A. Richards, University of Alabama In recent years, philosophers have had plenty to say about the relevance of evolutionary thinking to questions about knowledge, rationality, and ethics. This judiciously chosen and wide-ranging set of readings, prefaced by expert introductions from editor Michael Ruse, helps us to understand the current state of play in these debates, and also their historical roots. It is an excellent collection. —Tim Lewens, University of Cambridge A very appealing volume. Philosophy after Darwin is a very useful addition to the Darwinian literature, one that seeks to increase public awareness and appreciation of the significant role that Darwin and his collaborators and successors have had in shaping both our cultural practices and our theoretical understanding of them. —Michael Bradie, Bowling Green State University An extremely useful contribution. A collection with the scope and depth of this one on the interrelationship of evolution, epistemology, and ethics has not appeared in a decade. Ruse provides a historical tour of the most influential ideas and arguments that have framed the current investigations. The newly commissioned works included here will push the debate forward. —R. Paul Thompson, University of Toronto</t>
  </si>
  <si>
    <t>Michael Ruse is the Lucyle T. Werkmeister Professor of Philosophy at Florida State University. His many books include Darwinism and Its Discontents and Darwin and Design.</t>
  </si>
  <si>
    <t>The Court of Reason</t>
  </si>
  <si>
    <t>Proceedings of the 13th International Kant Congress</t>
  </si>
  <si>
    <t>Himmelmann, Beatrix / Serck-Hanssen, Camilla</t>
  </si>
  <si>
    <t>De Gruyter</t>
  </si>
  <si>
    <t>Selected Philosophers</t>
  </si>
  <si>
    <t>Kant</t>
  </si>
  <si>
    <t xml:space="preserve"> PHI000000 PHILOSOPHY / General; PHI005000 PHILOSOPHY / Ethics &amp; Moral Philosophy; PHI016000 PHILOSOPHY / History &amp; Surveys / Modern; PHI046000 PHILOSOPHY / Individual Philosophers</t>
  </si>
  <si>
    <t>The Proceedings present the contributions to the 13th International Kant Congress which was held at the University of Oslo, August 6-9, 2019. The congress, which hosted speakers from more than thirty countries and five continents, was dedicated to the topic of the court of reason. The idea that reason stands before itself as a tribunal characterizes the whole of Kant's critical project. Without such a court, reason falls into conflict with itself. With such a court in place, however, it may succeed in establishing the possibility and limits of metaphysics, ethics, aesthetics, law and science. The idea of reason being its own judge is not only pivotal to a proper understanding of Kant's philosophy, but can also shed light on the burgeoning fields of meta-philosophy and philosophical methodology. The 2019 Kant Congress put special emphasis on Kant's methodology, his account of conceptual critique, and the relevance of his ideas to current issues in especially political philosophy and the philosophy of law. Additional sections discussed a wide range of topics in Kant's philosophy.  The Proceedings will provide anyone who is interested in exploring the variety of present-day work on Kant and Kantian themes with a wealth of fruitful inspiration.</t>
  </si>
  <si>
    <t>Beatrix Himmelmann, The Arctic University of Norway, Tromsø, Norwegen Camilla Serck-Hanssen, Universität Oslo, Norwegen.</t>
  </si>
  <si>
    <t>Pragmatism as a Way of Life</t>
  </si>
  <si>
    <t>The Lasting Legacy of William James and John Dewey</t>
  </si>
  <si>
    <t>Putnam, Hilary / Putnam, Ruth Anna</t>
  </si>
  <si>
    <t>Macarthur, David</t>
  </si>
  <si>
    <t xml:space="preserve"> PHI020000 PHILOSOPHY / Movements / Pragmatism; PHI035000 PHILOSOPHY / Essays; PHI046000 PHILOSOPHY / Individual Philosophers</t>
  </si>
  <si>
    <t>Hilary Putnam argues that all facts are dependent on cognitive values. Ruth Anna Putnam turns the problem around, illuminating the factual basis of moral principles. Together, they offer a pragmatic vision that in Hilary’s words serves “as a manifesto for what the two of us would like philosophy to look like in the twenty-first century and beyond.”</t>
  </si>
  <si>
    <t>Pragmatism as a Way of Life is, among other things, an argument for the value of philosophy. As the Putnams see it, pragmatism means thinking about the world ‘in ways that are relevant to the real problems of real human beings.’ It’s an approach to philosophy that manages to be humble and hopeful while, for the most part, keeping its feet firmly on the ground…The language of the Putnams tends to be blessedly lucid and conversational, even when dealing with fairly knotty quandaries. The book isn’t hammock reading, or Metaphysics for Morons, but it is a reminder of why philosophy might be useful to people who don’t park in the faculty-only lot.-- Tom Bartlett Chronicle of Higher EducationClarifies our understanding of the development of Hilary’s thought in the late twentieth century, and, as Hilary put it, his ‘conversion’ to pragmatism under Ruth Anna’s influence…Philosophical marriages are rare enough this one affected the development of philosophy in America…Macarthur has produced the best record of Hilary and Ruth Anna’s collaboration. American philosophy was indeed changed at the Putnams’ breakfast table.-- Lawrence Cahoone Metaphilosophy</t>
  </si>
  <si>
    <t>Private Government</t>
  </si>
  <si>
    <t>How Employers Rule Our Lives (and Why We Don't Talk about It)</t>
  </si>
  <si>
    <t>Anderson, Elizabeth</t>
  </si>
  <si>
    <t>44</t>
  </si>
  <si>
    <t xml:space="preserve"> LAW054000 LAW / Labor &amp; Employment; PHI019000 PHILOSOPHY / Political; POL010000 POLITICAL SCIENCE / History &amp; Theory; POL013000 POLITICAL SCIENCE / Labor &amp; Industrial Relations</t>
  </si>
  <si>
    <t>Why our workplaces are authoritarian private governments—and why we can't see itOne in four American workers says their workplace is a  dictatorship.  Yet that number probably would be even higher if we recognized most employers for what they are—private governments with sweeping authoritarian power over our lives, on duty and off. We normally think of government as something only the state does, yet many of us are governed far more—and far more obtrusively—by the private government of the workplace. In this provocative and compelling book, Elizabeth Anderson argues that the failure to see this stems from long-standing confusions. These confusions explain why, despite all evidence to the contrary, we still talk as if free markets make workers free—and why so many employers advocate less government even while they act as dictators in their businesses.In many workplaces, employers minutely regulate workers' speech, clothing, and manners, leaving them with little privacy and few other rights. And employers often extend their authority to workers' off-duty lives. Workers can be fired for their political speech, recreational activities, diet, and almost anything else employers care to govern. Yet we continue to talk as if early advocates of market society—from John Locke and Adam Smith to Thomas Paine and Abraham Lincoln—were right when they argued that it would free workers from oppressive authorities. That dream was shattered by the Industrial Revolution, but the myth endures.Private Government offers a better way to talk about the workplace, opening up space for discovering how workers can enjoy real freedom.Based on the prestigious Tanner Lectures delivered at Princeton University's Center for Human Values, Private Government is edited and introduced by Stephen Macedo and includes commentary by cultural critic David Bromwich, economist Tyler Cowen, historian Ann Hughes, and philosopher Niko Kolodny.</t>
  </si>
  <si>
    <t>In Private Government, Anderson explores a striking American contradiction. On the one hand, we are a freedom-obsessed society, wary of government intrusion into our private lives on the other hand, we allow ourselves to be tyrannized by our bosses, who enjoy broad powers of micromanagement and coercion.---Joshua Rothman, NewYorker.com's Page-Turner blog The extent of the arbitrary authority of owners and managers over employees is surprisingly neglected by political thinkers, given how much time we spend at work and how little in the polling booth. Elizabeth Anderson provides a much-needed, important, and compelling account of this overlooked subject. Private Government deserves to be widely read and discussed. —Alan Ryan, professor emeritus, University of Oxford[Private Government] gives a clear, powerful argument for ideas that many people will have already had in only inchoate form.---Nate Holdren, History News Network, [Private Government] is a well-documented, captivating discussion that should be addressed in an interdisciplinary manner, and an excellent starting point to make that happen.Elizabeth Anderson is a philosopher on the warpath. Her Tanner Lectures . . . take aim at the unelected, arbitrary and dictatorial power that employers, particularly in the US where labour laws are flimsy, hold over their work-forces. . . . [Anderson's argument has] subtlety and force.---Philip Roscoe, Times Higher Education This is a very exciting and extremely important book that presents a major challenge to philosophers and social scientists to think about the modern workplace as a form of private government. It is strange that, in a liberal society, there is so little discussion of the relations of power that characterize the workplace. Anderson deftly brings together history, economic theory, and philosophy to have just that conversation. This book unsettles some very deep, unj</t>
  </si>
  <si>
    <t>Elizabeth Anderson is Arthur F. Thurnau Professor and John Dewey Distinguished University Professor of Philosophy and Women's Studies at the University of Michigan. She is the author of The Imperative of Integration (Princeton) and Value in Ethics and Economics. She lives in Ann Arbor.</t>
  </si>
  <si>
    <t>Philosophy of Physics</t>
  </si>
  <si>
    <t>Space and Time</t>
  </si>
  <si>
    <t>Maudlin, Tim</t>
  </si>
  <si>
    <t>Princeton Foundations of Contemporary Philosophy</t>
  </si>
  <si>
    <t>5</t>
  </si>
  <si>
    <t xml:space="preserve"> SCI055000 SCIENCE / Physics / General; SCI061000 SCIENCE / Physics / Relativity; SCI075000 SCIENCE / Philosophy &amp; Social Aspects</t>
  </si>
  <si>
    <t>This concise book introduces nonphysicists to the core philosophical issues surrounding the nature and structure of space and time, and is also an ideal resource for physicists interested in the conceptual foundations of space-time theory. Tim Maudlin's broad historical overview examines Aristotelian and Newtonian accounts of space and time, and traces how Galileo's conceptions of relativity and space-time led to Einstein's special and general theories of relativity. Maudlin explains special relativity with enough detail to solve concrete physical problems while presenting general relativity in more qualitative terms. Additional topics include the Twins Paradox, the physical aspects of the Lorentz-FitzGerald contraction, the constancy of the speed of light, time travel, the direction of time, and more.  Introduces nonphysicists to the philosophical foundations of space-time theory  Provides a broad historical overview, from Aristotle to Einstein  Explains special relativity geometrically, emphasizing the intrinsic structure of space-time  Covers the Twins Paradox, Galilean relativity, time travel, and more  Requires only basic algebra and no formal knowledge of physics</t>
  </si>
  <si>
    <t xml:space="preserve"> Maudlin has successfully undertaken a very difficult task: to write a book about the physical theories of space and time, accessible to every learned person with genuine interest in philosophy and the foundations of physics, with little mathematical prerequisites but without betraying the physical theories. We are really anxious to read the second volume of his work. ---Chrysovalantis Stergiou, Metascience Taking up the conceptual foundations of classical and modern physics, Maudlin explains in a clear manner how Einstein's special and general theories of relativity emerged from Newtonian mechanics and Galilean relativity. . . . This is a solid work that deserves careful study and rewards readers accordingly. One of Choice&amp;#39s Outstanding Academic Titles for 2013 Maudlin adroitly guides readers through the mathematical, physical, and philosophical subtleties of Newtonian physics and special and general relativity. The book is filled with lucid and original observations, and succeeds in presenting material that was previously only accessible to those who could stomach significant amounts of differential geometry. A major contribution. —David Wallace, University of Oxford An accessible and highly engaging introduction to the major issues in the physics of space and time. ---Matt Farr, Philosophy in Review I would highly recommend Philosophy of Physics to anyone who wants to get a deeper historical and philosophical perspective on the nature of space and time, as well as to any physics student who has been confused by the twin paradox. ---Robert M. Wald, Physics Today Exceptionally clear and comprehensive, this engrossing volume will be extremely useful to students. Most introductions to space-time and relativity are written by physicists, but readers interested in a careful examination of the philosophical foundations of the subject are much better served by starting here.</t>
  </si>
  <si>
    <t>Tim Maudlin is professor of philosophy at New York University. His books include The Metaphysics within Physics and Quantum Non-Locality and Relativity.</t>
  </si>
  <si>
    <t>The Idea of Justice</t>
  </si>
  <si>
    <t>Sen, Amartya</t>
  </si>
  <si>
    <t xml:space="preserve"> BUS069030 BUSINESS &amp; ECONOMICS / Economics / Theory; PHI005000 PHILOSOPHY / Ethics &amp; Moral Philosophy; PHI019000 PHILOSOPHY / Political; POL000000 POLITICAL SCIENCE / General</t>
  </si>
  <si>
    <t>Social justice: an ideal, forever beyond our grasp or one of many practical possibilities? More than a matter of intellectual discourse, the idea of justice plays a real role in how - and how well - people live. And in this book the distinguished scholar Amartya Sen offers a powerful critique of the theory of social justice that, in its grip on social and political thinking, has long left practical realities far behind.</t>
  </si>
  <si>
    <t>ContentsPrefaceAcknowledgementsIntroduction: An Approach to JusticePart I: The Demands of Justice1. Reason and Objectivity2. Rawls and Beyond3. Institutions and Persons4. Voice and Social Choice5. Impartiality and Objectivity6. Closed and Open ImpartialityPart II: Forms of Reasoning7. Position, Relevance and Illusion8. Rationality and Other People9. Plurality of Impartial Reasons10. Realizations, Consequences and AgencyPart III: The Materials of Justice11. Lives, Freedoms and Capabilities12. Capabilities and Resources13. Happiness, W</t>
  </si>
  <si>
    <t>The most important contribution to the subject since John Rawls' A Theory of Justice. Sen argues that what we urgently need in our troubled world is not a theory of an ideally just state, but a theory that can yield judgments as to comparative justice, judgments that tell us when and why we are moving closer to or farther away from realizing justice in the present globalized world.-- Hilary Putnam, Harvard UniversityIn lucid and vigorous prose, The Idea of Justice gives us a political philosophy that is dedicated to the reduction of injustice on Earth rather than to the creation of ideally just castles in the air. Amartya Sen brings political philosophy face to face with human aspiration and human deprivation in the real world, to whose improvement he has devoted his intellectual life.-- G. A. Cohen, University of OxfordA major critical analysis and synthesis. Sen's inclusive approach transcends the many important scholars and viewpoints that he analyzes. The Idea of Justice presents a set of considerations on justice of importance to both the academic community and to the world of policy formation.-- Kenneth Arrow, Nobel Laureate in Economics, Stanford UniversityFew contemporary thinkers have had as much direct impact on world affairs as Amartya Sen/author. Wonderfully lucid. An invaluable compass for all those who fight injustice around the world.-- Philippe Van Parijs, Louvain UniversityIn the courtliest of tones, Mr. Sen charges John Rawls, an American philosopher who died in 2002, with sending political thinkers up a tortuous blind alley. The Rawlsian project of trying to describe ideally just institutions is a distracting and ultimately fruitless way to think about social injustice, Mr. Sen complains. Such a spirited attack against possibly the most influential English-speaking political philosopher of the past 100 years will alone excite attention. The Ide</t>
  </si>
  <si>
    <t>The Ethics of Identity</t>
  </si>
  <si>
    <t>Appiah, Kwame Anthony</t>
  </si>
  <si>
    <t xml:space="preserve"> PHI005000 PHILOSOPHY / Ethics &amp; Moral Philosophy; PHI019000 PHILOSOPHY / Political; SOC008000 SOCIAL SCIENCE / Ethnic Studies / General</t>
  </si>
  <si>
    <t>Race, ethnicity, nationality, religion, gender, sexuality: in the past couple of decades, a great deal of attention has been paid to such collective identities. They clamor for recognition and respect, sometimes at the expense of other things we value. But to what extent do  identities  constrain our freedom, our ability to make an individual life, and to what extent do they enable our individuality? In this beautifully written work, renowned philosopher and African Studies scholar Kwame Anthony Appiah draws on thinkers through the ages and across the globe to explore such questions. The Ethics of Identity takes seriously both the claims of individuality--the task of making a life---and the claims of identity, these large and often abstract social categories through which we define ourselves.  What sort of life one should lead is a subject that has preoccupied moral and political thinkers from Aristotle to Mill. Here, Appiah develops an account of ethics, in just this venerable sense--but an account that connects moral obligations with collective allegiances, our individuality with our identities. As he observes, the question who we are has always been linked to the question what we are.  Adopting a broadly interdisciplinary perspective, Appiah takes aim at the clichés and received ideas amid which talk of identity so often founders. Is  culture  a good? For that matter, does the concept of culture really explain anything? Is diversity of value in itself? Are moral obligations the only kind there are? Has the rhetoric of  human rights  been overstretched? In the end, Appiah's arguments make it harder to think of the world as divided between the West and the Rest between locals and cosmopolitans between Us and Them. The result is a new vision of liberal humanism--one that can accommodate the vagaries and variety that make us human.</t>
  </si>
  <si>
    <t xml:space="preserve"> The conclusion Appiah eloquently affirms is spot on: the key to living a moral life is clearly not to seek to forego identity. On the contrary, it is to put identity in the service of becoming ethical human beings. ---Joshua Jelly-Schapiro, Tikkun This new book aims to lay the groundwork for a new version of liberal theory adequate to the challenges of our time. . . . I find Appiah's overall conception of liberalism very congenial. . . . If Appiah succeeds in attenuating the force of such claims by undermining the theoretical conceptualizations and arguments supporting them, and integrating the valid claims of identity into liberal theory, he will have contributed very significantly to the reconstruction of liberalism. ---Leonard J. Waks, Education and CultureHonorable Mention for the 2005 Gustavus Myers Outstanding Book Award, Gustavus Myers Center for the Study of Bigotry and Human Rights Suave and discerning. . . . Appiah seeks to reorient political philosophy by returning to the example set by John Stuart Mill. . . . For all of Appiah's philosophic precision, his writing often resembles not Mill's but that of Oscar Wilde--to my mind, the finest prose stylist of the 19th century. . . . [T]he superb rhetorical performance of this book offers the most persuasive evidence for his case. . . . To read The Ethics of Identity is to enter into the world it describes it is also to imagine what it might be like to live in so urbane and expansive a place. ---Jonathan Freedman, New York Times Book Review The Ethics of Identity is a major overhaul of the vocabulary of contemporary political and critical thought—the vocabulary of identity, diversity, authenticity, cosmopolitanism, and culture. The load of hidden assumptions carried by these words had become overwhelming, and someone needed to take them to the shop and give them a thorough philosophical servicing. But Anthony Appiah has done more</t>
  </si>
  <si>
    <t>Kwame Anthony Appiah is Laurance S. Rockefeller University Professor of Philosophy and the Center for Human Values at Princeton University. His books include two monographs in the philosophy of language as well as the widely acclaimed In My Father's House: Africa in the Philosophy of Culture, Cosmopolitanism [Norton], and, with Amy Gutmann, Color Conscious: The Political Morality of Race. He has also edited or co-edited many books, including (with Henry Louis Gates, Jr.) Africana: The Encyclopedia of the African and African-American Experience. His most recent book is Thinking It Through: An Introduction to Contemporary Philosophy.</t>
  </si>
  <si>
    <t>History, Metaphors, Fables</t>
  </si>
  <si>
    <t>A Hans Blumenberg Reader</t>
  </si>
  <si>
    <t>Blumenberg, Hans</t>
  </si>
  <si>
    <t>signale|TRANSFER: German Thought in Translation</t>
  </si>
  <si>
    <t xml:space="preserve"> BIO009000 BIOGRAPHY &amp; AUTOBIOGRAPHY / Philosophers; HIS014000 HISTORY / Europe / Germany; PHI009000 PHILOSOPHY / History &amp; Surveys / General</t>
  </si>
  <si>
    <t>History, Metaphors, Fables allows readers to discover a master thinker whose role in the German intellectual post-war scene can hardly be overestimated.</t>
  </si>
  <si>
    <t>1. The Linguistic Realityof Philosophy (1946/1947)2. World Pictures and World Models (1961)3.  Secularization : Critique of a Category ofHistorical Illegitimacy (1964)4. The Concept of Realityand the Theory of the State(1968/1969)5. Preliminary Remarks on the Concept of Reality(1974)6. Light as a Metaphorfor Truth: At the PreliminaryStage of Philosophical Concept Formation (1957)7. Introduction to Paradigms for a Metaphorology(1960)8. An Anthropological Approach to the ContemporarySignificance of Rhetoric(1971)9. Observations Drawn from Metaphors(1971)10. Prospect for a Theory of Nonconceptuality (1979)11. Theory of Nonconceptuality (circa 1975, excerpt)12. The Relationship between Nature and Technologyas a Philosophical Problem(1951)13.  Imitation of Nature :: Towarda Prehistory ofthe Idea of the Creative Being (1957)14. Phenomenological Aspects on Life-Worldand Technization (1963)15. Socrates and the objet ambigu: Paul Valéry'sDiscussion of the Ontology of the AestheticObject and Its Tradition (1964)16. The Essential Ambiguity of the AestheticObject (1966)17. Speech Situation and Immanent Poetics (1966)18. The Absolute Father(1952/1953)19. The Mythos and Ethos of Americain the Workof William Faulkner (1958)20. The Concept of Realityand the Possibility of theNovel (1964)21. Pensiveness (1980)22. Moments of Goethe (1982)23. Beyond the Edge of Reality: Three Short Essays (1983)24. Of Nonunderstanding: Glosses on Three Fables (1984)25. Unknown Aesopica: From Newly Found Fables (1985)26. Advancing into Eternal Silence: A Centuryafterthe Sailing of the Fram (1993)</t>
  </si>
  <si>
    <t xml:space="preserve">Peter E. Gordon, Harvard University: If the much-disparaged title of the 'humanist' retained any legitimacy in German letters following the mid-century catastrophe, it was mostly thanks to Hans Blumenberg, a thinker of enormous originality who travelled freely across the disciplines of philosophy, history, and literature. This collection of his writings is simply indispensable </t>
  </si>
  <si>
    <t>BlumenbergHans: Hans Blumenberg (1920–1996) was Professor of Philosophy, Emeritus, at the University of Münster and the author of books including Paradigms for a Metaphorology (also in Cornell’s Signale series), The Legitimacy of the Modern Age, The Genesis of the Copernican World, and Work on Myth.KrollJoe Paul: Joe Paul Kroll is Editor at the Leibniz Institute of European History, Mainz, Germany.</t>
  </si>
  <si>
    <t>Kierkegaard's Writings, VI, Volume 6</t>
  </si>
  <si>
    <t>Fear and Trembling/Repetition</t>
  </si>
  <si>
    <t>Kierkegaard, Søren</t>
  </si>
  <si>
    <t>Hong, Howard V. / Hong, Edna H.</t>
  </si>
  <si>
    <t>Kierkegaard's Writings</t>
  </si>
  <si>
    <t>79</t>
  </si>
  <si>
    <t>Philosophy of Religion</t>
  </si>
  <si>
    <t xml:space="preserve"> PHI022000 PHILOSOPHY / Religious</t>
  </si>
  <si>
    <t>Presented here in a new translation, with a historical introduction by the translators, Fear and Trembling and Repetition are the most poetic and personal of Søren Kierkegaard's pseudonymous writings. Published in 1843 and written under the names Johannes de Silentio and Constantine Constantius, respectively, the books demonstrate Kierkegaard's transmutation of the personal into the lyrically religious. Each work uses as a point of departure Kierkegaard's breaking of his engagement to Regine Olsen--his sacrifice of  that single individual.  From this beginning Fear and Trembling becomes an exploration of the faith that transcends the ethical, as in Abraham's willingness to sacrifice his son Isaac at God's command. This faith, which persists in the face of the absurd, is rewarded finally by the return of all that the faithful one is willing to sacrifice. Repetition discusses the most profound implications of unity of personhood and of identity within change, beginning with the ironic story of a young poet who cannot fulfill the ethical claims of his engagement because of the possible consequences of his marriage. The poet finally despairs of repetition (renewal) in the ethical sphere, as does his advisor and friend Constantius in the aesthetic sphere. The book ends with Constantius' intimation of a third kind of repetition--in the religious sphere.</t>
  </si>
  <si>
    <t xml:space="preserve"> The definitive edition of the Writings. The first volume . . . indicates the scholarly value of the entire series: an introduction setting the work in the context of Kierkegaard's development a remarkably clear translation and concluding sections of intelligent notes. </t>
  </si>
  <si>
    <t>A Time for Critique</t>
  </si>
  <si>
    <t>Harcourt, Bernard E. / Fassin, Didier</t>
  </si>
  <si>
    <t>58</t>
  </si>
  <si>
    <t xml:space="preserve"> PHI019000 PHILOSOPHY / Political; PHI040000 PHILOSOPHY / Movements / Critical Theory; POL010000 POLITICAL SCIENCE / History &amp; Theory; SOC026040 SOCIAL SCIENCE / Sociology / Social Theory</t>
  </si>
  <si>
    <t>In a world of political upheaval, rising inequality, catastrophic climate change, and widespread doubt of even the most authoritative sources of information, is there a place for critique? This book calls for a systematic reappraisal of critical thinking—its assumptions, its practices, its genealogy, its predicament—following the principle that critique can only start with self-critique.In A Time for Critique, Didier Fassin, Bernard E. Harcourt, and a group of eminent political theorists, anthropologists, sociologists, philosophers, and literary and legal scholars reflect on the multiplying contexts and forms of critical discourses and on the social actors and social movements engaged in them. How can one maintain sufficient distance from the eventful present without doing it an injustice? How can one address contemporary issues without repudiating the intellectual legacies of the past? How can one avoid the disconnection between theory and action? How can critique be both public and collective? These provocative questions are addressed by revisiting the works of Foucault and Arendt, Said and Césaire, Benjamin and Du Bois, but they are also given substance through on-the-ground case studies that treat subaltern criticism in Palestine, emancipatory mobilizations in Syria, the antitorture campaigns of Sri Lankan activists, and the abolitionism of the African American critical resistance and undercommons movements in the United States. Examining lucidly the present challenges of critique, A Time for Critique shows how its theoretical reassessment and its emerging forms can illuminate the imaginative modalities to rejuvenate critical praxis.</t>
  </si>
  <si>
    <t>AcknowledgmentsIntroduction, by Didier Fassin and Bernard E. HarcourtPart I: Critique as Practice1. How Is Critique?, by Didier Fassin2. Critique as a Political Practice of Freedom, by Linda M. G. Zerilli3. Critique Without a Politics of Hope?, by Ayşe Parla4. The Usefulness of Uncertain Critique, by Peter Redfield5. Human Rights Consciousness and Critique, by Karen Engle6. Critique as Subduction, by Massimiliano Tomba7. What’s Left of the Real?, by Vanja HamzićPart II: Critique in Practice8. Subaltern Critique and the History of Palestine, by Lori Allen9. Critical Theory in a Minor Key to Take Stock of the Syrian Revolution, by Fadi A. Bardawil10. Pragmatic Critique of Torture in Sri Lanka, by Nick Cheesman11. Dispossession, Reimagined from the 1690s, by David Kazanjian12. Crisis, Critique, and Abolition, by Andrew Dilts13. Law, Critique, and the Undercommons, by Allegra M. McLeod14. Critical Praxis for the Twenty- First Century, by Bernard E. HarcourtList of ContributorsIndex</t>
  </si>
  <si>
    <t>Penelope Deutscher, author of Foucault’s Futures: A Critique of Reproductive Reason:This is a rich collection of essays, offering readers the specific tools needed for further development in critical theory.</t>
  </si>
  <si>
    <t>HarcourtBernard E.: Bernard Harcourt (PhD, Political Science, Harvard JD, Harvard Law School) is Isidor and Seville Sulzbacher Professor of Law, Professor of Political Science, and Director of the Columbia Center for Contemporary Critical Thought at Columbia University. He is the author of Exposed: Desire and Disobedience in the Digital Age (Harvard, 2015), The Illusion of Free Markets: Punishment and the Myth of Natural Order (Harvard, 2011), Against Prediction: Punishing and Policing in an Actuarial Age (Chicago, 2007), Language of the Gun: Youth, Crime, and Public Policy (Chicago, 2005), and Illusion of Order: The False Promise of Broken-Window Policing (Harvard, 2001) the coauthor (with W.J.T. Mitchell and Michael Taussig) of Occupy: Three Inquiries in Disobedience (Chicago, 2013) and the editor of Foucault: La societe punitive (Gallimard, 2014), Theories et institutions penales (Gallimard, 2015), and Surveiller et punir (Gallimard, 2015).FassinDidier: Didier Fassin (MD, University of Paris PhD, Social Sciences, EHESS Habilitation, Public Health, University of Paris Habilitation, Social Sciences, EHESS) is the James Wolfensohn Professor of Social Science at the Institute foe Advanced Study and Director of Studies at the Ecole des Hautes Etudes en Sciences Sociales. He is the author of When Bodies Remember: Politics and Experience of AIDS in South Africa (California, 2007), Humanitarian Reason: A Moral History of the Present (California, 2011), Enforcing Order: An Ethnography of Urban Policing (Polity, 2013), Prison Worlds: An Ethnography of the Carceral Condition (Polity, 2016), and Life: A Critical User's Manual (Polity, forthcoming) and the coauthor of (with R. Rechtman) The Empire of Trauma: An Inquiry into the Condition of Victimhood (Princeton, 2009), (with Y. Bouagga) At the Heart of the State: The Moral World of Institutions (Pluto, 2015), and (with M. Lambek, V. Das, and W. Keane) Four Lectures on Ethics: Anthr</t>
  </si>
  <si>
    <t>Tantra in Practice</t>
  </si>
  <si>
    <t>White, David Gordon</t>
  </si>
  <si>
    <t>Princeton Readings in Religions</t>
  </si>
  <si>
    <t>7</t>
  </si>
  <si>
    <t>Mysticism</t>
  </si>
  <si>
    <t xml:space="preserve"> REL047000 RELIGION / Mysticism</t>
  </si>
  <si>
    <t>As David White explains in the Introduction to Tantra in Practice, Tantra is an Asian body of beliefs and practices that seeks to channel the divine energy that grounds the universe, in creative and liberating ways. The subsequent chapters reflect the wide geographical and temporal scope of Tantra by examining thirty-six texts from China, India, Japan, Nepal, and Tibet, ranging from the seventh century to the present day, and representing the full range of Tantric experience--Buddhist, Hindu, Jain, and even Islamic. Each text has been chosen and translated, often for the first time, by an international expert in the field who also provides detailed background material. Students of Asian religions and general readers alike will find the book rich and informative.  The book includes plays, transcribed interviews, poetry, parodies, inscriptions, instructional texts, scriptures, philosophical conjectures, dreams, and astronomical speculations, each text illustrating one of the diverse traditions and practices of Tantra. Thus, the nineteenth-century Indian Buddhist Garland of Gems, a series of songs, warns against the illusion of appearance by referring to bees, yogurt, and the fire of Malaya Mountain while fourteenth-century Chinese Buddhist manuscripts detail how to prosper through the Seven Stars of the Northern Dipper by burning incense, making offerings to scriptures, and chanting incantations. In a transcribed conversation, a modern Hindu priest in Bengal candidly explains how he serves the black Goddess Kali and feeds temple skulls lentils, wine, or rice a seventeenth-century Nepalese Hindu praise-poem hammered into the golden doors to the temple of the Goddess Taleju lists a king's faults and begs her forgiveness and grace. An introduction accompanies each text, identifying its period and genre, discussing the history and influence of the work, and identifying points of particular interest or difficulty. The first book to</t>
  </si>
  <si>
    <t>This extremely welcome reader is the first substantial anthology devoted to tantra. Translations are crisp and clear, and the contextualizing essays provide expert guidance that allows the uninitiated access to the symbolism of this profound world.---Kidder Smith, Religious Studies Review</t>
  </si>
  <si>
    <t>David Gordon White is Associate Professor in the Department of Religious Studies at the University of California, Santa Barbara. A specialist in the religions of South Asia, he is the author of Myths of the Dog-Man and The Alchemical Body: Siddha Traditions in Medieval India.</t>
  </si>
  <si>
    <t>The Roots of Romanticism</t>
  </si>
  <si>
    <t>Second Edition</t>
  </si>
  <si>
    <t>Berlin, Isaiah</t>
  </si>
  <si>
    <t>Hardy, Henry</t>
  </si>
  <si>
    <t>45</t>
  </si>
  <si>
    <t xml:space="preserve"> ART015120 ART / History / Romanticism; PHI016000 PHILOSOPHY / History &amp; Surveys / Modern; PHI019000 PHILOSOPHY / Political</t>
  </si>
  <si>
    <t>In The Roots of Romanticism, one of the twentieth century's most influential philosophers dissects and assesses a movement that changed the course of history. Brilliant, fresh, immediate, and eloquent, these celebrated Mellon Lectures are a bravura intellectual performance. Isaiah Berlin surveys the many attempts to define romanticism, distills its essence, traces its developments from its first stirrings to its apotheosis, and shows how it still permeates our outlook. He ranges over a cast of some of the greatest thinkers and artists of the eighteenth and nineteenth centuries, including Kant, Rousseau, Diderot, Schiller, the Schlegels, Novalis, Goethe, Blake, Byron, and Beethoven. The ideas and attitudes of these and other figures, Berlin argues, helped to shape twentieth-century nationalism, existentialism, democracy, totalitarianism, and our ideas about heroic individuals, self-fulfillment, and the exalted place of art. This new edition, illustrated for the first time, also features a new foreword by philosopher John Gray, in which he discusses Berlin's belief that the influence of romanticism has been unpredictable and contradictory in the extreme, fuelling anti-liberal political movements but also reinvigorating liberalism a revised text and a new appendix that includes some of Berlin's correspondence about the lectures and the reactions to them.</t>
  </si>
  <si>
    <t xml:space="preserve"> In a dark century, he showed what a life of the mind should be: skeptical, ironical, dispassionate and free. —Michael Ignatieff Exhilaratingly thought-provoking.  This small volume provides the distilled essence of Berlin and it provides wonderful examples of his technique: vast sentences in which a succession of parallel phrases draws out the meaning, inch by inch, and ends with a perfect rendering of the original clause upon which the reader has been left dangling for half a page, believing himself hopelessly lost. The experience is like waiting for an organist to resolve a mighty but elusive chord. ---Anthony Smith, The Observer With The Roots of Romanticism . . . we get another instalment of scintillating, elusive, paradoxical thought. . . . [T]his is a welcome addition to Berlin's ever-growing oeuvre. ---Ben Rogers, Financial Times Thoroughly brilliant, often thrilling and yet always accessible.  [A] supremely intelligent and illuminating little book. . . . [A] marvelous example of Berlin doing what he did best--the judiciously poised and open-minded elucidation of 18th- and 19th-century philosophy. . . . In an era where humane intellectual discourse has been deconstructed, intertextualised, phallicised and generally kicked senseless, Berlin's writing shines like a beacon. ---Rupert Christiansen, The Spectator Isaiah Berlin's Mellon Lectures on romanticism, a movement that he believed to be 'the greatest single shift in the consciousness of the West to have occurred,' are as eloquent, sprightly, and profound as anything he ever produced. This edition is provided with fascinating addenda as well as exacting editing and full references it presents Berlin's analysis of the contradictions, plurality, and irrationality of a vital conjunction in intellectual, political, and artistic history, and restores the voice of the magus at its most thought-provoking and beguiling. —Roy Foster, Unive</t>
  </si>
  <si>
    <t>Isaiah Berlin was one of the most important philosophers of the twentieth century. A Fellow of All Souls College, Oxford, he was renowned as an essayist and as the author of many books, among them Karl Marx, Four Essays on Liberty, Russian Thinkers, The Sense of Reality, The Proper Study of Mankind, and from Princeton, Concepts and Categories, Personal Impressions, The Crooked Timber of Humanity, The Roots of Romanticism, The Power of Ideas, and Three Critics of the Enlightenment. Henry Hardy, a Fellow of Wolfson College, Oxford, is one of Isaiah Berlin's literary trustees. He has edited several other volumes by Berlin, and is currently preparing Berlin's letters and remaining unpublished writings for publication.</t>
  </si>
  <si>
    <t>Critical Theory in Critical Times</t>
  </si>
  <si>
    <t>Transforming the Global Political and Economic Order</t>
  </si>
  <si>
    <t>Lafont, Cristina / Deutscher, Penelope</t>
  </si>
  <si>
    <t xml:space="preserve"> LAW052000 LAW / Jurisprudence; PHI019000 PHILOSOPHY / Political; PHI040000 PHILOSOPHY / Movements / Critical Theory; POL010000 POLITICAL SCIENCE / History &amp; Theory</t>
  </si>
  <si>
    <t>World-renowned specialists in contemporary critical theory address the recent crises and transformations of the global political and economic order</t>
  </si>
  <si>
    <t>AcknowledgmentsIntroduction: Critical Theory in Critical TimesPart I. The Future of Democracy1. An Exploration of the Meaning of Transnationalization of Democracy, Using the Example of the European Union, by Jürgen HabermasPart II. Human Rights and Sovereignty2. Democratic Sovereignty and Transnational Law: On Legal Utopianism and Democratic Skepticism, by Seyla Benhabib3. Human Rights, Sovereignty, and the Responsibility to Protect, by Cristina Lafont4. A Critical Theory of Human Rights&amp;mdashSome Groundwork, by Rainer ForstPart III. Political Rights in Neoliberal Times5. Neoliberalism and the Economization of Rights, by Wendy Brown6. Law and Domination, by Christoph MenkePart IV. Criticizing Capitalism7. Behind Marx's Hidden Abode: For an Expanded Conception of Capitalism, by Nancy Fraser8. A Wide Concept of Economy: Economy as a Social Practice and the Critique of Capitalism, by Rahel JaeggiPart V. The End of Progress in Postcolonial Times9. Adorno, Foucault, and the End of Progress: Critical Theory in Postcolonial Times, by Amy Allen10. Post-Foucault: The Critical Time of the Present, by Penelope Deutscher11. Criticizing Critical Theory, by Charles W. MillsBibliographyAbout the ContributorsIndex</t>
  </si>
  <si>
    <t>Christopher Zurn, Professor of Social and Political Philosophy at University of Massachusetts, Boston:This is an extraordinary volume of contributions by outstanding contemporary thinkers, topically focused on urgent issues raised by our critical times. Its individual essays and its overall approach are sure to have a significant and lasting impact on contemporary thought.David Ingram, Professor of Philosophy at Loyola University Chicago:The collection of essays contained in this volume is impressive and unprecedented in its presentation of the leading figures and themes of contemporary critical theory. It represents the epitome of critical theory as it is currently practiced across different fields of concern.Jean L. Cohen, Nell and Herbert M. Singer Professor of Political Thought and Contemporary Civilization, Columbia University:Critical Theory in Critical Times tackles a crucial topic: the relevance of German and French critical theory to 21st-century politics and emancipatory projects. This excellent collection of essays shows that we have to rethink the core concepts and scope of critical theory in light of contemporary challenges to democracy, human rights, and socioeconomic justice posed by neoliberal forms of globalization and by critical theory's own insufficient attention to colonialism and postcolonialism. By reflexively reassessing and revising critical theoretical approaches, this volume demonstrates the continued relevance of critical theory today and is a must-read for anyone interested in progressive social change.</t>
  </si>
  <si>
    <t>Penelope Deutscher is Joan and Sarepta Harrison Professor of Philosophy at Northwestern University. She is the author or editor of a number of books, including Foucault/Derrida Fifty Years Later (2016) and Foucault's Futures: A Critique of Reproductive Reason (2017), both from Columbia University Press.Cristina Lafont is professor of philosophy at Northwestern University. She is the author of The Linguistic Turn in Hermeneutic Philosophy (1999), Heidegger, Language, and World-Disclosure (2000), and Global Governance and Human Rights (2012), and coeditor of The Habermas Handbook.</t>
  </si>
  <si>
    <t>On Bullshit</t>
  </si>
  <si>
    <t>Frankfurt, Harry G.</t>
  </si>
  <si>
    <t xml:space="preserve"> PHI000000 PHILOSOPHY / General; PHI005000 PHILOSOPHY / Ethics &amp; Moral Philosophy</t>
  </si>
  <si>
    <t>A #1 NEW YORK TIMES BESTSELLEROne of the most salient features of our culture is that there is so much bullshit. Everyone knows this. Each of us contributes his share. But we tend to take the situation for granted. Most people are rather confident of their ability to recognize bullshit and to avoid being taken in by it. So the phenomenon has not aroused much deliberate concern. We have no clear understanding of what bullshit is, why there is so much of it, or what functions it serves. And we lack a conscientiously developed appreciation of what it means to us. In other words, as Harry Frankfurt writes,  we have no theory.   Frankfurt, one of the world's most influential moral philosophers, attempts to build such a theory here. With his characteristic combination of philosophical acuity, psychological insight, and wry humor, Frankfurt proceeds by exploring how bullshit and the related concept of humbug are distinct from lying. He argues that bullshitters misrepresent themselves to their audience not as liars do, that is, by deliberately making false claims about what is true. In fact, bullshit need not be untrue at all.  Rather, bullshitters seek to convey a certain impression of themselves without being concerned about whether anything at all is true. They quietly change the rules governing their end of the conversation so that claims about truth and falsity are irrelevant. Frankfurt concludes that although bullshit can take many innocent forms, excessive indulgence in it can eventually undermine the practitioner's capacity to tell the truth in a way that lying does not. Liars at least acknowledge that it matters what is true. By virtue of this, Frankfurt writes, bullshit is a greater enemy of the truth than lies are.</t>
  </si>
  <si>
    <t xml:space="preserve"> There is an interesting problem sketched at the end of the book, wherein sincerity is described as an ideal for those who do not believe that there is any (objective) truth, thus departing from the ideal correctness. . . . Needless to say, there are numerous problems which may be expanded, looked into and analyzed concerning bullshit. And I dare say that Frankfurt's little book is a nice starting point. ---Petter A. Naessan, Philosophy Now A gem of psychological insight, social commentary, philosophical analysis, and good humor. This is the work of an extraordinarily acute, attentive, and versatile philosopher who has succeeded in addressing an audience comprised of both other philosophers and the general public on a topic of considerable human interest in a characteristically wry and engaging way. It is one of the most enjoyable and humanly illuminating short pieces of philosophy produced in the past fifty years. —Raymond Geuss, University of Cambridge This is what the world has long needed. . . . Bullshit is now such a dominant feature of our culture that most of us are confident we can recognize and rebuff it. But Frankfurt shows the reader just how insidious (and destructive) it can be. . . . This book will change your life. ---Leopold Froehlich, Playboy Immediately, I must say: read it. Beautifully written, lucid, ironic and profound, it is a model of what philosophy can and should do. It is a small and highly provocative masterpiece, and I really don't think I am bullshitting you here. ---Bryan Appleyard, The Sunday TimesListed on the 2017 War on the Rocks Holiday Reading List Harry Frankfurt, a Princeton philosophy professor, presents a scholarly and formal essay on inflated truth, purposeful obfuscation, and pretentious duplicity. . . . I'm sure he had a blast writing it, and the droll prose is a tasty treat. ---Richard Pachter, The Boston Globe With its rele</t>
  </si>
  <si>
    <t>Harry G. Frankfurt is Professor of Philosophy Emeritus at Princeton University. His books include The Reasons of Love (Princeton), Necessity, Volition, and Love, and The Importance of What We Care About.</t>
  </si>
  <si>
    <t>We, the People of Europe?</t>
  </si>
  <si>
    <t>Reflections on Transnational Citizenship</t>
  </si>
  <si>
    <t>Balibar, Étienne</t>
  </si>
  <si>
    <t>Translation/Transnation</t>
  </si>
  <si>
    <t>18</t>
  </si>
  <si>
    <t>étienne Balibar has been one of Europe's most important philosophical and political thinkers since the 1960s. His work has been vastly influential on both sides of the Atlantic throughout the humanities and the social sciences. In We, the People of Europe?, he expands on themes raised in his previous works to offer a trenchant and eloquently written analysis of  transnational citizenship  from the perspective of contemporary Europe. Balibar moves deftly from state theory, national sovereignty, and debates on multiculturalism and European racism, toward imagining a more democratic and less state-centered European citizenship. Although European unification has progressively divorced the concepts of citizenship and nationhood, this process has met with formidable obstacles. While Balibar seeks a deep understanding of this critical conjuncture, he goes beyond theoretical issues. For example, he examines the emergence, alongside the formal aspects of European citizenship, of a  European apartheid,  or the reduplication of external borders in the form of  internal borders  nurtured by dubious notions of national and racial identity. He argues for the democratization of how immigrants and minorities in general are treated by the modern democratic state, and the need to reinvent what it means to be a citizen in an increasingly multicultural, diversified world. A major new work by a renowned theorist, We, the People of Europe? offers a far-reaching alternative to the usual framing of multicultural debates in the United States while also engaging with these debates.</t>
  </si>
  <si>
    <t>Balibar tackles a wide range of themes associated with a dialectic of the construction of 'Europe.' . . . The writing is clear, informed, and provocative.There is much merit to this book as a work of political philosophy, inasmuch as it provides new analyses of the concept of sovereignty and develops new ideas about the nature of citizenship under post-modern conditions.---Gustav Peebles, Political Science Quarterly Together these two volumes constitute an outstanding contribution to the field. They present the views and arguments of the major philosophers of the period with unmatched clarity and subject them to deep and critical scrutiny. In my view there is no other work on the history of twentieth-century century analytic philosophy that matches it in its scope, depth, and elegance. —Ali Kazmi, University of Calgary This is clearly one of the most prodigious political accomplishments of our time. In open and engaging prose, Balibar offers a serious and thoroughgoing study of the problem of what constitutes citizenship under changing conditions of immigration in Europe. His critique is accompanied by a political vision of democracy at once chastened and hopeful. —Judith Butler, University of California, Berkeley, author of The Psychic Life of Power An extremely important book. Anything Balibar writes is sure to find an extremely eager audience in the United States. But the subject of this book—the new politics of immigration and racism in a newly unifying Europe, the very real threat that unification will mean a European version of apartheid, and the possibility that a transnational political counter-subject ( we, the people of Europe ) can emerge to oppose globalization—is even more topical than those Balibar has led us to expect from him. His striking and sometimes dazzling commentaries on the various frameworks and discourses at play will be of immediate interest to readers in a wide range of fields. —Bruce Robb</t>
  </si>
  <si>
    <t>Étienne Balibar is Emeritus Professor of Philosophy at the University of Paris-X and Distinguished Professor of Humanities at the University of California, Irvine. His previous books in English include Masses, Classes, Ideas, Politics and the Other Scene, Race, Nation, Class (with Immanuel Wallerstein), Reading Capital (with Louis Althusser), Spinoza and Politics, and The Philosophy of Marx.</t>
  </si>
  <si>
    <t>The Practices of the Enlightenment</t>
  </si>
  <si>
    <t>Aesthetics, Authorship, and the Public</t>
  </si>
  <si>
    <t>von Mücke, Dorothea</t>
  </si>
  <si>
    <t>Columbia Themes in Philosophy, Social Criticism, and the Arts</t>
  </si>
  <si>
    <t xml:space="preserve"> ART015030 ART / European; HIS013000 HISTORY / Europe / France; HIS014000 HISTORY / Europe / Germany; HIS015000 HISTORY / Europe / Great Britain / General; HIS037050 HISTORY / Modern / 18th Century; PHI001000 PHILOSOPHY / Aesthetics; REL082000 RELIGION / Christianity / Lutheran</t>
  </si>
  <si>
    <t>Rethinking the relationship between eighteenth-century Pietist traditions and Enlightenment thought and practice, The Practices of Enlightenment unravels the complex and often neglected religious origins of modern secular discourse. Mapping surprising routes of exchange between the religious and aesthetic writings of the period and recentering concerns of authorship and audience, this book revitalizes scholarship on the Enlightenment.By engaging with three critical categories—aesthetics, authorship, and the public sphere—The Practices of Enlightenment illuminates the relationship between religious and aesthetic modes of reflective contemplation, autobiography and the hermeneutics of the self, and the discursive creation of the public sphere. Focusing largely on German intellectual life, this critical engagement also extends to France through Rousseau and to England through Shaftesbury. Rereading canonical works and lesser-known texts by Goethe, Lessing, and Herder, the book challenges common narratives recounting the rise of empiricist philosophy, the idea of the  sensible  individual, and the notion of the modern author as celebrity, bringing new perspective to the Enlightenment concepts of instinct, drive, genius, and the public sphere.</t>
  </si>
  <si>
    <t>AcknowledgmentsIntroductionPart One. The Birth of Aesthetics, the Ends of Teleology, and the Rise of Genius1. The Surprising Origins of Enlightenment Aesthetics2. Disinterested Interest: The Human Animal's Lack of Instinct3. Beautiful, not Intelligent Design4. Enlightenment Discourses on Original Genius5. Where Nature Gives the Rule to Art6. The Strasbourg Cathedral: Edification and TheophanyConclusionPart Two. Confessional Discourse, Autobiography, and Authorship7. Pietism8. Rousseau9. Goethe: From the Confessions of a Beautiful Soul to Poetry and TruthPart Three. Imagined Communities and the Mobilization of a Critical Public10. Patriotic Invocations of the Public11. Real and Virtual Audiences in Herder's Concept of the Modern Public12. Mobilizing a Critical PublicNotesIndex</t>
  </si>
  <si>
    <t>Jonathan Sheehan, University of California, Berkeley:Why are the arts and literature such crucial spaces for the modern cultivation of human freedom? Dorothea von Mücke gives this question a remarkable history, revealing how and why aesthetics became so fundamental to Western ideals of creativity, responsibility, and autonomy. Moving nimbly across theology, moral philosophy, natural philosophy, and print culture—and engaging a host of eighteenth-century literary figures from the familiar to the unknown—von Mücke's book charts how the Enlightenment made artistic creativity the very marker of humanity itself.David Bates, University of California, Berkeley:If the legacy of the Enlightenment has been endlessly debated, its origins are hardly well understood. Here, with great precision and elegance, Dorothea von Mucke traces the fundamental religious underpinnings of some key secular achievements of eighteenth-century culture, namely aesthetics, the individual, and the public sphere. This prepares the way for some rather unexpected—and convincing—readings of key Enlightenment texts. The reader emerges with a profound sense of how our secularism has been shaped from its inception by theological forms of thought, a timely consideration.David E. Wellbery, University of Chicago:This risk-taking, cliché-breaking book embodies the virtues of the writers it studies. Lessing, Rousseau, Kant, Herder, and Goethe come alive in its pages as the inventors of a new apprehension of art, as explorers of interiority, as creators of a critical public. Synthetic vision, astonishing breadth of learning, and richly textured analysis combine to produce a study of remarkable power and subtlety. Every chapter inspired me. The Practices of Enlightenment is a worthy successor to Habermas's great book on the emergence of the public sphere.Paul Fleming, Cornell University:A remarkable and innovative investigation of the confluence of religious (especially pietistic)</t>
  </si>
  <si>
    <t>Dorothea E. von Mücke is professor of German and Comparative Literature at Columbia University. She is the author of Virtue and the Veil of Illusion: Generic Innovation and the Pedagogical Project and The Seduction of the Occult and the Rise of the Fantastic Tale. Her coedited books include Body and Text in the Eighteenth Century and A New History of German Literature.</t>
  </si>
  <si>
    <t>Critique and Praxis</t>
  </si>
  <si>
    <t>Harcourt, Bernard E.</t>
  </si>
  <si>
    <t xml:space="preserve"> PHI019000 PHILOSOPHY / Political; PHI040000 PHILOSOPHY / Movements / Critical Theory; POL010000 POLITICAL SCIENCE / History &amp; Theory</t>
  </si>
  <si>
    <t>Critical philosophy has always challenged the division between theory and practice. At its best, it aims to turn contemplation into emancipation, seeking to transform society in pursuit of equality, autonomy, and human flourishing. Yet today’s critical theory often seems to engage only in critique. These times of crisis demand more.Bernard E. Harcourt challenges us to move beyond decades of philosophical detours and to harness critical thought to the need for action. In a time of increasing awareness of economic and social inequality, Harcourt calls on us to make society more equal and just. Only critical theory can guide us toward a more self-reflexive pursuit of justice. Charting a vision for political action and social transformation, Harcourt argues that instead of posing the question, “What is to be done?” we must now turn it back onto ourselves and ask, and answer, “What more am I to do?”Critique and Praxis advocates for a new path forward that constantly challenges each and every one of us to ask what more we can do to realize a society based on equality and justice. Joining his decades of activism, social-justice litigation, and political engagement with his years of critical theory and philosophical work, Harcourt has written a magnum opus.</t>
  </si>
  <si>
    <t>Preface: The Primacy of Critique and PraxisIntroduction: Toward a Critical Praxis TheoryPart I. Reconstructing Critical Theory1. The Original Foundations2. Challenging the Frankfurt Foundations3. Michel Foucault and the History of Truth-Making4. The Return to Foundations5. The Crux of the Problem6. Reconstructing Critical Theory7. A Radical Critical Philosophy of IllusionsPart II. Reimagining the Critical Horizon8. The Transformation of Critical Utopias9. The Problem of Liberalism10. A Radical Critical Theory of Values11. A Critical Horizon of Endless Struggle12. The Problem of Violence13. A Way ForwardPart III. Renewing Critical Praxis14. The Transformation of Praxis15. The Landscape of Contemporary Critical Praxis16. The New Space of Critical PraxisPart IV. Reformulating Critique17. Reframing the Praxis Imperative18. What More Am I To Do?19. Crisis, Critique, PraxisConclusionPostscriptNotesBibliographyAcknowledgmentsName IndexConcept Index</t>
  </si>
  <si>
    <t>Bryan Stevenson, author of Just Mercy: A Story of Justice and Redemption:Bernard Harcourt's pragmatic and comprehensive dissection of philosophy and the quest for social justice is timely, provocative, and critically needed in this moment of global uncertainty, endless conflict, and pervasive inequality.Gayatri Chakravorty Spivak, author of Other Asias:A relentlessly honest and learned exploration of how critical theory can turn again to the task of changing the world.  Learning from above but assiduously from below, activist legal scholar Bernard Harcourt utilizes illusion and value, makes theory and practice collide, and asks: 'What more am I to do?'  Required reading.Antonio Negri, coauthor of Empire:Has critical philosophy completed its mission or has it renounced the task, which it posed in the 1920s, to link theory and praxis in order to change the world? Harcourt’s response is unequivocal: the critical theory that emerged from the Frankfurt School has lost its original orientation and separated theory from the passion for praxis. Many other philosophical tendencies have since occupied this terrain, reimagining the theoretical horizon and trying to construct practices adequate to contemporary society. Harcourt studies and critiques them attentively, be they liberal currents or socialist variants, European philosophies of the common or insurrectionalist approaches. For Harcourt, however, critique must return to its radical roots and be done ‘en situation.’ This book inaugurates a turn from Foucault-style genealogies to a critical thought that is rooted in praxis and critiques it politically.  With this passage, Harcourt exclaims, with Haraway, that ‘the only scientific thing to do is to revolt!’ And he confesses that in his previous books he only scratched at the surface of this conversion. Today the paradigm has shifted and praxis must be posed as subjectivation. If before the problem consisted in responding to ‘Wh</t>
  </si>
  <si>
    <t>Bernard E. Harcourt is the Isidor and Seville Sulzbacher Professor of Law and professor of political science at Columbia University and a chaired professor at the École des Hautes Études en Sciences Sociales in Paris. An editor of Michel Foucault’s work in French and English, Harcourt is the author of several books, including The Counterrevolution: How Our Government Went to War Against Its Own Citizens (2018) and The Illusion of Free Markets: Punishment and the Myth of Natural Order (2011). He is a social-justice litigator and the recipient of the 2019 Norman Redlich Capital Defense Distinguished Service Award from the New York City Bar Association for his longtime representation of death row prisoners.</t>
  </si>
  <si>
    <t>Philosophy and the Mirror of Nature</t>
  </si>
  <si>
    <t>Thirtieth-Anniversary Edition</t>
  </si>
  <si>
    <t>Rorty, Richard</t>
  </si>
  <si>
    <t>81</t>
  </si>
  <si>
    <t xml:space="preserve"> PHI004000 PHILOSOPHY / Epistemology; PHI009000 PHILOSOPHY / History &amp; Surveys / General</t>
  </si>
  <si>
    <t xml:space="preserve">When it first appeared in 1979, Philosophy and the Mirror of Nature hit the philosophical world like a bombshell. In it, Richard Rorty argued that, beginning in the seventeenth century, philosophers developed an unhealthy obsession with the notion of representation: comparing the mind to a mirror that reflects reality. Rorty's book is a powerful critique of this imagery and the tradition of thought that it spawned.  Today, the book remains a must-read and stands as a classic of twentieth-century philosophy. Its influence on the academy, both within philosophy and across a wide array of disciplines, continues unabated. This edition includes new essays by philosopher Michael Williams and literary scholar David Bromwich, as well as Rorty's previously unpublished essay  The Philosopher as Expert. </t>
  </si>
  <si>
    <t xml:space="preserve"> This is an ambitious and important book. Ambitious because it attempts to place the main concerns and discussions of contemporary philosophy within a historical perspective important because this is all too rarely attempted within our present philosophical culture, and almost never done this well. ---Charles Taylor, Times Literary Supplement Philosophy and the Mirror of Nature brings to light the deep sense of crisis within the profession of academic philosophy. . . . Rorty's provocative and profound meditations impel philosophers to examine the problematic status of their discipline--only to discover that modern European philosophy has come to an end. ---Cornel West, Union Seminary Quarterly Review It is going to be a long time before a better book of its kind appears. ---Alasdair MacIntyre, London Review of Books</t>
  </si>
  <si>
    <t>Richard Rorty (1931-2007) was a prolific philosopher and public intellectual who, throughout his illustrious career, taught at Princeton, the University of Virginia, and, until his death, Stanford University.</t>
  </si>
  <si>
    <t>The Ethics of Authenticity</t>
  </si>
  <si>
    <t xml:space="preserve"> PHI000000 PHILOSOPHY / General</t>
  </si>
  <si>
    <t>Everywhere we hear of decline, of a world that was better before the influence of modernity. While some lament Western culture’s slide into relativism and nihilism and others celebrate the trend as a liberating sort of progress, Taylor calls on us to face the moral and political crises of our time, and to make the most of modernity's challenges.</t>
  </si>
  <si>
    <t>CoverTitle PageCopyrightContentsAcknowledgementsChapter 1. Three MalaisesChapter 2. The Inarticulate DebateChapter 3. The Sources of AuthenticityChapter 4. Inescapable HorizonsChapter 5. The Need for RecognitionChapter 6. The Slide to SubjectivismChapter 7. La Lotta ContinuaChapter 8. Subtler LanguagesChapter 9. An Iron Cage?Chapter 10. Against FragmentationNotesIndex</t>
  </si>
  <si>
    <t>The great merit of Taylor’s brief, non-technical, powerful book…is the vigour with which he restates the point which Hegel (and later Dewey) urged against Rousseau and Kant: that we are only individuals in so far as we are social… Being authentic, being faithful to ourselves, is being faithful to something which was produced in collaboration with a lot of other people… The core of Taylor’s argument is a vigorous and entirely successful criticism of two intertwined bad ideas: that you are wonderful just because you are you, and that ‘respect for difference’ requires you to respect every human being, and every human culture—no matter how vicious or stupid.-- Richard Rorty London Review of BooksCharles Taylor is a philosopher of broad reach and many talents, but his most striking talent is a gift for interpreting different traditions, cultures and philosophies to one another… [This book is] full of good things.-- Alan Ryan New York Times Book ReviewTaylor’s crystalline insights rescue us from the plague on both houses in the debate over modernity and its discontents.-- Joseph Coates Chicago TribuneReading Taylor’s unexpected but always perceptive judgments on modernity, one becomes forcefully aware of the critical potential of that old philosophical injunction ‘know thyself’. This little book points to the importance of public reflection and debate about who we are. It also forcefully draws attention to their absence from our public culture.-- Ben Rogers The GuardianCharles Taylor’s Ethics of Authenticity is a concise, clear discussion reexamining these and closely related ‘malaises’ of modernity while focusing on meaning, its importance in our lives, and why our attempts to find our identities matter—whether these identities be personal, social, political, aesthetic, or scientific. He affirms the moral ground underlying modern individualism, but challenges us to go beyond relativis</t>
  </si>
  <si>
    <t>Conservatism</t>
  </si>
  <si>
    <t>An Anthology of Social and Political Thought from David Hume to the Present</t>
  </si>
  <si>
    <t>Muller, Jerry Z.</t>
  </si>
  <si>
    <t>At a time when the label  conservative  is indiscriminately applied to fundamentalists, populists, libertarians, fascists, and the advocates of one or another orthodoxy, this volume offers a nuanced and historically informed presentation of what is distinctive about conservative social and political thought. It is an anthology with an argument, locating the origins of modern conservatism within the Enlightenment and distinguishing between conservatism and orthodoxy. Bringing together important specimens of European and American conservative social and political analysis from the mid-eighteenth century through our own day, Conservatism demonstrates that while the particular institutions that conservatives have sought to conserve have varied, there are characteristic features of conservative argument that recur over time and across national borders. The book proceeds chronologically through the following sections: Enlightenment Conservatism (David Hume, Edmund Burke, and Justus Möser), The Critique of Revolution (Burke, Louis de Bonald, Joseph de Maistre, James Madison, and Rufus Choate), Authority (Matthew Arnold, James Fitzjames Stephen), Inequality (W. H. Mallock, Joseph A. Schumpeter), The Critique of Good Intentions (William Graham Sumner), War (T. E. Hulme), Democracy (Carl Schmitt, Schumpeter), The Limits of Rationalism (Winston Churchill, Michael Oakeshott, Friedrich Hayek, Edward Banfield), The Critique of Social and Cultural Emancipation (Irving Kristol, Peter Berger and Richard John Neuhaus, Hermann Lübbe), and Between Social Science and Cultural Criticism (Arnold Gehlen, Philip Rieff). The book contains an afterword on recurrent tensions and dilemmas of conservative thought.</t>
  </si>
  <si>
    <t xml:space="preserve"> Jerry Muller's thoughtful primer on conservative thinkers from David Hume to the present day is timely. If the dispossessed of the right feel the need to go back to basics, they could do worse than start here. . . . This anthology, with Muller's useful introductions to the work of two dozen or so political theorists, reminds us that conservatism has always been the most amorphous of political philosophies. ---Philip Stephens, Financial Times A richly diverse, intelligently designed, and helpfully annotated introduction to the world of conservative theory. No comparable collection that I know of is as broad and unparochial as this one. —Thomas Pangle, University of Toronto Muller's book is a bracing commentary on the present-day condition of American conservatism, and a welcome invitation to rethink what conservatives ought to be conserving. ---Charles R. Kesler, Wilson Quarterly Mr. Miller has covered the bases well, giving a good accounting of the breadth and variety of the subject he anthologizes. ---Stephen Goode, Washington Times A smartly designed anthology. Muller is a capable teacher. . . . He brings a freshness to old standbys like Edmund Burke and James Madison and unearths fascinating conservative passages from Winston Churchill and several lesser lights. The readings may be the meat of the book, but Muller's take on conservatism is its lifeblood. His afterword. . . is nothing short of brilliant. . . . Muller's exciting anthology effectively shows that conservatism, for all its apparent stodginess, is remarkably alive and organic. ---John J. Miller, The Detroit News</t>
  </si>
  <si>
    <t>Jerry Z. Muller is Professor of History at the Catholic University of America in Washington, D.C. His previous books, Adam Smith in His Time and Ours: Designing the Decent Society and The Other God That Failed: Hans Freyer and the Deradicalization of German Conservatism are available from Princeton in paperback.</t>
  </si>
  <si>
    <t>Quantum Theory</t>
  </si>
  <si>
    <t>33</t>
  </si>
  <si>
    <t>Early Modern Philosophy</t>
  </si>
  <si>
    <t xml:space="preserve"> PHI000000 PHILOSOPHY / General; PHI013000 PHILOSOPHY / Metaphysics; PHI016000 PHILOSOPHY / History &amp; Surveys / Modern; SCI057000 SCIENCE / Physics / Quantum Theory; SCI075000 SCIENCE / Philosophy &amp; Social Aspects</t>
  </si>
  <si>
    <t>A sophisticated and original introduction to the philosophy of quantum mechanics from one of the world’s leading philosophers of physicsIn this book, Tim Maudlin, one of the world’s leading philosophers of physics, offers a sophisticated, original introduction to the philosophy of quantum mechanics. The briefest, clearest, and most refined account of his influential approach to the subject, the book will be invaluable to all students of philosophy and physics.Quantum mechanics holds a unique place in the history of physics. It has produced the most accurate predictions of any scientific theory, but, more astonishing, there has never been any agreement about what the theory implies about physical reality. Maudlin argues that the very term “quantum theory” is a misnomer. A proper physical theory should clearly describe what is there and what it does—yet standard textbooks present quantum mechanics as a predictive recipe in search of a physical theory.In contrast, Maudlin explores three proper theories that recover the quantum predictions: the indeterministic wavefunction collapse theory of Ghirardi, Rimini, and Weber the deterministic particle theory of deBroglie and Bohm and the conceptually challenging Many Worlds theory of Everett. Each offers a radically different proposal for the nature of physical reality, but Maudlin shows that none of them are what they are generally taken to be.</t>
  </si>
  <si>
    <t>“Tim Maudlin is one of the world’s leading experts on the philosophy of physics, and he has a gift for digging deeply into foundations and explaining clearly what is there. This excellent book will be very valuable to students first encountering the philosophy of quantum mechanics. Maudlin’s strategy of introducing the subject through eight experiments is itself worth the price of admission.”—Sean Carroll, California Institute of Technology “This is an exceptionally clear account of a specific line in the interpretation of quantum mechanics, one that Tim Maudlin has been championing with increasing precision and care for twenty years, and which has found many adherents in the philosophy of physics community. The book also does a very good job of explaining, in nontechnical terms, the main conceptual puzzles of quantum mechanics in a style very conducive to understanding by philosophers. And Maudlin’s way of getting at quantum weirdness through eight experiments is beautiful.”—David Wallace, University of Southern California</t>
  </si>
  <si>
    <t>Tim Maudlin is professor of philosophy at New York University. He is the author of Philosophy of Physics: Space and Time (Princeton), Quantum Non-Locality and Relativity: Metaphysical Intimations of Modern Physics, The Metaphysics within Physics, and Truth and Paradox.</t>
  </si>
  <si>
    <t>In Praise of Risk</t>
  </si>
  <si>
    <t>Dufourmantelle, Anne</t>
  </si>
  <si>
    <t xml:space="preserve"> PHI015000 PHILOSOPHY / Mind &amp; Body; POL010000 POLITICAL SCIENCE / History &amp; Theory; PSY026000 PSYCHOLOGY / Movements / Psychoanalysis</t>
  </si>
  <si>
    <t>When Anne Dufourmantelle drowned in a heroic attempt to save two children caught in rough seas, obituaries around the world rarely failed to recall that she was the author of a book entitled In Praise of Risk, implying that her death confirmed the ancient adage that to philosophize is to learn how to die. Now available in English, this magnificent and already much-discussed book indeed offers a trenchant critique of the psychic work the modern world devotes to avoiding risk.Yet this is not a book on how to die but on how to live. For Dufourmantelle, risk entails an encounter not with an external threat to life but with something hidden in life that conditions our approach to such ordinary risks as disobedience, passion, addiction, leaving family, and solitudeKeeping jargon to a minimum, Dufourmantelle weaves philosophical reflections together with clinical case histories. The everyday fears, traumas, and resistances that therapy addresses brush up against such broader concerns as terrorism, insurance, addiction, artistic creation, and political revolution. Taking up a project than joins the work of many French thinkers, such as Jacques Lacan, Jacques Derrida, Jean-Luc Nancy, Hélène Cixous, Giorgio Agamben, and Catherine Malabou, Dufourmantelle works to dislodge Western philosophy, psychoanalysis, ethics, and politics from the redemptive logic of sacrifice. She discovers the kernel of a future beyond annihilation where one might least expect to find it, hidden in the unconscious.In an era defined by enhanced security measures, border walls, trigger warnings, and endless litigation, Dufourmantelle’s masterwork provides a much-needed celebration of the risks that define what it means to live.</t>
  </si>
  <si>
    <t>Translator’s Introduction: The Risk of Reading | ixTo Risk One’s Life | 1Eurydice Saved | 4Minuscule Magical Dependencies | 8Voluntary Servitude and Disobedience | 11In Suspense | 13At the Risk of Passion | 17Leaving the Family | 22Forgetting, Anamnesis, Deliverance | 24Incurable (In)fidelities | 29Zero Risk? | 33How (Not) to Become Oneself . . . | 36Being in Secret | 39Befriending Our Fears | 41At the Risk of Being Sad | 46At the Risk of Being Free | 49The Time They Call Lost | 52Dead Alive | 55Of a Perception Infinitely Vaster . . . | 59Anxiety, Lack—Spiritual Hunger? | 63Farewell Magic World: Beyond Disappointment | 67Life—Mine, Yours | 70At the Risk of the Unknown | 72At the Risk of Being Carnal | 74May There Be an End to Our Torment . . . | 79Breaking Up | 82At the Risk of Speech | 86Solitudes | 89Laughter, Dreaming—Beyond the Impasse | 93Hope No More | 101Once Upon a Time, the “Athenaeum” . . . or, Why Risk Romanticism? | 106Risking Belief | 111Risking Variation | 114The Event: Hyperpresence | 119Intimate Prophecy | 122At the Risk of Bedazzlement | 127Desire, Body, Writing | 130Healing? | 139An Other Language | 142Risking Scandal | 145Taking the Risk of Childhood | 148Assiduity | 151Risking the Future | 154At the Risk of Beauty | 158At the Risk of Spirit | 162Risking the Universal? | 164Hauntings | 167Spirals, Ellipses, Metaphors, Anamorphoses | 170Envisaging Night | 173Revolutions | 176At the Risk of Going Through Hell (Eurydice) | 180Notes | 187</t>
  </si>
  <si>
    <t>Jamieson Webster, author of Conversion Disorder:To live is to accept a certain degree of risk—the risk of hairline disappointments, of a too forceful will to believe, of brusque rejections that fatigue the soul, of being misunderstood yet again, of being undone without ever being saved. We could venture the idiom ‘life goes on’ with cynicism or despair, but we could also do so with the measure of desire. Anne Dufourmantelle’s beautiful book places us on the side of life and love, showing us the power of psychoanalytic reflection on those moments when we are asked to find the courage to risk ourselves on behalf of the other.This very rich book will have enormous appeal for readers interested in the intersection of philosophy, psychology, psychoanalysis, and humanistic inquiry. It productively challenges the assumptions of all these disciplines in novel ways and offers, in the final analysis, a redemptive path through that which matters to us most: living and dying well. Highly recommended.Antonio Negri:Magisterial. Dufourmantelle shows how life is universalized in risk and how recognizing this fact means enlisting in a fraternity among humans.</t>
  </si>
  <si>
    <t>DufourmantelleAnne: Anne Dufourmantelle, philosopher and psychoanalyst, taught at the European Graduate School and wrote monthly columns for the Paris newspaper Libération. Her books in English include Power of Gentleness: Meditations on the Risk of Being Blind Date: Sex and Philosophy and, with Jacques Derrida, Of Hospitality.MillerSteven: Steven Miller is Associate Professor of English and Director of the Center for Psychoanalysis and Culture at the University at Buffalo, SUNY. He is author of War After Death: On Violence and Its Limits and translator of books by Jean- Luc Nancy, Catherine Malabou, and Étienne Balibar.Anne Dufourmantelle (Author)  Anne Dufourmantelle, philosopher and psychoanalyst, taught at the European Graduate School and wrote monthly columns for the Paris newspaper Libération. Her books in English include Power of Gentleness: Meditations on the Risk of Being Blind Date: Sex and Philosophy and, with Jacques Derrida, Of Hospitality.Steven Miller (Translator)  Steven Miller is Associate Professor of English and Director of the Center for Psychoanalysis and Culture at the University at Buffalo, SUNY. He is author of War After Death: On Violence and Its Limits and translator of books by Jean- Luc Nancy, Catherine Malabou, and Étienne Balibar.</t>
  </si>
  <si>
    <t>In the Beginning Was the Deed</t>
  </si>
  <si>
    <t>Realism and Moralism in Political Argument</t>
  </si>
  <si>
    <t>Hawthorn, Geoffrey</t>
  </si>
  <si>
    <t>Bernard Williams is remembered as one of the most brilliant and original philosophers of the past fifty years. Widely respected as a moral philosopher, Williams began to write about politics in a sustained way in the early 1980s. There followed a stream of articles, lectures, and other major contributions to issues of public concern--all complemented by his many works on ethics, which have important implications for political theory. This new collection of essays, most of them previously unpublished, addresses many of the core subjects of political philosophy: justice, liberty, and equality the nature and meaning of liberalism toleration power and the fear of power democracy and the nature of political philosophy itself. A central theme throughout is that political philosophers need to engage more directly with the realities of political life, not simply with the theories of other philosophers. Williams makes this argument in part through a searching examination of where political thinking should originate, to whom it might be addressed, and what it should deliver. Williams had intended to weave these essays into a connected narrative on political philosophy with reflections on his own experience of postwar politics. Sadly he did not live to complete it, but this book brings together many of its components. Geoffrey Hawthorn has arranged the material to resemble as closely as possible Williams's original design and vision. He has provided both an introduction to Williams's political philosophy and a bibliography of his formal and informal writings on politics. Those who know the work of Bernard Williams will find here the familiar hallmarks of his writing--originality, clarity, erudition, and wit. Those who are unfamiliar with, or unconvinced by, a philosophical approach to politics, will find this an engaging introduction. Both will encounter a thoroughly original voice in modern political theory and a searching approach to</t>
  </si>
  <si>
    <t>This collection of essays is well-written, challenging and highly enjoyable. It has the searching, inquisitive and witty style typical of its author, with scores of ideas and insights briefly alluded to without further development, making for engaging reading.---Chris Nathan, Oxonian Review Bernard Williams saw the moral dimensions of politics more deeply and more clearly than any thinker of his generation. His seminal essay The Idea of Equality, included here, exemplifies this gift. It exploded the conventional wisdom that equality of opportunity is a less demanding political ideal than is substantive equality. This opened the way for John Rawls and his successors to try to establish what genuine equality of opportunity in a just society could mean. In this, as in so many of the subjects treated in this sparkling and captivating volume, the long shadow of his influence will be with us for many years to come. Bernard Williams set the questions. —Ian Shapiro, Yale University, author of The Flight from Reality in the Human Sciences All of Bernard Williams's characteristic brilliance and range is on display in these essays, which together form a volume of permanent value for anyone with an interest in contemporary philosophy and its engagement with the social and political world. —Richard Moran, Harvard UniversityA splendid expression of Williams's distinctive outlook, which joined a conviction that moral argument is important in politics with an insistence that we keep our eyes firmly fixed on the real political world. . . . [S]harp, funny and incisive.---Thomas Nagel, Times Literary SupplementCharacteristically, all of the essays are closely argued, elegantly written, and strongly engaging. The book is a welcome addition to the literatures on the many issues it addresses.---Richard E. Flathman, Perspectives on PoliticsIn this collection, as in all of his other works, Bernard Williams</t>
  </si>
  <si>
    <t>Bernard Williams's books include Truth and Truthfulness (Princeton) Making Sense of Humanity Morality and Ethics and the Limits of Philosophy. At the time of his death in 2003, he was Fellow of All Souls College, University of Oxford. Geoffrey Hawthorn is Professor of International Politics at the University of Cambridge.</t>
  </si>
  <si>
    <t>Japanese Philosophy</t>
  </si>
  <si>
    <t>A Sourcebook</t>
  </si>
  <si>
    <t>Heisig, James W. / Kasulis, Thomas P. / Maraldo, John C.</t>
  </si>
  <si>
    <t>Nanzan Library of Asian Religion and Culture</t>
  </si>
  <si>
    <t>22</t>
  </si>
  <si>
    <t xml:space="preserve"> HIS021000 HISTORY / Asia / Japan; PHI000000 PHILOSOPHY / General; PHI003000 PHILOSOPHY / Eastern / General; REL024000 RELIGION / Eastern</t>
  </si>
  <si>
    <t>With Japanese Philosophy: A Sourcebook, readers of English can now access in a single volume the richness and diversity of Japanese philosophy as it has developed throughout history. Leading scholars in the field have translated selections from the writings of more than a hundred philosophical thinkers from all eras and schools of thought, many of them available in English for the first time.The Sourcebook editors have set out to represent the entire Japanese philosophical tradition—not only the broad spectrum of academic philosophy dating from the introduction of Western philosophy in the latter part of the nineteenth century, but also the philosophical ideas of major Japanese traditions of Buddhism, Confucianism, and Shinto. The philosophical significance of each tradition is laid out in an extensive overview, and each selection is accompanied by a brief biographical sketch of its author and helpful information on placing the work in its proper context. The bulk of the supporting material, which comprises nearly a quarter of the volume, is given to original interpretive essays on topics not explicitly covered in other chapters: cultural identity, samurai thought, women philosophers, aesthetics, bioethics.An introductory chapter provides a historical overview of Japanese philosophy and a discussion of the Japanese debate over defining the idea of philosophy, both of which help explain the rationale behind the design of the Sourcebook. An exhaustive glossary of technical terminology, a chronology of authors, and a thematic index are appended. Specialists will find information related to original sources and sinographs for Japanese names and terms in a comprehensive bibliography and general index.Handsomely presented and clearly organized for ease of use, Japanese Philosophy: A Sourcebook will be a cornerstone in Japanese studies for decades to come. It will be an essential reference for anyone interested in traditional or</t>
  </si>
  <si>
    <t>HeisigJames W.: James W. Heisig is a permanent research fellow at the Nanzan Institute for Religion and Culture in Nagoya, Japan.KasulisThomas P.: Thomas P. Kasulis is University Distinguished Scholar and Professor Emeritus in Comparative Studies at the Ohio State University, where he has taught in the departments of comparative studies, philosophy, and East Asian studies.MaraldoJohn C.: John C. Maraldo is distinguished professor of philosophy emeritus at the University of North Florida.</t>
  </si>
  <si>
    <t>Models and Metaphors</t>
  </si>
  <si>
    <t>Studies in Language and Philosophy</t>
  </si>
  <si>
    <t>Black, Max</t>
  </si>
  <si>
    <t>Philosophy of Language</t>
  </si>
  <si>
    <t xml:space="preserve"> PHI038000 PHILOSOPHY / Language</t>
  </si>
  <si>
    <t>Although the range is wide (philosophy of language, logic, philosophy of science) in this collection of essays, there is a certain unity of treatment arising from the author's steady interest in using  linguistic analysisto cast some new light on old problems, such as the nature of logic, causation, and induction.</t>
  </si>
  <si>
    <t xml:space="preserve">Scientific American: Some of the studies, such as 'Can the Effect Precede the Cause?' 'Metaphor,' 'The  Direction  of Time,' are unusually pleasing. Black writes very well, and it is a source of intellectual gratification to watch his keen mind moving skillfully and patiently back and forth, like a mine detector, over an innocent-looking terrain, searching out the traps and hidden dangers underneath. </t>
  </si>
  <si>
    <t>BlackMax: The late Max Black was Susan Linn Sage Professor of Philosophy and Human Letters at Cornell University and President of the International Institute of Philosophy. His other books include Language and Philosophy and The Labyrinth of Language.</t>
  </si>
  <si>
    <t>Perspectives on Moral Responsibility</t>
  </si>
  <si>
    <t>Fischer, John Martin / Ravizza, Mark</t>
  </si>
  <si>
    <t xml:space="preserve"> PHI005000 PHILOSOPHY / Ethics &amp; Moral Philosophy; PHI039000 PHILOSOPHY / Movements / Analytic</t>
  </si>
  <si>
    <t xml:space="preserve">James B. Sauer, St. Mary's University: This collection of fourteen essays by eleven philosophers covers virtually every question concerning responsibility that has interested analytical philosophers in the last two decades. The essays are without exception of the highest quality with respect to philosophical substance, contemporary significance, and readability. </t>
  </si>
  <si>
    <t>FischerJohn Martin: John Martin Fischer is Professor of Philosophy at the University of California, Riverside. With Mark Ravizza, he co-edited Ethics: Problems and Principles.RavizzaMark: Mark Ravizza is Assistant Professor of Philosophy at the University of California, Riverside. With John Martin Fischer, he co-edited Ethics: Problems and Principles.</t>
  </si>
  <si>
    <t>To Shape a New World</t>
  </si>
  <si>
    <t>Essays on the Political Philosophy of Martin Luther King, Jr.</t>
  </si>
  <si>
    <t>Terry, Brandon M. / Shelby, Tommie</t>
  </si>
  <si>
    <t xml:space="preserve"> LIT004040 LITERARY CRITICISM / American / African-American; PHI005000 PHILOSOPHY / Ethics &amp; Moral Philosophy; PHI019000 PHILOSOPHY / Political; POL010000 POLITICAL SCIENCE / History &amp; Theory; SOC001000 SOCIAL SCIENCE / Ethnic Studies / African American Studies</t>
  </si>
  <si>
    <t>On the 50th anniversary of Martin Luther King, Jr.’s, assassination, his political thought remains underappreciated. Tommie Shelby and Brandon Terry, along with a cast of distinguished contributors, engage critically with King’s understudied writings on a wide range of compelling, challenging topics and rethink the legacy of this towering figure.</t>
  </si>
  <si>
    <t>CoverTitle PageCopyrightDedicationEpigraphContentsIntroduction.Martin Luther King, Jr., and Political  PhilosophyPARTI. Traditions1. The Du Bois–WashingtonDebate and the Idea of Dignity2. Moral Perfectionism3. The Roots of Civil Disobedience inRepublicanism and Slavery4. Showdown for Nonviolence: The Theory andPractice of Nonviolent PoliticsPART II.Ideals5. From Anger to Love: Self-Purification and Political Resistance6. The Prophetic Tension between Race Consciousness and the Ideal of Color-Blindness7. Integration, Freedom, and the Affirmation of Life8. A Vindication of Voting RightsPART III. Justice&lt;div class='ch-level-2' class='start-page-187' class='sequence-19'</t>
  </si>
  <si>
    <t>Aziz Rana, Cornell University:To Shape a New World is a milestone in the study of Martin Luther King, Jr., essentially a sanctified figure in American life, whose actual ideas are rarely interrogated in any depth, either in the public realm or in academic circles. What makes this volume particularly striking is the exceptionally high quality of the essays, which are analytically rigorous, impressively researched, and often profoundly original. They highlight the limits of common narratives about King and the civil rights movement, showing the shifts in his own thinking and the unconventional nature of many of his arguments. This is a path-breaking book.Eddie S. Glaude, Princeton University:To Shape a New World firmly situates Dr. King in the canon of American political thought. An extraordinary group of scholars grapple with the subtlety and nuance of King’s political philosophy, and they set the stage for a renewed engagement with his broader work. This is a must-read in our time.Rev. Dr. William J. Barber II:King’s theology, philosophy, and nonviolent prophetic engagement are needed now more than any time since his death. In his last speech, Dr. King said that when it comes to the struggle for love and justice, ‘nothing would be more tragic than for us to turn back now.’ We must embrace his challenge in this moment and commit to go forward together, not one step back.Marian Wright Edelman, President, Children’s Defense Fund:This is a powerful and invaluable collection of essays on Dr. King. I hope it will inspire an entirely new generation of readers to go back and immerse themselves in Dr. King’s language and thought and hear and heed his prophetic voice.Olivia Goldhill:King was not simply a compelling speaker, but a deeply philosophical intellectual…King drew on theological, economic, and historical ideas to inform his philosophical thinking…We still have much to learn from him.T</t>
  </si>
  <si>
    <t>ShelbyTommie: Tommie Shelby is Caldwell Titcomb Professor of African and African American Studies and of Philosophy at Harvard University.TerryBrandon M.: Brandon M. Terry is Assistant Professor of African and African American Studies and of Social Studies at Harvard University.</t>
  </si>
  <si>
    <t>Kierkegaard's Writings, XVI, Volume 16</t>
  </si>
  <si>
    <t>Works of Love</t>
  </si>
  <si>
    <t>Hong, Edna H. / Hong, Howard V.</t>
  </si>
  <si>
    <t>85</t>
  </si>
  <si>
    <t>The various kinds and conditions of love are a common theme for Kierkegaard, beginning with his early Either/Or, through  The Diary of the Seducer  and Judge William's eulogy on married love, to his last work, on the changelessness of God's love. Works of Love, the midpoint in the series, is also the monumental high point, because of its penetrating, illuminating analysis of the forms and sources of love. Love as feeling and mood is distinguished from works of love, love of the lovable from love of the unlovely, preferential love from love as the royal law, love as mutual egotism from triangular love, and erotic love from self-giving love. This work is marked by Kierkegaard's Socratic awareness of the reader, both as the center of awakened understanding and as the initiator of action. Written to be read aloud, the book conveys a keenness of thought and an insightful, poetic imagination that make such an attentive approach richly rewarding. Works of Love not only serves as an excellent place to begin exploring the writings of Kierkegaard, but also rewards many rereadings.</t>
  </si>
  <si>
    <t>The definitive edition of the Writings. The first volume . . . indicates the scholarly value of the entire series: an introduction setting the work in the context of Kierkegaard's development a remarkably clear translation and concluding sections of intelligent notes.</t>
  </si>
  <si>
    <t>Howard V. Hong, the former Director of the Howard and Edna Hong Kierkegaard Library at St. Olaf College, is the General Editor of Kierkegaard's Writings. Edna H. Hong is a poet, writer, and translator who has collaborated with Professor Hong on other English translations of Kierkegaard's works.</t>
  </si>
  <si>
    <t>In Praise of Copying</t>
  </si>
  <si>
    <t>Boon, Marcus</t>
  </si>
  <si>
    <t xml:space="preserve"> LAW050000 LAW / Intellectual Property / General; PHI026000 PHILOSOPHY / Criticism; PHI028000 PHILOSOPHY / Buddhist</t>
  </si>
  <si>
    <t>German critic Walter Benjamin wrote some immensely influential words on the work of art in the age of mechanical reproduction. Luxury fashion houses would say something shorter and sharper and much more legally binding on the rip-off merchants who fake their products. Marcus Boon, a Canadian English professor with an accessible turn of phrase, takes us on an erudite voyage through the theme in a serious but engaging encounter with the ideas of thinkers as varied as Plato, Hegel, Orson Welles, Benjamin, Heidegger, Louis Vuitton, Takashi Murakami and many more, on topics as philosophically taxing and pop-culture-light as mimesis, Christianity, capitalism, authenticity, Uma Thurman's handbag and Disneyland.</t>
  </si>
  <si>
    <t>ContentsIntroduction1. What Is a Copy?2. Copia, or, The Abundant Style3. Copying as Transformation4. Copying as Deception5. Montage6. The Mass Production of Copies7. Copying as AppropriationCodaNotesAcknowledgmentsIndex</t>
  </si>
  <si>
    <t>At last—a taboo-breaking  Western  humanities scholar who doesn't just discuss Buddhism, but employs it in a profound rethinking of what it means to copy. Marcus Boon is that very rare thing, someone who doesn't stop thinking for no good reason. Brimming with fresh, accessible insights beckoning the reader into strange depths. Despite its title, In Praise of Copying is unique.-- Timothy Morton, author of The Ecological Thought and Ecology without NatureBringing Buddhist insights into a startling and necessary conversation with critical theory, Boon challenges our given notions of copying by dissolving them into an illuminating interdependence. From Glen Gould to Louis Vuitton bags (and  Louis Vuitton  bags), from the exuberant mimesis of hip hop to the wisdom of dispropriation, In Praise of Copying delves far beneath the legal surface of today's copyright wars to discover a phenenomen that not only defines human culture, but is intrinsic to reality itself.-- Erik Davis, author of Techgnosis: Myth, Magic, and Mysticism in the Age of InformationMuch has been written on the subject of the copy in recent years, none of it so singularly illuminating as Marcus Boon's In Praise of Copying. Where the contemporary intellectual-property debate seeks endlessly to distinguish between good copies and bad, Boon cuts straight to the fatally unasked question at its core: What is a copy? From the evolution of counterfeit handbags to the confounding multiplicities of Being, Boon pursues his answers through rich fields of popular culture, technological history, and philosophy both Eastern and Western. A vast, secret life of the copy is here revealed, a road map through the deepest meanings of our age of mechanical reproduction.-- Julian Dibbell, WIRED MagazineGerman critic Walter Benjamin wrote some immensely influential words on the work of art in the age of mechanical reproduction. Luxur</t>
  </si>
  <si>
    <t>How We Became Our Data</t>
  </si>
  <si>
    <t>A Genealogy of the Informational Person</t>
  </si>
  <si>
    <t>Koopman, Colin</t>
  </si>
  <si>
    <t xml:space="preserve"> PHI000000 PHILOSOPHY / General; PHI013000 PHILOSOPHY / Metaphysics; PHI015000 PHILOSOPHY / Mind &amp; Body; SCI075000 SCIENCE / Philosophy &amp; Social Aspects; SOC052000 SOCIAL SCIENCE / Media Studies</t>
  </si>
  <si>
    <t>We are now acutely aware, as if all of the sudden, that data matters enormously to how we live. How did information come to be so integral to what we can do? How did we become people who effortlessly present our lives in social media profiles and who are meticulously recorded in state surveillance dossiers and online marketing databases? What is the story behind data coming to matter so much to who we are?In How We Became Our Data, Colin Koopman excavates early moments of our rapidly accelerating data-tracking technologies and their consequences for how we think of and express our selfhood today. Koopman explores the emergence of mass-scale record keeping systems like birth certificates and social security numbers, as well as new data techniques for categorizing personality traits, measuring intelligence, and even racializing subjects. This all culminates in what Koopman calls the “informational person” and the “informational power” we are now subject to. The recent explosion of digital technologies that are turning us into a series of algorithmic data points is shown to have a deeper and more turbulent past than we commonly think. Blending philosophy, history, political theory, and media theory in conversation with thinkers like Michel Foucault, Jürgen Habermas, and Friedrich Kittler, Koopman presents an illuminating perspective on how we have come to think of our personhood—and how we can resist its erosion.</t>
  </si>
  <si>
    <t>PrefaceIntroduction: Informational Persons and Our Information PoliticsPart I: Histories of Information1. Inputs“Human Bookkeeping”: The Informatics of Documentary Identity, 1913–19372. ProcessesAlgorithmic Personality: The Informatics of Psychological Traits, 1917–19373. OutputsSegregating Data: The Informatics of Racialized Credit, 1923–1937Part II: Powers of Formatting4. DiagnosticsToward a Political Theory for Informational Persons5. RedesignData’s Turbulent Pasts and Future PathsAcknowledgmentsList of FiguresNotesBibliographyIndex</t>
  </si>
  <si>
    <t>“How We Became Our Data is a landmark contribution to contemporary philosophy of subjectivities and a must-read for anyone interested in the digital age. Koopman masterfully traces the birth of the informational person, meticulously excavating the informatic archives of the early twentieth century—from birth registration to personality testing to racial data on real estate and crime—to demonstrate how we have become our data today. Koopman develops a provocative new model of how power circulates in the informational age, providing an essential link between the statistical and confessional model of the nineteenth century and the digital profiling of the twenty-first.”— Bernard E. Harcourt, author of Exposed: Desire and Disobedience in the Digital Age“Of all the critical accounts of our becoming subjects of and to data, Koopman’s is the most unsettling—which is to say, the most necessary. We simply cannot understand the crisis of the present without the two inextricable stories presented in this book: how the concept of information emerges as the necessary precondition for the ‘information society’ and how our lives have become almost unthinkable without the sociotechnical apparatus of documents. That this is ultimately an affirmative and even mobilizing tale, instead of a paralyzing horror, is a credit to Koopman’s narrative skill and meticulous scholarship.”— Rita Raley, author of Tactical Media“Brilliant. Urgent. Essential. Koopman’s study of the genealogy of our future-present selves, and how we became these informational artifacts, is crucial to developing new critical knowledges for politics, for aesthetics, and for life.”— Davide Panagia, author of The Political Life of Sensation</t>
  </si>
  <si>
    <t>Colin Koopman is associate professor of philosophy and director of the New Media &amp;amp Culture Program at the University of Oregon.</t>
  </si>
  <si>
    <t>The Government of Things</t>
  </si>
  <si>
    <t>Foucault and the New Materialisms</t>
  </si>
  <si>
    <t>Lemke, Thomas</t>
  </si>
  <si>
    <t>New York University Press</t>
  </si>
  <si>
    <t xml:space="preserve"> PHI046000 PHILOSOPHY / Individual Philosophers; POL010000 POLITICAL SCIENCE / History &amp; Theory; SCI075000 SCIENCE / Philosophy &amp; Social Aspects</t>
  </si>
  <si>
    <t>Examines the theoretical achievements and the political impact of the new materialismsMaterialism, a rich philosophical tradition that goes back to antiquity, is currently undergoing a renaissance. In The Government of Things, Thomas Lemke provides a comprehensive overview and critical assessment of this “new materialism”. In analyzing the work of Graham Harman, Jane Bennett, and Karen Barad, Lemke articulates what, exactly, new materialism is and how it has evolved. These insights open up new spaces for critical thought and political experimentation, overcoming the limits of anthropocentrism.  Drawing on Michel Foucault’s concept of a “government of things”, the book also goes beyond new materialist scholarship which tends to displace political questions by ethical and aesthetic concerns. It puts forward a relational and performative account of materialities that more closely attends to the interplay of epistemological, ontological, and political issues.Lemke provides definitive and much-needed clarity about the fascinating potential—and limitations—of new materialism as a whole. The Government of Things revisits Foucault’s more-than-human understanding of government to capture a new constellation of power: “environmentality”. As the book demonstrates, contemporary modes of government seek to control the social, ecological, and technological conditions of life rather than directly targeting individuals and populations. The book offers an essential and much needed tool to critically examine this political shift.</t>
  </si>
  <si>
    <t>Stephen J. Collier, co-author of The Government of Emergency: Vital Systems, Expertise, and the Politics of Security:The Government of Things is an invaluable exploration and appraisal of new materialist approaches, advancing the argument that, while such approaches have much to offer, they also have distinctive weaknesses in handling questions of history and politics. Thomas Lemke proposes to remedy these shortcomings by drawing from Michel Foucault’s 'tool-box,' thus situating the book's analysis at the vital intersection between science and technology studies and the study of governmental rationality. Particularly for those of us who share Lemke’s ambivalence about new materialism, this book is an essential guide to the limits of this approach—and to avenues for productively combining it with other modes of inquiry.Bruce Braun, co-editor of Political Matter: Technoscience, Democracy, and Public Life:At once an incisive critique of new materialisms and a timely extension of Michel Foucault’s analytics of government, Thomas Lemke’s The Government of Things is indispensable for anyone concerned with emerging forms of environmentality and the missing politics of the 'material turn.' By revisiting key terms in Foucault's later writings—dispositive, technology, milieu—and aligning an analytics of government with key insights from feminist and postcolonial science and technology studies, Lemke gives us powerful tools to analyze and historicize the dynamic socio-techno-ecological arrangements that differentially and unequally materialize human and nonhuman life and to imagine how they might be composed otherwise.</t>
  </si>
  <si>
    <t>LemkeThomas: Thomas Lemke is Professor of Sociology at the Faculty of Social Sciences at Goethe University Frankfurt. He is author of A Critique of Political Reason: Foucault’s Analysis of Modern Governmentality and co-author of Biopolitics: An Advanced Introduction.Thomas Lemke is Professor of Sociology at the Faculty of Social Sciences at Goethe University Frankfurt. He is author of A Critique of Political Reason: Foucault’s Analysis of Modern Governmentality and co-author of Biopolitics: An Advanced Introduction.</t>
  </si>
  <si>
    <t>The Secular Enlightenment</t>
  </si>
  <si>
    <t>Jacob, Margaret</t>
  </si>
  <si>
    <t xml:space="preserve"> HIS010000 HISTORY / Europe / General; HIS037050 HISTORY / Modern / 18th Century; PHI016000 PHILOSOPHY / History &amp; Surveys / Modern; PHI019000 PHILOSOPHY / Political; REL084000 RELIGION / Religion, Politics &amp; State</t>
  </si>
  <si>
    <t>A major new history of how the Enlightenment transformed people’s everyday livesThe Secular Enlightenment is a panoramic account of the radical ways that life began to change for ordinary people in the age of Locke, Voltaire, and Rousseau. In this landmark book, familiar Enlightenment figures share places with voices that have remained largely unheard until now, from freethinkers and freemasons to French materialists, anticlerical Catholics, pantheists, pornographers, readers, and travelers.Margaret Jacob, one of our most esteemed historians of the Enlightenment, reveals how this newly secular outlook was not a wholesale rejection of Christianity but rather a new mental space in which to encounter the world on its own terms. She takes readers from London and Amsterdam to Berlin, Vienna, Turin, and Naples, drawing on rare archival materials to show how ideas central to the emergence of secular democracy touched all facets of daily life. Human frailties once attributed to sin were now viewed through the lens of the newly conceived social sciences. People entered churches not to pray but to admire the architecture, and spent their Sunday mornings reading a newspaper or even a risqué book. The secular-minded pursued their own temporal and commercial well-being without concern for the life hereafter, regarding their successes as the rewards for their actions, their failures as the result of blind economic forces.A majestic work of intellectual and cultural history, The Secular Enlightenment demonstrates how secular values and pursuits took hold of eighteenth-century Europe, spilled into the American colonies, and left their lasting imprint on the Western world for generations to come.</t>
  </si>
  <si>
    <t>“Jacob is concerned with the social history of the Enlightenment—with how it was experienced, and not just by its luminaries. Popular almanacs, private diaries of those not normally at the center of historical attention, and the expansion of publishing into new and sometimes quite provocative genres all provide the worldliness she seeks to reveal with a more democratic horizon.”—John H. Zammito, Rice University “Sweeping, original, and erudite. Jacob’s lucidly written book exhibits a command of the source materials that few scholars can ever hope to aspire to, let alone attain.”—Darrin M. McMahon, author of Happiness: A History</t>
  </si>
  <si>
    <t>Margaret C. Jacob is Distinguished Professor of History at the University of California, Los Angeles. Her many books include The Radical Enlightenment: Pantheists, Freemasons, and Republicans and The First Knowledge Economy: Human Capital and the European Economy, 1750–1850. She lives in Los Angeles.</t>
  </si>
  <si>
    <t>Material Beings</t>
  </si>
  <si>
    <t>Van Inwagen, Peter</t>
  </si>
  <si>
    <t xml:space="preserve"> PHI013000 PHILOSOPHY / Metaphysics</t>
  </si>
  <si>
    <t>According to Peter van Inwagen, visible inanimate objects do not, strictly speaking, exist. In defending this controversial thesis, he offers fresh insights on such topics as personal identity, commonsense belief, existence over time, the phenomenon...</t>
  </si>
  <si>
    <t>08  A fascinating, densely argued, and highly original book on the metaphysics of material objects. The objections van Inwagen raises to the standard views on material parthood are not easily answered. Moreover, his examination of the topic of personal identity is a significant contribution to the philosophy of the mind. —Philosophical Review 08  Commonplace things such as hawks and handsaws pose philosophical problems at least as imposing as those presented by abstract objects such as numbers and divine beings. Van Inwagen argues vigorously for the view that our world contains . . . only living organisms, the activity of whose various parts constitute a life and against psychological accounts of personal identity. This gives only a rough idea of the contents of this rich and rewarding book. —Review of Metaphysics 08  There is much to bee learned from this book. . . . Material Beings is a refreshing example of straight-on, full-speed metaphysics. Van Inwagen goes where his arguments lead him—and they lead him to some remarkable places indeed. —Philosophy and Phenomenological Research</t>
  </si>
  <si>
    <t>Peter van Inwagen isJohn Cardinal O'Hara Professor of Philosophy at the University of Notre Dame. He is the author of many books, includingThe Problem of EvilandOntology, Identity, and Modality. 1 01 eng 288 00 288 03 9 PHI013000 10 PHI000000 24 Cornell U.P. - website hierarchy Y04 Philosophy / Metaphysics</t>
  </si>
  <si>
    <t>Force and Freedom</t>
  </si>
  <si>
    <t>Kant’s Legal and Political Philosophy</t>
  </si>
  <si>
    <t>Ripstein, Arthur</t>
  </si>
  <si>
    <t xml:space="preserve"> LAW000000 LAW / General; PHI005000 PHILOSOPHY / Ethics &amp; Moral Philosophy; POL010000 POLITICAL SCIENCE / History &amp; Theory</t>
  </si>
  <si>
    <t>Ripstein gives a comprehensive yet accessible account of Kant’s political philosophy. In addition to providing a clear and coherent statement of the most misunderstood of Kant’s ideas, Ripstein also shows that Kant’s views remain conceptually powerful and morally appealing today.</t>
  </si>
  <si>
    <t>ContentsPreface1. Kant on Law and Justice: An Overview2. The Innate Right of Humanity3. Private Right I: Acquired Rights4. Private Right II: Property5. Private Right III: Contract and Consent6. Three Defects in the State of Nature7. Public Right I: Giving Laws to Ourselves8. Public Right II: Roads to Freedom9. Public Right III: Redistribution and Equality of Opportunity10. Public Right IV: Punishment11. Public Right V: Revolution and the Right of Human Beings as SuchAppendix:  A Postulate Incapable of Further Proof Index</t>
  </si>
  <si>
    <t>This is one of the best books on Kant's legal philosophy to appear to date. It is both an outstanding commentary on Kant and an important work of legal-political philosophy with much contemporary relevance. What is perhaps most impressive about this book is how much unity it uncovers in Kant's legal and political thought.-- Martin J. Stone, Benjamin N. Cardozo School of LawThis masterful treatment of Kant's legal and political philosophy gets to the heart of Kant's endeavor and its virtues with wonderful clarity--a terrific achievement. We learn from Ripstein both how Kant's legal and political philosophy is best understood and how this philosophy can be defended and employed in ongoing philosophical debates. I regard this as the very best kind of approach to the history of philosophy.-- A. John Simmons, University of VirginiaOne sunny spring day nearly forty years ago, I was sitting in an open air café in Ithaca, New York, having coffee with Hans-Georg Gadamer… Gadamer said that the biggest single lacuna in Kant studies was the absence of a really good book on Kant's Rechtslehre. It ought to be a book, he declared, that did not start out from Kantian ethics, but instead expounded Kant's theory of human rights, law and politics authentically, solely on the ground of Kant's concept of Recht: external freedom according to universal law… Until now, however, I have never found the book Gadamer thought so badly needed to be written. But this book finally appears to be it.-- Allen Wood Notre Dame Philosophical ReviewsForce and Freedom is arguably the best book ever written on Kant’s legal and political philosophy.-- Jon Mandle DialogueThere can be little doubt that this is the book against which all other interpretations of Kant’s legal and political theory will be measured.-- Andrew Botterell Canadian Journal of Political ScienceA promine</t>
  </si>
  <si>
    <t>The Politics of Decolonial Investigations</t>
  </si>
  <si>
    <t>Mignolo, Walter D.</t>
  </si>
  <si>
    <t>On Decoloniality</t>
  </si>
  <si>
    <t xml:space="preserve"> HIS037000 HISTORY / World; PHI019000 PHILOSOPHY / Political; SOC008000 SOCIAL SCIENCE / Ethnic Studies / General</t>
  </si>
  <si>
    <t>Walter D. Mignolo provides a sweeping examination of how colonialty has operated around the world in its myriad forms between the sixteenth and twenty-first centuries while calling for a decolonial politics that would delink from all forms of Western knowledge.</t>
  </si>
  <si>
    <t>Preface ixAcknowledgments xxiiiIntroduction 1Part I. Geopolitics, Social Classification, and Border Thinking1. Racism as We Sense It Today 852. Islamaphobia/Hispanophobia 993. Dispensable and Bare Lives 1274. Decolonizing the Nation-State 154Part II. Cosmopolitanism, Decoloniality, and Rights5. The Many Faces of Cosmo-polis 1836. Cosmopolitanism and the Decolonial Option 2297. From  Human  to  Living  Rights 254Part III. The Geopolitics of the Modern/Colonial World Order8. Decolonial Reflections on Hemispheric Partitions 2879. Delinking, Decoloniality, and De-Westernization 31410. The South of the North and the West of the East 349Part IV. Geopolitics of Knowing, the Question of the Human, and the Third Nomos of the Earth11. Mariátegui and Gramsci in  Latin  America 38112. Sylvia Wynter: What Does It Mean to Be Human? 42013. Decoloniality and Phenomenology 45814. The Rise of the Third Nomes of the Earth 483Epilogue. Yes, We Can: Border Thinking, Pluriversality, and Colonial Differentials 531Notes 563Bibliography 641Index 685</t>
  </si>
  <si>
    <t>“Even regular readers of Walter D. Mignolo will find a wealth of new insights, analyses, and topics as he brilliantly considers some of decolonial theory's current controversies and new applications. With his hard-hitting insistence on the problems of Eurocentrism, Mignolo's spirited explanation and defense of decolonial theory is illuminating.”-- Linda Martín Alcoff, author of Rape and Resistance“Walter Mignolo's oeuvre fiercely demands that we need to move beyond an engagement with the Euro American prison house of concepts and forge a theoretical vocabulary that is not merely an inheritance of colonialism. The decolonial option is premised on transcending amnesia—the manifestation of the colonial wound—toward traditions of intellection from the Global South. This new book shows yet again his uncompromising and ardent delineation of emancipatory landscapes of thought.”-- Dilip M. Menon, Mellon Chair in Indian Studies, University of the Witwatersrand</t>
  </si>
  <si>
    <t>Walter D. Mignolo is William H. Wannamaker Professor of Romance Studies in the Trinity College of Arts and Sciences and Professor of Literature at Duke University. He is the author and editor of several books, including The Darker Side of Western Modernity: Global Futures, Decolonial Options, also published by Duke University Press.</t>
  </si>
  <si>
    <t>Who Needs a World View?</t>
  </si>
  <si>
    <t>Geuss, Raymond</t>
  </si>
  <si>
    <t xml:space="preserve"> PHI005000 PHILOSOPHY / Ethics &amp; Moral Philosophy; PHI006000 PHILOSOPHY / Movements / Existentialism; PHI009000 PHILOSOPHY / History &amp; Surveys / General; PHI035000 PHILOSOPHY / Essays; PSY045040 PSYCHOLOGY / Movements / Existential</t>
  </si>
  <si>
    <t>Philosophers—professionals and the armchair variety—are given to defending comprehensive world views. Raymond Geuss, one of the most celebrated thinkers of our time, dispenses with this ambition for intellectual unity. Ranging across the history of art and ideas, Geuss argues for flexibility, doubt, and the accommodation of unresolved complexity.</t>
  </si>
  <si>
    <t>CoverTitle PageCopyrightDedicationContentsPreface1. Who Needs a World View?2. Games and Proverbs3. Enlightenment, Genealogy, and the Historicality of Concepts4. Life Is a Game5. The Metaphysical Need and the Utopian Impulse6. Creed, Confession, Manifesto7. Ivan Is Unwell8. Metaphysics without Roots9. ContextNotesIndex</t>
  </si>
  <si>
    <t>Many of the joys of Who Needs a World View? lie not only in the encouragement Geuss offers to see through the need for a worldview but also in his pithy and enlightening insights into the works of the philosophers, artists, and writers he discusses.-- Georgia Warnke, Director, Center for Ideas and Society, University of California, RiversideRaymond Geuss has undertaken in recent years to resuscitate the genre of the classical philosophical essay, and he has by now made himself an absolute master of it. This is abundantly evident in his new collection of essays, which takes us on a vertiginous and often exhilarating journey that easily passes from Homer to the present in pursuit of his leading question, ‘Who needs a world view?’-- Hans Sluga, University of California, BerkeleyWho Needs a World View? is a brilliant collection of essays that richly yet deftly challenges a broad range of pieties and settled assumptions on how we are supposed to understand our lives and our circumstances. Raymond Geuss shares with us the philosophical motivations behind his approach to those questions, with absorbing accounts of the two teachers who deeply impressed his thinking. This is a book of unfailingly resonant, sometimes poignant, and characteristically timely interventions.-- Brian O’Connor, Professor of Philosophy, University College DublinGeuss wants to replace collective creeds and manifestos, which tend to be dogmatic and encompassing, with personal confessions…These essays glitter with insights…Makes a compelling case, by argument and example, that one can live well without adopting any view of one’s life as a whole, let alone a systematic worldview.-- Kieran Setiya Los Angeles Review of BooksGeuss’s startling scholarly range, from ancient Greek and biblical history to Brexit and Donald Trump, and his command of languages (French, German, Latin, Greek) and knowledge of figures bot</t>
  </si>
  <si>
    <t>Enlightenment, Revolution, and Romanticism</t>
  </si>
  <si>
    <t>The Genesis of Modern German Political Thought, 1790–1800</t>
  </si>
  <si>
    <t>Beiser, Frederick C.</t>
  </si>
  <si>
    <t>BeiserFrederick C.: Frederick C. Beiser is Professor of Philosophy at Syracuse University.</t>
  </si>
  <si>
    <t>Homo Sacer</t>
  </si>
  <si>
    <t>Sovereign Power and Bare Life</t>
  </si>
  <si>
    <t>Agamben, Giorgio</t>
  </si>
  <si>
    <t>Meridian: Crossing Aesthetics</t>
  </si>
  <si>
    <t>Stanford University Press</t>
  </si>
  <si>
    <t>The work of Giorgio Agamben, one of Italy's most important and original philosophers, has been based on an uncommon erudition in classical traditions of philosophy and rhetoric, the grammarians of late antiquity, Christian theology, and modern philosophy. Recently, Agamben has begun to direct his thinking to the constitution of the social and to some concrete, ethico-political conclusions concerning the state of society today, and the place of the individual within it. In Homo Sacer, Agamben aims to connect the problem of pure possibility, potentiality, and power with the problem of political and social ethics in a context where the latter has lost its previous religious, metaphysical, and cultural grounding. Taking his cue from Foucault's fragmentary analysis of biopolitics, Agamben probes with great breadth, intensity, and acuteness the covert or implicit presence of an idea of biopolitics in the history of traditional political theory. He argues that from the earliest treatises of political theory, notably in Aristotle's notion of man as a political animal, and throughout the history of Western thinking about sovereignty (whether of the king or the state), a notion of sovereignty as power over  life  is implicit. The reason it remains merely implicit has to do, according to Agamben, with the way the sacred, or the idea of sacrality, becomes indissociable from the idea of sovereignty. Drawing upon Carl Schmitt's idea of the sovereign's status as the exception to the rules he safeguards, and on anthropological research that reveals the close interlinking of the sacred and the taboo, Agamben defines the sacred person as one who can be killed and yet not sacrificed—a paradox he sees as operative in the status of the modern individual living in a system that exerts control over the collective  naked life  of all individuals.</t>
  </si>
  <si>
    <t xml:space="preserve">Modernism/Modernity: The story of homo sacer is certainly worth reading because of its suggestiveness and provocations. The Review of Politics: Agamben's intuition, chronicle and meditation are fascinating. </t>
  </si>
  <si>
    <t>Giorgio Agamben teaches philosophy at the University of Venice.</t>
  </si>
  <si>
    <t>The Power of Cute</t>
  </si>
  <si>
    <t>May, Simon</t>
  </si>
  <si>
    <t xml:space="preserve"> PHI001000 PHILOSOPHY / Aesthetics; PHI008000 PHILOSOPHY / Good &amp; Evil; PHI034000 PHILOSOPHY / Social; SOC026040 SOCIAL SCIENCE / Sociology / Social Theory</t>
  </si>
  <si>
    <t>An exploration of cuteness and its immense hold on us, from emojis and fluffy puppies to its more uncanny, subversive expressionsCuteness has taken the planet by storm. Global sensations Hello Kitty and Pokémon, the works of artists Takashi Murakami and Jeff Koons, Heidi the cross-eyed opossum and E.T.—all reflect its gathering power. But what does “cute” mean, as a sensibility and style? Why is it so pervasive? Is it all infantile fluff, or is there something more uncanny and even menacing going on—in a lighthearted way? In The Power of Cute, Simon May provides nuanced and surprising answers.We usually see the cute as merely diminutive, harmless, and helpless. May challenges this prevailing perspective, investigating everything from Mickey Mouse to Kim Jong-il to argue that cuteness is not restricted to such sweet qualities but also beguiles us by transforming or distorting them into something of playfully indeterminate power, gender, age, morality, and even species. May grapples with cuteness’s dark and unpindownable side—unnerving, artful, knowing, apprehensive—elements that have fascinated since ancient times through mythical figures, especially hybrids like the hermaphrodite and the sphinx. He argues that cuteness is an addictive antidote to today’s pressured expectations of knowing our purpose, being in charge, and appearing predictable, transparent, and sincere. Instead, it frivolously expresses the uncertainty that these norms deny: the ineliminable uncertainty of who we are of how much we can control and know of who, in our relations with others, really has power indeed, of the very value and purpose of power.The Power of Cute delves into a phenomenon that speaks with strange force to our age.</t>
  </si>
  <si>
    <t>“From powerlessness to tyranny, and from the fluffy dog in the window to Kim Jong-il’s hairstyle, ‘the cute’ raises the abysmal issue of the world’s desire for meaninglessness. Comforting and uncanny at the same time, cuteness incarnates nihilism as plenitude, infantilism as art, and desexualization as seduction. Simon May’s humorous and profound book explores the secret dimensions of a new religion, raising the question: Is cuteness an attribute of God?”—Catherine Malabou, Kingston University London In The Power of Cute, Simon May explores the most fascinating effect of cuteness—namely that moment in which what seemed at first to be merely adorable and perhaps heartwarming tips over into something strange, unsettling, and alien. In May's hands, the cute object becomes a figure that toggles back and forth between two disparate worlds, simultaneously producing anxiety and delight. —Christy Wampole, Princeton University  As a playful riposte to our self-conscious, drearily introspective age, The Power of Cute is rather more savvy than its sweetly diminutive form suggests. ---Frankie McCoy, Standpoint“We think we have power over cute things—but maybe the boot is on the other foot, and cute things manipulate us. The Power of Cute considers the notion that when we find things or people cute, ambivalence is in the air: on the one hand, cute things are infantile and unthreatening, on the other hand, uncanny or unsettling. This intelligent and thought-provoking book breaks new ground.”—Simon Blackburn, author of Mirror, Mirror“In this highly readable and erudite book, Simon May develops a theory of ‘the cute.’ May probes a range of cases, particularly of artificial cuteness—Hello Kitty, Pokémon, E.T., Kewpie dolls—and gives searching reflections on what the ascendancy of cute might reflect about our broader societal values and present historical moment.”—Andrew Huddleston, Birkbeck, University of</t>
  </si>
  <si>
    <t>Simon May is visiting professor of philosophy at King’s College London. His books include Love: A History, Love: A New Understanding of an Ancient Emotion, a collection of his own aphorisms entitled Thinking Aloud, and Nietzsche’s Ethics and His War on “Morality.” His work has been translated into ten languages.</t>
  </si>
  <si>
    <t>Nietzsche</t>
  </si>
  <si>
    <t>Philosopher, Psychologist, Antichrist</t>
  </si>
  <si>
    <t>Kaufmann, Walter A.</t>
  </si>
  <si>
    <t>104</t>
  </si>
  <si>
    <t xml:space="preserve"> BIO009000 BIOGRAPHY &amp; AUTOBIOGRAPHY / Philosophers; PHI000000 PHILOSOPHY / General; PHI009000 PHILOSOPHY / History &amp; Surveys / General; PHI026000 PHILOSOPHY / Criticism; REL051000 RELIGION / Philosophy</t>
  </si>
  <si>
    <t>This classic is the benchmark against which all modern books about Nietzsche are measured. When Walter Kaufmann wrote it in the immediate aftermath of World War II, most scholars outside Germany viewed Nietzsche as part madman, part proto-Nazi, and almost wholly unphilosophical. Kaufmann rehabilitated Nietzsche nearly single-handedly, presenting his works as one of the great achievements of Western philosophy. Responding to the powerful myths and countermyths that had sprung up around Nietzsche, Kaufmann offered a patient, evenhanded account of his life and works, and of the uses and abuses to which subsequent generations had put his ideas. Without ignoring or downplaying the ugliness of many of Nietzsche's proclamations, he set them in the context of his work as a whole and of the counterexamples yielded by a responsible reading of his books. More positively, he presented Nietzsche's ideas about power as one of the great accomplishments of modern philosophy, arguing that his conception of the  will to power  was not a crude apology for ruthless self-assertion but must be linked to Nietzsche's equally profound ideas about sublimation. He also presented Nietzsche as a pioneer of modern psychology and argued that a key to understanding his overall philosophy is to see it as a reaction against Christianity. Many scholars in the past half century have taken issue with some of Kaufmann's interpretations, but the book ranks as one of the most influential accounts ever written of any major Western thinker. Featuring a new foreword by Alexander Nehamas, this Princeton Classics edition of Nietzsche introduces a new generation of readers to one the most influential accounts ever written of any major Western thinker.</t>
  </si>
  <si>
    <t xml:space="preserve"> Mr. Kaufmann has produced what may be called the definitive study of Nietzsche's life and thought-an informed, scholarly, and lustrous work.  Illuminating. </t>
  </si>
  <si>
    <t>Walter A. Kaufmann (1921-1980) was professor of philosophy at Princeton University and a world-renowned scholar and translator of Nietzsche.</t>
  </si>
  <si>
    <t>Philosophy of Mathematics</t>
  </si>
  <si>
    <t>Linnebo, Øystein</t>
  </si>
  <si>
    <t xml:space="preserve"> MAT015000 MATHEMATICS / History &amp; Philosophy; PHI000000 PHILOSOPHY / General</t>
  </si>
  <si>
    <t>A sophisticated, original introduction to the philosophy of mathematics from one of its leading contemporary scholarsMathematics is one of humanity's most successful yet puzzling endeavors. It is a model of precision and objectivity, but appears distinct from the empirical sciences because it seems to deliver nonexperiential knowledge of a nonphysical reality of numbers, sets, and functions. How can these two aspects of mathematics be reconciled? This concise book provides a systematic yet accessible introduction to the field that is trying to answer that question: the philosophy of mathematics.Written by Øystein Linnebo, one of the world's leading scholars on the subject, the book introduces all of the classical approaches to the field, including logicism, formalism, intuitionism, empiricism, and structuralism. It also contains accessible introductions to some more specialized issues, such as mathematical intuition, potential infinity, the iterative conception of sets, and the search for new mathematical axioms. The groundbreaking work of German mathematician and philosopher Gottlob Frege, one of the founders of analytic philosophy, figures prominently throughout the book. Other important thinkers whose work is introduced and discussed include Immanuel Kant, John Stuart Mill, David Hilbert, Kurt Gödel, W. V. Quine, Paul Benacerraf, and Hartry H. Field.Sophisticated but clear and approachable, this is an essential introduction for all students and teachers of philosophy, as well as mathematicians and others who want to understand the foundations of mathematics.</t>
  </si>
  <si>
    <t>[This book] is very, very good. Superbly clear, concise, well organised, it gives not only a very accessible introduction but also takes the reader all the way to the cutting edge of what philosophers are doing in the philosophy of mathematics. Above all, Linnebo writes as a fully engaged philosopher and makes his preferred choice of philosophical position clear. But this is no mere polemic: I felt he clearly and forcefully presents the strengths and weaknesses of all the philosophical positions he discusses.---Henri Laurie, Mathemafrica This is an excellent introduction to the philosophy of mathematics, with clear and careful coverage of both traditional topics and cutting-edge contemporary debates. —Roy T. Cook, University of MinnesotaThis is a thought-provoking book, and is a useful addition to the textbook literature on this subject.Linnebo's slender volume is an admirable addition to the many existing books on the philosophy of mathematics. It is clear, concise, and well written. . . . All in all, this is an excellent introduction to the philosophy of mathematics and should be seriously considered by any individual interested in the subject. This is a good introduction to the philosophy of mathematics—clear and concise, and with original observations and a coherent point of view. —John P. Burgess, Princeton University</t>
  </si>
  <si>
    <t>Øystein Linnebo is professor of philosophy at the University of Oslo, and previously held positions in Bristol, London, and Oxford. He is the coeditor of New Waves in the Philosophy of Mathematics and the author of Thin Objects: An Abstractionist Approach (forthcoming).</t>
  </si>
  <si>
    <t>Deconstruction in a Nutshell</t>
  </si>
  <si>
    <t>A Conversation with Jacques Derrida, With a New Introduction</t>
  </si>
  <si>
    <t>Derrida, Jacques</t>
  </si>
  <si>
    <t>Caputo, John D.</t>
  </si>
  <si>
    <t>Perspectives in Continental Philosophy</t>
  </si>
  <si>
    <t xml:space="preserve"> LIT006000 LITERARY CRITICISM / Semiotics &amp; Theory; PHI027000 PHILOSOPHY / Movements / Deconstruction; REL051000 RELIGION / Philosophy</t>
  </si>
  <si>
    <t>This volume, consisting of a conversation with Derrida that is further  elaborated by one of his leading interpreters, represents one of the  most lucid, compact and reliable introductions to Derrida and  deconstruction available in any language. A substantial new Introduction  traces the development of deconstruction alongside other philosophical  movements since Derrida’s death.Responding to questions put to him at a roundtable held at Villanova University in 1994, Jacques Derrida leads the reader through an illuminating discussion of the central themes of deconstruction. Speaking in English and extemporaneously, Derrida takes up with unusual clarity and great eloquence such topics as the task of philosophy, the Greeks, justice, responsibility, the gift, community, and the messianic. Derrida refutes the charges of relativism that are often leveled at deconstruction by its critics and sets forth the profoundly affirmative and ethico-political thrust of his work.The roundtable is marked by an unusual clarity that continues into the second part of the book, in which one of Derrida’s most influential readers, John D. Caputo, elaborates upon Derrida’s comments and supplies material for further discussion. This edition also includes a substantial new Introduction by Caputo that discusses the original context of the book and traces the development of deconstruction since Derrida’s death in 2004, from the rise of new materialisms to return to religion.Long one of the most lucid and reliable introductions to Derrida and deconstruction available in any language, and an ideal volume for students, Deconstruction in a Nutshell will also prove illuminating for those already familiar with Derrida’s work.</t>
  </si>
  <si>
    <t>Acknowledgements | xiAbbreviations | xiiiIntroduction (2020): Specters of Derrida by John D. Caputo | xixPart OneThe Villanova Roundtable: A Conversation with Jacques DerridaPart TwoA Commentary: Deconstruction in a Nutshell1. Deconstruction in a Nutshell: The Very Idea (!) | 31The Aporetics of the Nutshell | 31The Axiomatics of Indignation (The Very Idea!) | 36Apologia: An Excuse for Violence | 44Nutshells, Six of Them | 472. The Right to Philosophy | 49Of Rights, Responsibilities, and a New Enlightenment | 49Institutional Initiatives | 60Between the  Department of Philosophy  and a Philosophy to Come | 693. Khora: Being Serious with Plato | 71A Hoax | 71Deconstruction is Serious Business | 74An Exorbitant Method | 77Khora | 82Two Tropics of Negativity | 92Differance: Khora is Its Surname | 964. Community Without Community | 106Hospitality | 109Identity Without Identity | 113An Open Quasi-Community | 1215. Justice, If Such a Thing Exists | 125Doing Justice to Derrida | 125Deconstruction and the Possibility of Justice | 129The Gift | 140Dike: Derrida, Heidegger, and Dis-junctive Justice | 1516. The Messianic: Waiting for the Future | 156The Messianic Twist in Deconstruction | 156Faith Without Religion | 164The Messianic and the Messianisms: | 168-Which Comes First? | 168-When Will You Come? | 1787. Re-Joyce, Say  Yes  | 181Between Husserl and Joyce | 182The Gramophone Effect | 184Joyce's Signature | 189Inaugurations: Encore | 198A Concluding Amen | 201</t>
  </si>
  <si>
    <t>A wonderfully helpful and stimulating book. . . . Highly recommended.One of the most comprehensive and valuable interpretations of deconstruction to date.</t>
  </si>
  <si>
    <t>DerridaJacques: Jacques Derrida was the single most influential voice in European philosophy for the last third of the twentieth century. His many books include Of Grammatology, Specters of Marx, and The Animal That Therefore I Am.CaputoJohn D.: John D. Caputo is Thomas J. Watson Professor Emeritus of Religion at Syracuse University and David R. Cook Professor Emeritus of Philosophy at Villanova University. His most recent book is In Search of Radical Theology.Jacques Derrida (Author)  Jacques Derrida was the single most influential voice in European philosophy for the last third of the twentieth century. His many books include Of Grammatology, Specters of Marx, and The Animal That Therefore I Am.John D. Caputo (Edited By)  John D. Caputo is Thomas J. Watson Professor Emeritus of Religion at Syracuse University and David R. Cook Professor Emeritus of Philosophy at Villanova University. His most recent book is In Search of Radical Theology.</t>
  </si>
  <si>
    <t>Philology</t>
  </si>
  <si>
    <t>The Forgotten Origins of the Modern Humanities</t>
  </si>
  <si>
    <t>Turner, James</t>
  </si>
  <si>
    <t>The William G. Bowen Series</t>
  </si>
  <si>
    <t>70</t>
  </si>
  <si>
    <t>Humanism</t>
  </si>
  <si>
    <t xml:space="preserve"> EDU016000 EDUCATION / History; PHI010000 PHILOSOPHY / Movements / Humanism</t>
  </si>
  <si>
    <t>Many today do not recognize the word, but  philology  was for centuries nearly synonymous with humanistic intellectual life, encompassing not only the study of Greek and Roman literature and the Bible but also all other studies of language and literature, as well as history, culture, art, and more. In short, philology was the queen of the human sciences. How did it become little more than an archaic word?In Philology, the first history of Western humanistic learning as a connected whole ever published in English, James Turner tells the fascinating, forgotten story of how the study of languages and texts led to the modern humanities and the modern university. The humanities today face a crisis of relevance, if not of meaning and purpose. Understanding their common origins—and what they still share—has never been more urgent.</t>
  </si>
  <si>
    <t>Honorable Mention for the 2015 PROSE Award in Language &amp;ampamp Linguistics, Association of American Publishers This fascinating book makes a powerful argument: that the modern humanities derived in large part from the broad tradition of philology. This genealogy, Turner shows, clarifies the origins of both the modern research university and its disciplines, and explains similarities between such apparently diverse fields as history and comparative religion. He offers a compelling account of the role that biblical studies played in the intellectual history of modern Britain and America, and he makes sense of the development of modern literary studies in a way that no historian has managed to before. This is a gripping intellectual detective story. —Anthony Grafton, Princeton UniversityMonumental and capacious achievement. . . . Turner argues his case through scores of context-rich accounts of scholars and scholarship, and with a narrative verve.---Geoffrey Galt Harpham, Times Higher EducationDeft intellectual history. . . . As Philology illustrates, more generous spirits--call them multidisciplinary research and learning--have always presided over the pursuit of the humanities. Even in earlier guises, the humanities never had it easy. Then as now, they had to contend with turbulent times and changing social and political pressures. But given all that philology has unearthed, we should honor its legacy, as Turner does in his definitive study.---Sunil Iyengar, Washington PostThis is well written, fairly priced, a boon and a bargain.[I]f you are keen to gain clear sight of philology as a broad field of interest and get to grips with the progress of this fascinating subject through ancient and modern times, indeed, to get a righteous sense of its worth and the scholarly world's loss at its distribution around the humanities, then you will enjoy James Turner's engaging writing style and thorough erudition.&lt;</t>
  </si>
  <si>
    <t>James Turner is the Cavanaugh Professor of Humanities Emeritus at the University of Notre Dame, where he taught in the History Department and the doctoral program in history and philosophy of science.</t>
  </si>
  <si>
    <t>The Sense of the Past</t>
  </si>
  <si>
    <t>Essays in the History of Philosophy</t>
  </si>
  <si>
    <t>Burnyeat, Myles</t>
  </si>
  <si>
    <t xml:space="preserve"> PHI009000 PHILOSOPHY / History &amp; Surveys / General</t>
  </si>
  <si>
    <t>Before his death in 2003, Bernard Williams planned to publish a collection of historical essays, focusing primarily on the ancient world. This posthumous volume brings together a much wider selection, written over some forty years. His legacy lives on in this masterful work, the first collection ever published of Williams's essays on the history of philosophy. The subjects range from the sixth century B.C. to the twentieth A.D., from Homer to Wittgenstein by way of Socrates, Plato, Aristotle, Descartes, Hume, Sidgwick, Collingwood, and Nietzsche. Often one would be hard put to say which part is history, which philosophy. Both are involved throughout, because this is the history of philosophy written philosophically. Historical exposition goes hand in hand with philosophical scrutiny. Insights into the past counteract blind acceptance of present assumptions.  In his touching and illuminating introduction, Myles Burnyeat writes of these essays:  They show a depth of commitment to the history of philosophy seldom to be found nowadays in a thinker so prominent on the contemporary philosophical scene.   The result celebrates the interest and importance to philosophy today of its near and distant past. The Sense of the Past is one of three collections of essays by Bernard Williams published by Princeton University Press since his death. In the Beginning Was the Deed: Realism and Moralism in Political Argument, selected, edited, and with an introduction by Geoffrey Hawthorn, and Philosophy as a Humanistic Discipline, selected, edited, and with an introduction by A. W. Moore, make up the trio.</t>
  </si>
  <si>
    <t>Williams attempts to make strange what is familiar in our assumptions, and he admirably succeeds in this task. . . . The Sense the of the Past is an excellent contribution to the field, and deserves a wide audience.---Basil Smith, Review of Metaphysics It is difficult to imagine a better collection. The essays on Greek thought and literature, Plato, and Aristotle would make up a distinguished volume in their own right and, together with Williams's essays on Descartes, Hume, Nietzsche, and Collingwood (several of them unpublished until now), they constitute a work I can only describe as an idiosyncratic landmark. What could be more valuable than to see how, in the hands of one of the most important philosophers in recent years, all these philosophers and the questions they ask can illuminate one another? —Alexander Nehamas, Princeton UniversityThe sheer variety of Williams's historical interests and the spontaneity with which he displays them give this collection a sense of vigor and dialectical fun that are characteristic of its author.---Nicholas White, EthicsThese discussions combine incisive authority and even a touch of technicality with Bernard Williams's characteristically urbane wit. A great intellectual wealth in which philosophy is made to show us how it thinks about philosophy.---George Steiner, Times Literary SupplementIt is pleasing to have many of Williams' previously published meditations on Plato's thought--including those dealing with Plato's construction of intrinsic goodness, the analogy of city and soul in the Republic, and an introduction to the Theaetetus dialogue--gathered together in one place. . . . [T]his book represents an appropriate tribute to a philosopher of rare talents.---Jonathan Wright, Heythrop Journal Philosophical activity, when it comes alive, is precious. This brilliant and captivating book is philosophy alive in its history. —Jonathan Lear,</t>
  </si>
  <si>
    <t>Bernard Williams was Knightbridge Professor of Philosophy at the University of Cambridge (1967-1979) and Provost of King's College. He held the Monroe Deutsch Professorship of Philosophy at the University of California, Berkeley (1998-2000) and was White's Professor of Moral Philosophy at the University of Oxford (1990-2003). He was Fellow of All Souls College, Oxford until his death in 2003. Myles Burnyeat is Senior Research Fellow in Philosophy, All Souls College, Oxford. His books include The 'Theaetetus' of Plato (Hackett, 1990) and A Map of Metaphysics Zeta (Mathesis Publications, 2001).</t>
  </si>
  <si>
    <t>Giving an Account of Oneself</t>
  </si>
  <si>
    <t>What does it mean to lead a moral life?In her first extended study of moral philosophy, Judith Butler offers a provocative outline for a new ethical practice—one responsive to the need for critical autonomy and grounded in a new sense of the human subject.Butler takes as her starting point one’s ability to answer the questions “What have I done?” and “What ought I to do?” She shows that these question can be answered only by asking a prior question, “Who is this ‘I’ who is under an obligation to give an account of itself and to act in certain ways?” Because I find that I cannot give an account of myself without accounting for the social conditions under which I emerge, ethical reflection requires a turn to social theory.In three powerfully crafted and lucidly written chapters, Butler demonstrates how difficult it is to give an account of oneself, and how this lack of self-transparency and narratibility is crucial to an ethical understanding of the human. In brilliant dialogue with Adorno, Levinas, Foucault, and other thinkers, she eloquently argues the limits, possibilities, and dangers of contemporary ethical thought.Butler offers a critique of the moral self, arguing that the transparent, rational, and continuous ethical subject is an impossible construct that seeks to deny the specificity of what it is to be human. We can know ourselves only incompletely, and only in relation to a broader social world that has always preceded us and already shaped us in ways we cannot grasp. If inevitably we are partially opaque to ourselves, how can giving an account of ourselves define the ethical act? And doesn’t an ethical system that holds us impossibly accountable for full self-knowledge and self-consistency inflict a kind of psychic violence, leading to a culture of self-beratement and cruelty? How does the turn to social theory offer us a chance to understand the specifically social character of our own unknowingness about ourselves?I</t>
  </si>
  <si>
    <t>—Jonathan Culler:A powerful exploration of the intersection of identity and responsibility, Giving an Account of Oneself shows us Judith Butler at her best, in dialogue with some of the other foremost thinkers of our age: Adorno, Foucault, Levinas, and Laplanche.  Confronting the problem of identities that emerge only in relation to social and moral norms they may seek to contest, she proposes a rethinking of responsibility in relation to the limits of self-understanding that make us human.—Hent de Vries:“In stunningly original interpretations of Adorno and Levinas, . . .Judith Butler compellingly demonstrates that questions of ethicscannot avoid addressing the moral self’s complicity with violence.By laying out the premises of a creative rereading, this studyproves that the discussion of these two authors and their futurelegacy has, in a sense, barely begun. Butler writes in a trulySpinozistic spirit, mobilizing the greatest forces and joys ofphilosophical intelligence to counteract and redirect the cruelestand most destructive of human passions. Brilliantly argued andbeautifully written, Giving an Account of Oneself is destinedto become a classic, a must read for philosophers and students ofpresent-day culture and politics alike.”—Hayden White:A brave book by a courageous thinker.—Drucilla Cornell:In a time when moral certitude is used to justify the worst violence, Butler's nuanced reworking of what it means to be ethically responsible to ourselves and to others is welcome indeed.</t>
  </si>
  <si>
    <t>ButlerJudith P.: Judith Butler is Maxine Elliot Professor of Comparative Literature and Critical Theory at the University of California at Berkeley. She is the author of The Psychic Life of Power (1997), Antigone’s Claim (2000), Giving anAccount of Oneself (2005), Parting Ways: Jewishness and the Critique of Zionism(2012), and Senses of the Subject (2015). She works in the fields of feminist and queer theory, European philosophy, social theory, and ethics.</t>
  </si>
  <si>
    <t>Human Rights as Politics and Idolatry</t>
  </si>
  <si>
    <t>Ignatieff, Michael</t>
  </si>
  <si>
    <t>39</t>
  </si>
  <si>
    <t>Michael Ignatieff draws on his extensive experience as a writer and commentator on world affairs to present a penetrating account of the successes, failures, and prospects of the human rights revolution. Since the United Nations adopted the Universal Declaration of Human Rights in 1948, this revolution has brought the world moral progress and broken the nation-state's monopoly on the conduct of international affairs. But it has also faced challenges. Ignatieff argues that human rights activists have rightly drawn criticism from Asia, the Islamic world, and within the West itself for being overambitious and unwilling to accept limits. It is now time, he writes, for activists to embrace a more modest agenda and to reestablish the balance between the rights of states and the rights of citizens. Ignatieff begins by examining the politics of human rights, assessing when it is appropriate to use the fact of human rights abuse to justify intervention in other countries. He then explores the ideas that underpin human rights, warning that human rights must not become an idolatry. In the spirit of Isaiah Berlin, he argues that human rights can command universal assent only if they are designed to protect and enhance the capacity of individuals to lead the lives they wish. By embracing this approach and recognizing that state sovereignty is the best guarantee against chaos, Ignatieff concludes, Western nations will have a better chance of extending the real progress of the past fifty years. Throughout, Ignatieff balances idealism with a sure sense of practical reality earned from his years of travel in zones of war and political turmoil around the globe. Based on the Tanner Lectures that Ignatieff delivered at Princeton University's Center for Human Values in 2000, the book includes two chapters by Ignatieff, an introduction by Amy Gutmann, comments by four leading scholars--K. Anthony Appiah, David A. Hollinger, Thomas W. Laqueur, and Diane F. Orentli</t>
  </si>
  <si>
    <t xml:space="preserve"> This elegant book is a spirited attempt to put flesh on the bones of . . . politics and reunite theoretical questing with real-world situations. ---Alex Clark, The Sunday Times Michael Ignatieff is one of the few people who give political theory a good name. He writes about interesting things in an interesting way, without using jargon and without any attempt to engage in covert practical politics. His essays on human rights display all of these virtues . . . and should be read immediately by anyone who has more than a passing interest in the political landscape of the twenty-first century. ---Oliver Letwin, Times Literary Supplement Bracing. . . . If anyone is superbly equipped to scrutinize the hybrid of theory and practical exigency at the heart of human-rights thinking, it's this unique, independent veteran of the world's war zones. . . . [This is] the shrewdest, subtlest, most realistic assessment of the logic of human rights in years. ---Carlin Romano, Philadelphia Inquirer Carefully crafted, simple and direct prose working in the service of insightful analysis and passionate yet restrained advocacy . . . presented in a style that will both engage specialists and attract intelligent general readers--by a committed liberal humanist (and sympathetic critic) on the difficulties of the contemporary struggle for human rights. It is a 'must read' for anyone seriously interested in, or desiring a thoughtful general overview of, the struggle for universal human rights in contemporary international society. ---Jack Donnelly, International Affairs A philosophical liberal and a strong believer in the power of constitutions, Ignatieff boldly confronts difficult issues. . . . [He] illuminates complexities likely to make headlines as the call for intervention regarding worldwide human rights continues to grow. This book will undoubtedly provoke controversy within the human rights community.  [A] cogent</t>
  </si>
  <si>
    <t>Michael Ignatieff, a writer, historian, and broadcaster, is Director of the Carr Center for Human Rights Policy at Harvard University. His books include Isaiah Berlin: A Life, Blood and Belonging, The Warrior's Honor, and The Needs of Strangers. His novel Scar Tissue was nominated for the Booker Prize, and his book The Russian Album, A Family Memoir won Canada's Governor General's Award and the Heinemann Prize of Britain's Royal Society of Literature.</t>
  </si>
  <si>
    <t>A Secular Age</t>
  </si>
  <si>
    <t xml:space="preserve"> PHI009000 PHILOSOPHY / History &amp; Surveys / General; PHI022000 PHILOSOPHY / Religious; REL051000 RELIGION / Philosophy; SOC039000 SOCIAL SCIENCE / Sociology of Religion</t>
  </si>
  <si>
    <t>The place of religion in society has changed profoundly in the last few centuries, particularly in the West. In what will be a defining book for our time, Taylor takes up the question of what these changes mean, and what, precisely, happens when a society becomes one in which faith is only one human possibility among others.</t>
  </si>
  <si>
    <t>ContentsPrefaceIntroductionPart I: The Work of Reform1. The Bulwarks of Belief2. The Rise of the Disciplinary Society3. The Great Disembedding4. Modern Social Imaginaries5. The Spectre of IdealismPart II: The Turning Point6. Providential Deism7. The Impersonal OrderPart III: The Nova Effect8. The Malaises of Modernity9. The Dark Abyss of Time10. The Expanding Universe of Unbelief11. Nineteenth-Century TrajectoriesPart IV: Narratives of Secularization12. The Age of Mobilization13. The Age of Authenticity14. Religion TodayPart V: Conditions of Belief15. The Immanent Frame16. Cross Pressures17. Dilemmas 118. Dilemmas 219. Unquiet Frontiers of Modernity20. ConversionsEpilogue: The Many StoriesNotesIndex</t>
  </si>
  <si>
    <t>Taylor's book is a major and highly original contribution to the debates on secularization that have been ongoing for the past century. There is no book remotely like it.-- Alasdair MacIntyreThis is Charles Taylor's breakthrough book, a book of really major importance, because he succeeds in recasting the whole debate about secularism. This is one of the most important books written in my lifetime. I am tempted to say the most important book, but that may just express the spell the book has cast over me at the moment.-- Robert N. BellahIt is, simply, the most comprehensive account of the process and meaning of secularization… Taylor's depiction of the past two centuries is rich with insights and subtle analyses… Familiarity with Taylor's book is now the entry ticket for any serious discussion of secularization.-- Peter Steinfels Commonweal[A Secular Age] may become an enduring contribution to understanding religious belief, the evolution of the secular order, and the defining characteristics of modern secularism and contemporary spirituality. Like Charles Taylor's earlier books, it is a product of prodigious erudition. Its 874 dense pages brim with original observation, cogent argument constructed from sources in a wide array of disciplines, and generous ecumenical gestures, even towards humanists. His story is complex, somewhat repetitious and yet unflaggingly interesting: it is loaded with so much novel detail and insight that the reader will be grateful for each scrap of familiar ground.-- Tamas Pataki Australian Review of BooksThe focus here is neither on the role of religion in public institutions nor on the extent of religious beief, but rather on its conditions… It is the slow emergence of secularity in this sense that Taylor sets out to explain, at formidable length, and in remarkable historical and philosophical detail. Binding all that detail together is an argument tha</t>
  </si>
  <si>
    <t>Philosophy and Real Politics</t>
  </si>
  <si>
    <t>Many contemporary political thinkers are gripped by the belief that their task is to develop an ideal theory of rights or justice for guiding and judging political actions. But in Philosophy and Real Politics, Raymond Geuss argues that philosophers should first try to understand why real political actors behave as they actually do. Far from being applied ethics, politics is a skill that allows people to survive and pursue their goals. To understand politics is to understand the powers, motives, and concepts that people have and that shape how they deal with the problems they face in their particular historical situations. Philosophy and Real Politics both outlines a historically oriented, realistic political philosophy and criticizes liberal political philosophies based on abstract conceptions of rights and justice. The book is a trenchant critique of established ways of thought and a provocative call for change.</t>
  </si>
  <si>
    <t>A discipline-altering book.---Glen Newey, London Review of Books Raymond Geuss's short, brilliant, and provocative book forces on political philosophers questions that we often prefer not to raise, let alone answer. Geuss takes seriously the disturbingly untidy character of many political transactions and the dangers of idealized abstractions. His ruthlessness toward Nozick and Rawls is in striking contrast to the attitudes of most of their critics. And Geuss lives dangerously, prescribing remedies drawn from Lenin, Nietzsche, and Weber that may have unpredictable side effects. —Alasdair MacIntyre, University of Notre Dame[Geuss's] intention in Philosophy and Real Politics, his short, sharp new book, is . . . to introduce a note of realism into contemporary philosophical debates about justice, by force if necessary.---Adam Kirsch, City Journal[G]iven the current trends in political philosophy, Geuss's book is both timely and extremely important. One of Geuss's many virtues as a political philosopher is his ability to effectively confront philosophical complacency, and this superb book is surely successful in this regard.---David Sherman, Social Theory and PracticeA slim, devastating critique of the flight towards abstraction and pristine idealism in contemporary liberal political thought--a path led by the late John Rawls. Geuss's work deserves to be far better known.---Sunil Khilnani, Outlook IndiaRaymond Geuss is the most sophisticated and subtle philosopher who takes seriously the tradition of critical theory. His critique of formal political philosophy—including in neo-Kantian philosophy like that of the late John Rawls—that shuns the crucial roles of power, historical context, and political action is powerful and persuasive. This grand text is an intellectual breath of fresh air. —Cornel West, Princeton University This is a small gem of a book. With his other recent w</t>
  </si>
  <si>
    <t>Raymond Geuss teaches philosophy at the University of Cambridge. His books include Outside Ethics (Princeton), Public Goods, Private Goods (Princeton), and The Idea of a Critical Theory.</t>
  </si>
  <si>
    <t>Bodies That Still Matter</t>
  </si>
  <si>
    <t>Resonances of the Work of Judith Butler</t>
  </si>
  <si>
    <t>Kwastek, Katja / Oever, Roel / Halsema, Annemie</t>
  </si>
  <si>
    <t>Amsterdam University Press</t>
  </si>
  <si>
    <t xml:space="preserve"> PHI000000 PHILOSOPHY / General; SOC010000 SOCIAL SCIENCE / Feminism &amp; Feminist Theory; SOC032000 SOCIAL SCIENCE / Gender Studies</t>
  </si>
  <si>
    <t>Since the appearance of her early-career bestseller Gender Trouble in 1990, American philosopher Judith Butler is one of the most influential (and at times controversial) thinkers in academia. Her work addresses numerous socially pertinent topics such as gender normativity, political speech, media representations of war, and the democratic power of assembling bodies. The volume Bodies That Still Matter: Resonances of the Work of Judith Butler brings together essays from scholars across academic disciplines who apply, reflect on, and further Butler's ideas to their own research. It includes a new essay by Butler herself, from which it takes its title. Organized around four key themes in Butler's scholarship - performativity, speech, precarity, and assembly - the volume offers an excellent introduction to the contemporary relevance of Butler's thinking, a multi-perspectival approach to key topics of contemporary critical theory, and a testimony to the vibrant interdisciplinary discourses characterizing much of today's humanities' research.</t>
  </si>
  <si>
    <t>Introduction - Annemie Halsema, Katja Kwastek, Roel van den Oever Performativity On Butler's Theory of Agency - Adriana Zaharijevi? The Psychic Life of Horror: Abjection and Racialization in Butler's Thought - Eyo Ewara Beyond Gender(s) - Jean-Luc Nancy Speech The Performative Edge of Non-Politicians: Populism and Shifting Legitimacy in US Presidential Politics - Julia Peetz Talking Back as an Accented Speaker? Reframing Butler's Idea of Subversive Resignification - Tingting Hui What's in a Name? Don't Ask, Don't Tell and Private Romeo - Roel van den Oever Precarity Rethinking Counseling from a Relational Perspective: From Alleviating Suffering to 'Becoming Human' - Carmen Schuhmann Bridging Conversations: 'Paradigm Cases' of Dependency in Eva Kittay and Judith Butler - Simon van der Weele Dancing the Image: Complicity, Responsibility and Spectatorship - Noa Roei Santiago Sierra's Workers Who Cannot Be Paid: Precarious Labor in Contemporary Art - Friederike Sigler Assembly Rethinking Radical Democracy with Butler: The Voice of Plurality - Adriana Cavarero Strategies of (Self-)Empowerment: On the Performativity of Assemblies in and as Theatre - Erika Fischer-Lichte Bodies That Still Matter - Judith Butler Index</t>
  </si>
  <si>
    <t>HalsemaAnnemie: Annemie Halsema is associate professor of philosophy at Vrije Universiteit Amsterdam. Her research focuses on personal identity and embodiment in French phenomenology, hermeneutics and in feminist philosophy. She wrote two books on Luce Irigaray (in Dutch 1998, and Luce Irigaray and Horizontal Transcendence 2000), edited several volumes, among which a Dutch translation of Judith Butler's essays (Genderturbulentie, 2000) and Feminist Explorations of Paul Ricoeur's Philosophy (with Henriques, 2016).KwastekKatja: Katja Kwastek is professor of modern and contemporary art history at Vrije Universiteit Amsterdam. Her research focuses on processual, digital and post-digital art, in the broader contexts of art history, media aesthetics, and the environmental humanities. She has published and edited many books and essays, including Ohne Schnur. Art and Wireless Communication (Revolver, 2004), Aesthetics of Interaction in Digital Art (MIT Press, 2013), and a special issue of the Journal of the Association for the Study of the Arts of the Present on 'Slowness' (2019). She is one of the co-founders of the Environmental Humanities Center at Vrije Universiteit Amsterdam, and associate editor of the journal Environmental Humanities (Duke UP).OeverRoel: Roel van den Oever is assistant professor of English literature at Vrije Universiteit Amsterdam. He is the author of Mama's Boy: Momism and Homophobia in Postwar American Culture (Palgrave Macmillan 2012).</t>
  </si>
  <si>
    <t>The Consolation of Philosophy</t>
  </si>
  <si>
    <t>Boethius, Anicius Manlius Severinus</t>
  </si>
  <si>
    <t>Ancient Philosophy</t>
  </si>
  <si>
    <t xml:space="preserve"> LIT004190 LITERARY CRITICISM / Ancient &amp; Classical; PHI002000 PHILOSOPHY / History &amp; Surveys / Ancient &amp; Classical; PHI005000 PHILOSOPHY / Ethics &amp; Moral Philosophy</t>
  </si>
  <si>
    <t>Composed while its author was imprisoned, this book remains one of Western literature’s most eloquent meditations on the transitory nature of earthly belongings, and the superiority of things of the mind. Slavitt’s translation captures Boethius’s energy and passion. Seth Lerer places Boethius’s life and achievement in context in his introduction.</t>
  </si>
  <si>
    <t>CONTENTSAcknowledgmentsIntroduction by Seth LererBook IBook IIBook IIIBook IVBook V</t>
  </si>
  <si>
    <t>This is a sensitive and readable translation, whose poetic merits place it beyond other translations of Boethius's great text.-- Henry TaylorA remarkable translation of one of the great masterpieces of philosophical literature.-- Gail Holst-Warhaft, Cornell UniversityA springboard for personal reflection and a source of literate pleasure.-- Steven Chabot Library JournalIt's a remarkable book (though a short one), and its latest edition, rendered into fluid, compellingly immediate English by veteran translator David R. Slavitt, is very markedly the best one it's ever had...Slavitt presents the reader with Boethius brought to vibrant, vigorous life, to a degree that makes all previous English versions seem pedantic and irrelevant. Harvard University Press has crafted a physically beautiful volume, sturdy and small enough to fit in your pocket--an extremely fitting format for a book that's meant to be a comfort against life's ills. Reading this edition, even readers who've never encountered Boethius before will see at once why his book has meant so much to so many people for the last 1,500 years.-- Steve Donoghue openlettersmonthly.comThis is a beautifully made little book that I have taken with me on a number of trips, partly just for the pleasure of holding it. At any time I would be glad to have it.-- John Wilson Books and Culture</t>
  </si>
  <si>
    <t>Aristotle's Politics</t>
  </si>
  <si>
    <t>Writings from the Complete Works: Politics, Economics, Constitution of Athens</t>
  </si>
  <si>
    <t>Aristotle</t>
  </si>
  <si>
    <t>Barnes, Jonathan</t>
  </si>
  <si>
    <t xml:space="preserve"> PHI002000 PHILOSOPHY / History &amp; Surveys / Ancient &amp; Classical; PHI019000 PHILOSOPHY / Political; POL010000 POLITICAL SCIENCE / History &amp; Theory</t>
  </si>
  <si>
    <t>Aristotle was the first philosopher in the Western tradition to address politics systematically and empirically, and he remains a central figure in political theory. This essential volume presents Aristotle's complete political writings—including his Politics, Economics, and Constitution of Athens—in their most authoritative translations, taken from the complete works that is universally recognized as the standard English edition. Edited by Jonathan Barnes, one of the world’s leading scholars of ancient philosophy, and with an illuminating introduction by Melissa Lane, an authority on ancient political philosophy, this compact but comprehensive volume will be invaluable for all students of politics, philosophy, classics, or Western thought.</t>
  </si>
  <si>
    <t>Jonathan Barnes taught at the universities of Oxford, Geneva, and Paris-Sorbonne. He has published extensively on ancient philosophy and is the editor of The Complete Works of Aristotle: The Revised Oxford Translation (Princeton). Melissa Lane is professor of politics at Princeton University and the author of The Birth of Politics (Princeton).</t>
  </si>
  <si>
    <t>Philosophy of Biology</t>
  </si>
  <si>
    <t>Godfrey-Smith, Peter</t>
  </si>
  <si>
    <t>8</t>
  </si>
  <si>
    <t xml:space="preserve"> PHI000000 PHILOSOPHY / General; SCI008000 SCIENCE / Life Sciences / Biology; SCI075000 SCIENCE / Philosophy &amp; Social Aspects</t>
  </si>
  <si>
    <t>This is a concise, comprehensive, and accessible introduction to the philosophy of biology written by a leading authority on the subject. Geared to philosophers, biologists, and students of both, the book provides sophisticated and innovative coverage of the central topics and many of the latest developments in the field. Emphasizing connections between biological theories and other areas of philosophy, and carefully explaining both philosophical and biological terms, Peter Godfrey-Smith discusses the relation between philosophy and science examines the role of laws, mechanistic explanation, and idealized models in biological theories describes evolution by natural selection and assesses attempts to extend Darwin's mechanism to explain changes in ideas, culture, and other phenomena. Further topics include functions and teleology, individuality and organisms, species, the tree of life, and human nature. The book closes with detailed, cutting-edge treatments of the evolution of cooperation, of information in biology, and of the role of communication in living systems at all scales.Authoritative and up-to-date, this is an essential guide for anyone interested in the important philosophical issues raised by the biological sciences.</t>
  </si>
  <si>
    <t xml:space="preserve"> This accessible book does justice both to the subject and the reader. With admirable clarity, Peter Godfrey-Smith demonstrates why the philosophy of biology is one of the most exciting areas in contemporary philosophy. —Philip Kitcher, Columbia University[A]lthough it is too brief to be the only text for any course, it would be a perfect addition to or foundation for the reading list for many. And no practicing biologist who reads it is likely to think her time was wasted.---W. Ford Doolittle, Current Biology This is a provocative and exciting look at many of the central issues in the philosophy of biology. Godfrey-Smith's book will shape the philosophical discussion for many years to come. —Michael Weisberg, University of PennsylvaniaPeter Godfrey-Smith's Philosophy of Biology . . . [is] a great way to get up to speed on all the issues that working biologists love to debate amongst themselves. . . . [N]on-specialists should not be put off. Godfrey-Smith's style is engaging, almost conversational.---John Farrell, Forbes.com Clearly written and up to date, this valuable book provides a really useful overview of the philosophy of biology, as well as some distinctive arguments. Perhaps uniquely, the book succeeds in presenting its topics as clearly philosophical while engaging the relevant biology. —John Dupré, University of ExeterHere, Godfrey-Smith, a prominent and prolific scholar working in the field, delivers an elegant and stimulating analysis of key areas in the life sciences where conceptual questions arise regularly. . . . Godfrey-Smith provides an exemplar of expositional clarity and philosophical insight for those who would imitate his approach in these domains.Tracing the history of the great debates and ideas that punctuated this specialty, Peter Godfrey-Smith offers a clear and accessible introduction, which extends to the review of its current key issues. This book will interest c</t>
  </si>
  <si>
    <t>Peter Godfrey-Smith is Distinguished Professor of Philosophy at the CUNY Graduate Center. He is the author of Theory and Reality: An Introduction to the Philosophy of Science and Darwinian Populations and Natural Selection.</t>
  </si>
  <si>
    <t>The Essential Kierkegaard</t>
  </si>
  <si>
    <t>This is the most comprehensive anthology of Søren Kierkegaard's works ever assembled in English. Drawn from the volumes of Princeton's authoritative Kierkegaard's Writings series by editors Howard and Edna Hong, the selections represent every major aspect of Kierkegaard's extraordinary career. They reveal the powerful mix of philosophy, psychology, theology, and literary criticism that made Kierkegaard one of the most compelling writers of the nineteenth century and a shaping force in the twentieth. With an introduction to Kierkegaard's writings as a whole and explanatory notes for each selection, this is the essential one-volume guide to a thinker who changed the course of modern intellectual history. The anthology begins with Kierkegaard's early journal entries and traces the development of his work chronologically to the final The Changelessness of God. The book presents generous selections from all of Kierkegaard's landmark works, including Either/Or, Fear and Trembling, Works of Love, and The Sickness unto Death, and draws new attention to a host of such lesser-known writings as Three Discourses on Imagined Occasions and The Lily of the Field and the Bird of the Air. The selections are carefully chosen to reflect the unique character of Kierkegaard's work, with its shifting pseudonyms, its complex dialogues, and its potent combination of irony, satire, sermon, polemic, humor, and fiction. We see the esthetic, ethical, and ethical-religious ways of life initially presented as dialogue in two parallel series of pseudonymous and signed works and later in the  second authorship  as direct address. And we see the themes that bind the whole together, in particular Kierkegaard's overarching concern with, in his own words,  What it means to exist . . . what it means to be a human being.? Together, the selections provide the best available introduction to Kierkegaard's writings and show more completely</t>
  </si>
  <si>
    <t xml:space="preserve"> The crowning achievement of [the Hongs'] monumental translation of all of Kierkegaard's published writings.... A rich and stimulating volume.... A book for everyone with an interest in Kierkegaard, from the first-time reader to the more experienced. —Bruce H. Kirmmse, editor of Encounters with Kierkegaard</t>
  </si>
  <si>
    <t>Howard V. Hong, the former Director of the Howard and Edna Hong Kierkegaard Library at St. Olaf College, is the General Editor of Kierkegaard's Writings. Edna H. Hong is a poet, writer, and translator who has collaborated with Professor Hong on other English translations of Kierkegaard's work.</t>
  </si>
  <si>
    <t>Capitalism and Desire</t>
  </si>
  <si>
    <t>The Psychic Cost of Free Markets</t>
  </si>
  <si>
    <t>McGowan, Todd</t>
  </si>
  <si>
    <t xml:space="preserve"> PER004030 PERFORMING ARTS / Film &amp; Video / History &amp; Criticism; PHI019000 PHILOSOPHY / Political; PHI040000 PHILOSOPHY / Movements / Critical Theory; PSY026000 PSYCHOLOGY / Movements / Psychoanalysis</t>
  </si>
  <si>
    <t>Understanding capitalism as a psychic strategy.</t>
  </si>
  <si>
    <t>AcknowledgmentsIntroduction: After Injustice and Repression1. The Subject of Desire and the Subject of Capitalism2. The Psychic Constitution of Private Space3. Shielding Our Eyes from the Gaze4. The Persistence of Sacrifice After Its Obsolescence5. A God We Can Believe In6. A More Tolerable Infinity7. The Ends of Capitalism8. Exchanging Love for Romance9. Abundance and Scarcity10. The Market's Fetishistic SublimeConclusion: Enjoy, Don't AccumulateNotesIndex</t>
  </si>
  <si>
    <t>Richard Boothby, author of Sex on the Couch: What Freud Still Has To Teach Us About Sex and Gender:The immense satisfaction of McGowan's latest and most ambitious book is achieved, appropriately enough, by putting capitalism to the test of a suitably profound (and paradoxical) conception of satisfaction. Astonishingly far-ranging in its references yet written in perfectly limpid prose, Capitalism and Desire sets a new high-water mark in contemporary social and political philosophy. A dazzling work of theory.Joan Copjec, author of Read My Desire: Lacan Against the Historicists:How many syntheses of Marx and Freud have been forged in an attempt to ground a critique of capitalism—only in the end to fail? After tallying their individual failures, this smart book goes on to confront their underlying problem: a botched reading of Freud. Relying on Lacan's radical re-excavation of Freud, McGowan offers brand-new ideas about the subject's ensnarement in the  freedoms  of capitalism and the possibilities of resistance to them.Fabio Vighi, author of Critical Theory and the Crisis of Contemporary Capitalism:With Capitalism and Desire, McGowan provides an admirably accessible and intellectually sophisticated analysis of the real connections between capitalism and psychoanalysis. This is a wonderful book demonstrating immense intellectual vitality—it is simply impossible to ignore.Mari Ruti, author of The Call of Character: Living a Life Worth Living:McGowan's argument is positively brilliant—almost every page brings a startling insight and every chapter compels an exciting reorientation of thought. Because of its paradigm-shifting originality, Capitalism and Desire places McGowan among the most prominent critical thinkers of his generation and competes admirably even with the very best work of the generation before him.Slavoj iek:Capitalism and Desire turns around the predominant leftist whining</t>
  </si>
  <si>
    <t>McGowanTodd: Todd McGowan (PhD, English, Ohio State) is Associate Professor of English at the University of Vermont.  He is the author of a number of books, including Enjoying What We Don’t Have: The Political Project of Psychoanalysis (Nebraska, 2013), Rupture: On the Emergence of the Political (Northwestern, 2012, 2011), Out of Time: The Ethics of Atemporal Cinema (Minnesota), The Impossible David Lynch (Columbia, 2007), and Capitalism and Desire (Columbia, 2016). I chose him as a reader for his knowledge of the Hegelian tradition and its relation to politics.Todd McGowan is associate professor of film studies at the University of Vermont. He is the author of Enjoying What We Don't Have: The Political Project of Psychoanalysis (2013) and The Impossible David Lynch (Columbia, 2007), among other books.</t>
  </si>
  <si>
    <t>The Expanding Blaze</t>
  </si>
  <si>
    <t>How the American Revolution Ignited the World, 1775-1848</t>
  </si>
  <si>
    <t>Israel, Jonathan</t>
  </si>
  <si>
    <t xml:space="preserve"> HIS031000 HISTORY / Revolutionary; HIS036030 HISTORY / United States / Revolutionary Period (1775-1800); HIS037050 HISTORY / Modern / 18th Century; HIS037060 HISTORY / Modern / 19th Century; PHI019000 PHILOSOPHY / Political</t>
  </si>
  <si>
    <t>A major intellectual history of the American Revolution and its influence on later revolutions in Europe and the AmericasThe Expanding Blaze is a sweeping history of how the American Revolution inspired revolutions throughout Europe and the Atlantic world in the eighteenth and nineteenth centuries. Jonathan Israel, one of the world’s leading historians of the Enlightenment, shows how the radical ideas of American founders such as Paine, Jefferson, Franklin, Madison, and Monroe set the pattern for democratic revolutions, movements, and constitutions in France, Britain, Ireland, the Netherlands, Belgium, Poland, Greece, Canada, Haiti, Brazil, and Spanish America.The Expanding Blaze reminds us that the American Revolution was an astonishingly radical event—and that it didn’t end with the transformation and independence of America. Rather, the Revolution continued to reverberate in Europe and the Americas for the next three-quarters of a century. This comprehensive history of the Revolution’s international influence traces how American efforts to implement Radical Enlightenment ideas—including the destruction of the old regime and the promotion of democratic republicanism, self-government, and liberty—helped drive revolutions abroad, as foreign leaders explicitly followed the American example and espoused American democratic values.The first major new intellectual history of the age of democratic revolution in decades, The Expanding Blaze returns the American Revolution to its global context.</t>
  </si>
  <si>
    <t>One of Kirkus Reviews Best Nonfiction Books of 2017 in American HistoryStoutly makes the case that the American Revolution was ‘of immense consequence for America's future and for the rest of globe.’ Though not a new argument, it has never before been made so fully or with such convincing force. . . . Like Israel’s previous books, this bravura, complex, learned interpretation of 75 years of revolutionary history is sure to stir debate.A fascinating global look at how the American Revolution didn't simply conclude with the independence of 13 colonies from Great Britain, and the creation of the United States of America. . . . The author offers a compelling overview of how the American Revolution impacted the rest of the world well into the 19th century and beyond. With The Expanding Blaze, Jonathan Israel more than makes good his claim to be the only real successor to Enlightenment historians Peter Gay and R. R. Palmer. Indeed, Israel surpasses both, by joining their themes and ambitions in a single totalizing vision. His book combines a sweeping interpretation of the Enlightenment and a comprehensive account of the age of democratic revolution. —Johnson Kent Wright, Arizona State UniversityHonorable Mention for the 2018 PROSE Award in U.S. History, Association of American Publishers Six decades after R. R. Palmer's epic Age of the Democratic Revolution, Jonathan Israel has revived and powerfully extended the argument about the world-shaking reach of the radical ideas of the American Revolution—universal and equal rights, democratic republicanism, secular rather than religious rule, and justice for all. In a shrewd, captivating analysis of the Atlantic-wide contest between the moderate and radical elements of the Enlightenment from the American Revolution to the revolutions of 1848, Israel shows that while the lamp of radical Enlightenment ideas could be deplored, dampened, and suppressed, it was impossible for generat</t>
  </si>
  <si>
    <t>Jonathan Israel is professor emeritus of modern history at the Institute for Advanced Study in Princeton. His many books include Revolutionary Ideas: An Intellectual History of the French Revolution from “The Rights of Man” to Robespierre and A Revolution of the Mind: Radical Enlightenment and the Intellectual Origins of Modern Democracy (both Princeton).</t>
  </si>
  <si>
    <t>Not Thinking like a Liberal</t>
  </si>
  <si>
    <t xml:space="preserve"> BIO009000 BIOGRAPHY &amp; AUTOBIOGRAPHY / Philosophers; PHI019000 PHILOSOPHY / Political; PHI026000 PHILOSOPHY / Criticism; POL010000 POLITICAL SCIENCE / History &amp; Theory; POL042020 POLITICAL SCIENCE / Political Ideologies / Conservatism &amp; Liberalism</t>
  </si>
  <si>
    <t>Raymond Geuss is a critic of liberalism, a politics so pervasive in the West that it goes unnoticed. His attention sharpened by his own unorthodox intellectual journey, Geuss locates what we fail to see in the status quo: its shallowness and futility. Rejecting both authoritarian horror and liberal complacency, Geuss looks to genuinely new ideas.</t>
  </si>
  <si>
    <t>CoverTitle PageCopyrightEpigraphContentsPrefaceIntroduction1. My Fate2. Liberalism3. Authoritarianism4. Religion, Language, and History5. Human Variety6. So, Liberal after All?7. Interlude: Nostalgia, a Trip to the City, Arrival8. Robert Paul Wolff: The Poverty of Liberalism9. Sidney Morgenbesser: Philosophy as Practical Surrealism10. Robert Denoon Cumming: Human Nature and History11. From Heidegger to Adorno12. Past, Present, FutureNotesAcknowledgments&lt;di</t>
  </si>
  <si>
    <t>There are many who regard themselves as liberal when it comes to opposition to the usual dogmatic authorities but who can’t identify with the liberalism of either contemporary Western capitalism or a dominant trend in recent political philosophy. Raymond Geuss’s remarkable book will be a clarificatory opportunity. It’s no straightforward polemic against liberalism but rather a typically insightful and persuasive guide to the philosophical resources that have guided Geuss himself toward his very distinctive position.-- Brian O’Connor, University College DublinOver the past few years, Raymond Geuss has attained striking mastery in positioning himself within current political philosophy by reviewing autobiographically the stations of his own intellectual development. In this new book, the talent this sort of writing needs undoubtedly hits its peak: by recollecting his upbringing in a small Catholic boarding school and his encounters with a few ingenious philosophers, Geuss eloquently and pointedly sums up the canon of aversions he has developed over the years to prevent him from becoming a liberal and persevering instead with the viewpoint of an estranged participant. There is more to learn about ethics, politics, and philosophy from this acute, expertly paced and plotted book than from dozens of scholarly studies on the same themes.-- Axel Honneth, Columbia UniversityRaymond Geuss’s philosophical memoir is an instant classic—a profound and iconoclastic story of how his fascinating formation evades any form of liberalism or authoritarianism! Geuss is the last great figure of the second golden age of American philosophy, yet his Hungarian Catholic beginnings and his Adorno- and Celan-influenced philosophy put him in a class of his own. This book is an intellectual feast and an existential feat!-- Cornel West, Union Theological Seminary, New York CityBy intertwining autobiography and conceptual critique, Geuss</t>
  </si>
  <si>
    <t>Simone de Beauvoir, Philosophy, and Feminism</t>
  </si>
  <si>
    <t>Bauer, Nancy</t>
  </si>
  <si>
    <t>Gender and Culture Series</t>
  </si>
  <si>
    <t xml:space="preserve"> PHI006000 PHILOSOPHY / Movements / Existentialism; PHI027000 PHILOSOPHY / Movements / Deconstruction; SOC010000 SOCIAL SCIENCE / Feminism &amp; Feminist Theory; SOC028000 SOCIAL SCIENCE / Women's Studies</t>
  </si>
  <si>
    <t>In the introduction to The Second Sex, Simone de Beauvoir notes that  a man never begins by establishing himself as an individual of a certain sex: his being a man poses no problem.  Nancy Bauer begins her book by asking:  Then what kind of a problem does being a woman pose?  Bauer's aim is to show that in answering this question The Second Sex dramatizes the extent to which being a woman poses a philosophical problem. This book is a call for philosophers as well as feminists to turn, or return to, The Second Sex. Bauer shows that Beauvoir's magnum opus, written a quarter-century before the development of contemporary feminist philosophy, constitutes a meditation on the relationship between women and philosophy that remains profoundly undervalued. She argues that the extraordinary effect The Second Sex has had on women's lives, then and now, can be traced to Beauvoir's discovery of a new way to philosophize—a way grounded in her identity as a woman. In offering a new interpretation of The Second Sex, Bauer shows how philosophy can be politically productive for women while remaining genuinely philosophical.</t>
  </si>
  <si>
    <t>1. Is Feminist Philosophy a Contradiction in Terms? First Philosophy, The Second Sex, and The Third Wave2. I am a Woman, Therefrom I Think: The Second Sex and the MeditationsIntroduction: Recounting Women5. Reading Beauvoir Reading Hegel: Pyrrhus et Cin&amp;#199as and the Ethics of Ambiguity3. The Truth of Self-Certainty: A Rendering of Hegel's Master-Slave Dialectic4. The Conditions of Hell: Sartre on Hegel6. The Second Sex and the Master-Slave Dialectic7. The Struggle for Self in The Second Sex</t>
  </si>
  <si>
    <t>Toril Moi:Bauer's subtle and original elucidation of Beauvoir's philosophical relationship to Descartes, Hegel, and Sartre is a truly important contribution to the field of feminism and philosophy—and to feminist theory in general.Hilary Putnam:A brilliant study of Simone de Beauvoir's masterpiece.Lois McNay:A powerfully argued, lucid and fascinating book which, as well as offering a timely reassessment of Beauvoir's thought, raises important questions for feminism about the most effective way to undermine masculine privilege.In her concise but closely argued book, Bauer demonstrates the philosophical importance of Beauvoir's work, not only as foundational for contemporary feminism but as a major contribution to philosophy.... A real must-have for libraries serving serious women's studies programs.</t>
  </si>
  <si>
    <t>Nancy Bauer is assistant professor of philosophy at Tufts University.</t>
  </si>
  <si>
    <t>Modern Social Imaginaries</t>
  </si>
  <si>
    <t>Kramer, Jane / Gaonkar, Dilip Parameshwar / Warner, Michael / Lee, Benjamin</t>
  </si>
  <si>
    <t>Public planet books</t>
  </si>
  <si>
    <t xml:space="preserve"> PHI016000 PHILOSOPHY / History &amp; Surveys / Modern</t>
  </si>
  <si>
    <t>One of the most influential philosophers in the English-speaking world,Charles Taylor is internationally renowned for his contributions to political andmoral theory, particularly to debates about identity formation, multiculturalism,secularism, and modernity. In Modern Social Imaginaries, Taylorcontinues his recent reflections on the theme of multiple modernities. To accountfor the differences among modernities, Taylor sets out his idea of the socialimaginary, a broad understanding of the way a given people imagine their collectivesocial life.Retelling the history of Western modernity, Taylor traces thedevelopment of a distinct social imaginary. Animated by the idea of a moral orderbased on the mutual benefit of equal participants, the Western social imaginary ischaracterized by three key cultural forms—the economy, the public sphere, andself-governance. Taylor’s account of these cultural formations provides a freshperspective on how to read the specifics of Western modernity: how we came toimagine society primarily as an economy for exchanging goods and services to promotemutual prosperity, how we began to imagine the public sphere as a metaphorical placefor deliberation and discussion among strangers on issues of mutual concern, and howwe invented the idea of a self-governing people capable of secular “founding” actswithout recourse to transcendent principles. Accessible in length and style,Modern Social Imaginaries offers a clear and concise frameworkfor understanding the structure of modern life in the West and the different formsmodernity has taken around the world.</t>
  </si>
  <si>
    <t>Acknowledgments xiIntroduction 11 TheModern Moral Order 32 What Is a  Social Imaginary ?233 the Specter of idealism 314 The GreatDisembedding 495 The Economy as Objectified Reality696 The Public Sphere 837 Public and Private1018 The Sovereign People 1099 AnAll-Pervasive Order 14310 The Direct-Access Society15511 Agency and Objectification 16312 Modesof Narration 17513 The Meaning of Secularity18514 Provincializing Europe 195Notes197</t>
  </si>
  <si>
    <t>&amp;ampldquoCharles Taylor presents a fundamental challenge toneoliberal apologists for the new world order&amp;ampmdashbut not only to them.Anyone who wishes, as I do, to defend transcultural political ideals, notions ofdevelopment, or the like, will have to face his formidable array of hermeneuticallyinspired reflections on Western modernity&amp;amprsquos defining culturalformations. His particular take on the &amp;amplsquosocialimaginary&amp;amprsquo makes the strongest case there is for the idea of&amp;amplsquomultiplemodernities.&amp;amprsquo&amp;amprdquo&amp;ampmdashThomas McCarthy,Northwestern University</t>
  </si>
  <si>
    <t>Charles Taylor is Board of Trustees Professor of Law andPhilosophy at Northwestern University, Professor Emeritus of Political Science andPhilosophy at McGill University, and former Chichele Professor of Social andPolitical Theory at Oxford University. He is the author of many books and articles,including Varieties of Religion Today: William James Revisited Sources ofthe Self: The Making of the Modern Identity The Ethics of AuthenticityHegel and the essay “The Politics of Recognition,” which appeared inMulticulturalism (edited by AmyGutmann).</t>
  </si>
  <si>
    <t>Evil in Modern Thought</t>
  </si>
  <si>
    <t>An Alternative History of Philosophy</t>
  </si>
  <si>
    <t>Neiman, Susan</t>
  </si>
  <si>
    <t>74</t>
  </si>
  <si>
    <t xml:space="preserve"> PHI005000 PHILOSOPHY / Ethics &amp; Moral Philosophy; PHI009000 PHILOSOPHY / History &amp; Surveys / General</t>
  </si>
  <si>
    <t>Evil threatens human reason, for it challenges our hope that the world makes sense. For eighteenth-century Europeans, the Lisbon earthquake was manifest evil. Today we view evil as a matter of human cruelty, and Auschwitz as its extreme incarnation. Examining our understanding of evil from the Inquisition to contemporary terrorism, Susan Neiman explores who we have become in the three centuries that separate us from the early Enlightenment. In the process, she rewrites the history of modern thought and points philosophy back to the questions that originally animated it. Whether expressed in theological or secular terms, evil poses a problem about the world's intelligibility. It confronts philosophy with fundamental questions: Can there be meaning in a world where innocents suffer? Can belief in divine power or human progress survive a cataloging of evil? Is evil profound or banal? Neiman argues that these questions impelled modern philosophy. Traditional philosophers from Leibniz to Hegel sought to defend the Creator of a world containing evil. Inevitably, their efforts--combined with those of more literary figures like Pope, Voltaire, and the Marquis de Sade--eroded belief in God's benevolence, power, and relevance, until Nietzsche claimed He had been murdered. They also yielded the distinction between natural and moral evil that we now take for granted. Neiman turns to consider philosophy's response to the Holocaust as a final moral evil, concluding that two basic stances run through modern thought. One, from Rousseau to Arendt, insists that morality demands we make evil intelligible. The other, from Voltaire to Adorno, insists that morality demands that we don't. Beautifully written and thoroughly engaging, this book tells the history of modern philosophy as an attempt to come to terms with evil. It reintroduces philosophy to anyone interested in questions of life and death, good and evil, suffering and sense. Featuring a substantial new</t>
  </si>
  <si>
    <t>Neiman's narrative . . . sheds light not just on the writings of particular thinkers, but also on their relation to one another. And it helps us begin to understand certain facts about the modern period that current philosophers find baffling.---Thomas Hibbs, The Weekly Standard This is a splendid book it will be widely read and much discussed. Working from the assumption that philosophers ought to attend to 'the questions that brought us here,' Susan Neiman has given us a brilliant reading of those who have done just that. Her history of philosophy is also a philosophical argument: that evil is the central question driving the best modern philosophy, and that it is not only a moral question but a metaphysical one. The book is written with grace and wit again and again, Neiman writes the kind of sentences we dream of uttering in the perfect conversation: where every mot is bon. This is exemplary philosophy. —Michael WalzerThe American philosopher Susan Neiman has written the book for this world-political hour. In tracing the responses to the problem of evil from the Enlightenment, when the question was why the Lisbon earthquake and the engagés were Voltaire, Leibniz, Pope, and Rousseau, to the present, when it is why Auschwitz and they are Améry, Arendt, Camus, and Adorno, Neiman has made an original and powerful contribution to the analysis of an intractable moral issue: how to live with the fact that neither God nor nature seems concerned with our fate. Succinctly, steadily, and relentlessly written, the history of philosophy as philosophy could hardly be better done. —Clifford GeertzA brilliant new book. . . . No summary can convey the intellectual firepower of Neiman's book. Within her field of interest, she seems not only to have read everything but to have understood it at the deepest level.---William C. Placher, Christian CenturyNeiman's audacity and occasionally morbid wit are a welcome addition to c</t>
  </si>
  <si>
    <t>Susan Neiman is director of the Einstein Forum in Potsdam. Her books include Why Grow Up? and Moral Clarity: A Guide for Grown-Up Idealists (Princeton).</t>
  </si>
  <si>
    <t>The Fate of Knowledge</t>
  </si>
  <si>
    <t>Helen Longino seeks to break the current deadlock in the ongoing wars between philosophers of science and sociologists of science--academic battles founded on disagreement about the role of social forces in constructing scientific knowledge. While many philosophers of science downplay social forces, claiming that scientific knowledge is best considered as a product of cognitive processes, sociologists tend to argue that numerous noncognitive factors influence what scientists learn, how they package it, and how readily it is accepted. Underlying this disagreement, however, is a common assumption that social forces are a source of bias and irrationality. Longino challenges this assumption, arguing that social interaction actually assists us in securing firm, rationally based knowledge. This important insight allows her to develop a durable and novel account of scientific knowledge that integrates the social and cognitive. Longino begins with a detailed discussion of a wide range of contemporary thinkers who write on scientific knowledge, clarifying the philosophical points at issue. She then critically analyzes the dichotomous understanding of the rational and the social that characterizes both sides of the science studies stalemate and the social account that she sees as necessary for an epistemology of science that includes the full spectrum of cognitive processes. Throughout, her account is responsive both to the normative uses of the term knowledge and to the social conditions in which scientific knowledge is produced.  Building on ideas first advanced in her influential book Science as Social Knowledge, Longino brings her account into dialogue with current work in social epistemology and science studies and shows how her critical social approach can help solve a variety of stubborn problems. While the book focuses on epistemological concerns related to the sociality of inquiry, Longino also takes up its implications for scientific</t>
  </si>
  <si>
    <t>Winner of the 2002 Robert K. Merton Professional AwardAn interesting and important book by the one of the most important philosophers engaged in the debates about the rational and the social in science.---K. Brad Wray, Philosophy in Review</t>
  </si>
  <si>
    <t>Helen E. Longino is Professor of Philosophy and Women's Studies at the University of Minnesota, where she is also a member of the Minnesota Center for Philosophy of Science. She is the author of Science as Social Knowledge (Princeton).</t>
  </si>
  <si>
    <t>Sosa, Ernest</t>
  </si>
  <si>
    <t>14</t>
  </si>
  <si>
    <t>In this concise book, one of the world's leading epistemologists provides a sophisticated, revisionist introduction to the problem of knowledge in Western philosophy. Modern and contemporary accounts of epistemology tend to focus on limited questions of knowledge and skepticism, such as how we can know the external world, other minds, the past through memory, the future through induction, or the world’s depth and structure through inference. This book steps back for a better view of the more general issues posed by the ancient Greek Pyrrhonists. Returning to and illuminating this older, broader epistemological tradition, Ernest Sosa develops an original account of the subject, giving it substance not with Cartesian theology but with science and common sense.Descartes is a part of this ancient tradition, but he goes beyond it by considering not just whether knowledge is possible at all but also how we can properly attain it. In Cartesian epistemology, Sosa finds a virtue-theoretic account, one that he extends beyond the Cartesian context. Once epistemology is viewed in this light, many of its problems can be solved or fall away.The result is an important reevaluation of epistemology that will be essential reading for students and teachers.</t>
  </si>
  <si>
    <t>This is, among other merits, the best epistemology textbook for advanced undergrads of which I'm aware. . . . Overall a rich and explanatorily powerful view that hangs together remarkably tightly. . . . A fantastic book. It is a great model of careful and deep epistemology, and it synthesizes a comprehensive and sophisticated framework developed by someone who is arguably the world's foremost epistemologist. The book should be of great value to advanced undergraduate and postgraduate students, and it should be mandatory reading for professional epistemologists as well.---Adam Carter, Notre Dame Philosophical Reviews There is no philosopher alive today whose understanding of epistemology is as detailed, comprehensive, or clear as Ernest Sosa's. This is a most illuminating and instructive book. —Ram Neta, University of North Carolina, Chapel Hill This is a wonderful piece of work. Ernest Sosa is one of today's most distinguished epistemologists and his system is unrivaled in detail and nuance. Here he lays it out and defends it, explains how it does justice to the insights of Pyrrho and Descartes while avoiding well-known problems, and argues for the superiority of his approach over other contemporary accounts. The detailed and patient system building, the complete mastery of the literature, and the distinctiveness of Sosa's views make this book unique. —Richard Foley, New York UniversityThis is, among other merits, the best epistemology textbook for advanced undergrads of which I'm aware. . . . A fantastic book. . . . The book should be of great value to advanced undergraduate and postgraduate students, and it should be mandatory reading for professional epistemologists as well.---Adam Carter, Notre Dame Philosophical Reviews This is without doubt the best advanced epistemology textbook currently available, which is hardly surprising given that it is written by the world's foremost epistemologist. Essential readin</t>
  </si>
  <si>
    <t>Ernest Sosa is Board of Governors Professor of Philosophy at Rutgers University and the author of many books, including Judgment and Agency, Knowing Full Well (Princeton), Reflective Knowledge, A Virtue Epistemology, and Knowledge in Perspective. He is a member of the American Academy of Arts and Sciences.</t>
  </si>
  <si>
    <t>Leviathan on a Leash</t>
  </si>
  <si>
    <t>A Theory of State Responsibility</t>
  </si>
  <si>
    <t>Fleming, Sean</t>
  </si>
  <si>
    <t xml:space="preserve"> PHI005000 PHILOSOPHY / Ethics &amp; Moral Philosophy; PHI019000 PHILOSOPHY / Political; POL010000 POLITICAL SCIENCE / History &amp; Theory; POL042000 POLITICAL SCIENCE / Political Ideologies / General</t>
  </si>
  <si>
    <t>New perspectives on the role of collective responsibility in modern politicsStates are commonly blamed for wars, called on to apologize, held liable for debts and reparations, bound by treaties, and punished with sanctions. But what does it mean to hold a state responsible as opposed to a government, a nation, or an individual leader? Under what circumstances should we assign responsibility to states rather than individuals? Leviathan on a Leash demystifies the phenomenon of state responsibility and explains why it is a challenging yet indispensable part of modern politics.Taking Thomas Hobbes's theory of the state as his starting point, Sean Fleming presents a theory of state responsibility that sheds new light on sovereign debt, historical reparations, treaty obligations, and economic sanctions. Along the way, he overturns longstanding interpretations of Hobbes's political thought, explores how new technologies will alter the practice of state responsibility as we know it, and develops new accounts of political authority, representation, and legitimacy. He argues that Hobbes's idea of the state offers a far richer and more realistic conception of state responsibility than the theories prevalent today, and demonstrates that Hobbes's Leviathan is much more than an anthropomorphic  artificial man. Leviathan on a Leash is essential reading for political theorists, scholars of international relations, international lawyers, and philosophers. This groundbreaking book recovers a forgotten understanding of state personality in Hobbes's thought and shows how to apply it to the world of imperfect states in which we live.</t>
  </si>
  <si>
    <t xml:space="preserve"> Employing a carefully reworked understanding of Hobbes’s conception of the state, Fleming offers a new account of state personality—a matter that has vexed both international relations theory and international law—and applies it to the equally vexing question of state responsibility. —Harry D. Gould, author of The Legacy of Punishment in International Law Leviathan on a Leash is a major scholarly achievement. Fleming offers a genuinely original conceptualization of the state, showing how and why Hobbes's epochal account of state personation needs to be updated for conditions of twenty-first-century domestic and international politics. —Paul Sagar, author of The Opinion of Mankind: Sociability and the Theory of the State from Hobbes to Smith</t>
  </si>
  <si>
    <t>Sean Fleming is a junior research fellow at Christ's College and in the Department of Politics and International Studies at the University of Cambridge.</t>
  </si>
  <si>
    <t>Kierkegaard's Writing, III, Part I</t>
  </si>
  <si>
    <t>Either/Or</t>
  </si>
  <si>
    <t>77</t>
  </si>
  <si>
    <t>Søren Kierkegaard, the nineteenth-century Danish philosopher rediscovered in the twentieth century, is a major influence in contemporary philosophy, religion, and literature. He regarded Either/Or as the beginning of his authorship, although he had published two earlier works on Hans Christian Andersen and irony. The pseudonymous volumes of Either/Or are the writings of a young man (I) and of Judge William (II). The ironical young man's papers include a collection of sardonic aphorisms essays on Mozart, modern drama, and boredom and  The Seducer's Diary.  The seeming miscellany is a reflective presentation of aspects of the  either,  the esthetic view of life. Part II is an older friend's  or,  the ethical life of integrated, authentic personhood, elaborated in discussions of personal becoming and of marriage. The resolution of the  either/or  is left to the reader, for there is no Part III until the appearance of Stages on Life's Way. The poetic-reflective creations of a master stylist and imaginative impersonator, the two men write in distinctive ways appropriate to their respective positions.</t>
  </si>
  <si>
    <t>Critique of Religion and Philosophy</t>
  </si>
  <si>
    <t>The description for this book, Critique of Religion and Philosophy, will be forthcoming.</t>
  </si>
  <si>
    <t xml:space="preserve"> Since Kaufmann's book is not only well written, but also the only existing text combining detailed understanding, sympathy, and criticism of both existentialism and analytic philosophy, it becomes a 'must' for any man's spiritual medicine cabinet. Add to this a careful critique of neo-orthodoxy, the Higher Criticism, demythologizing, mysticism, Freudian psychology, and certain aspects of Judaism and Buddhism, and the intellectual treat is obvious.  A splendid critique of Christianity. A Christian should take this book to a quiet place and enter into a genuine dialogue with it. If it does not make a better man out of him, Kaufmann can hardly be blamed.  It would be hard to find a better example of modern atheistic philosophy's love affair with religion, or a more poignant one of the effort of a modern intellectual to keep the faith while eschewing belief.  The most intellectually exciting modern book on the philosophy of religion. —Anthony Quinton Kaufmann's discussion, which is lively, extensive in scope, and erudite, contains much to stimulate the philosopher and still more that will give the sincere Christian believer many headaches. </t>
  </si>
  <si>
    <t>Walter Kaufmann (1921–1980) was the Stuart Professor of Philosophy at Princeton University, where he taught for more than thirty years. His many books include Nietzsche: Philosopher, Psychologist, Antichrist and The Faith of a Heretic (both Princeton).</t>
  </si>
  <si>
    <t>I Am the People</t>
  </si>
  <si>
    <t>Reflections on Popular Sovereignty Today</t>
  </si>
  <si>
    <t>Chatterjee, Partha</t>
  </si>
  <si>
    <t>Ruth Benedict Book Series</t>
  </si>
  <si>
    <t xml:space="preserve"> PHI019000 PHILOSOPHY / Political; POL010000 POLITICAL SCIENCE / History &amp; Theory; POL045000 POLITICAL SCIENCE / Colonialism &amp; Post-Colonialism</t>
  </si>
  <si>
    <t>The forms of liberal government that emerged after World War II are in the midst of a profound crisis. In I Am the People, Partha Chatterjee reconsiders the concept of popular sovereignty in order to explain today’s dramatic outburst of movements claiming to speak for “the people.”To uncover the roots of populism, Chatterjee traces the twentieth-century trajectory of the welfare state and neoliberal reforms. Mobilizing ideals of popular sovereignty and the emotional appeal of nationalism, anticolonial movements ushered in a world of nation-states while liberal democracies in Europe guaranteed social rights to their citizens. But as neoliberal techniques shrank the scope of government, politics gave way to technical administration by experts. Once the state could no longer claim an emotional bond with the people, the ruling bloc lost the consent of the governed. To fill the void, a proliferation of populist leaders have mobilized disaffected groups into a battle that they define as the authentic people against entrenched oligarchy.Once politics enters a spiral of competitive populism, Chatterjee cautions, there is no easy return to pristine liberalism. Only a counter-hegemonic social force that challenges global capital and facilitates the equal participation of all peoples in democratic governance can achieve significant transformation. Drawing on thinkers such as Antonio Gramsci, Michel Foucault, and Ernesto Laclau and with a particular focus on the history of populism in India, I Am the People is a sweeping, theoretically rich account of the origins of today’s tempests.</t>
  </si>
  <si>
    <t>Preface1. Even Justice2. The Cynicism of Power3. “I Am the People” Afterword: The Optimism of the IntellectNotesBibliographyIndex</t>
  </si>
  <si>
    <t>Karuna Mantena, Columbia University:Chatterjee sets forth an entirely original genealogy of political populism built around the theoretical significance of populist politics in India and their unexpected convergences with the West. No other political theorist has the range, analytical depth, ambition, and sheer novelty of political imagination to traverse this truly global story of popular sovereignty. Chatterjee has also delightfully given a new life to Gramsci’s concept of passive revolution for a new age and a new generation of critical theorists.Thomas Blom Hansen, Stanford University:In these masterful lectures, Chatterjee provides a truly global account of the logics of populist and popular sovereignty in the twentieth and early twenty-first centuries. Drawing on the example of modern Indian capitalism and governmental techniques, Chatterjee shows that the career of the 'people' and populism in India enables a richer, deeper, and more complex account of populist politics than is the norm in current debates in Euro-America.Homi Bhabha, Anne F. Rothenberg Professor of the Humanities, Harvard University:Partha Chatterjee’s scintillating intervention is essential reading for a global constituency that is being encouraged, by journalists and polemicists alike, to understand populism, racism, and xenophobia through facile, divisive polarizations—the elites vs. the masses globalization vs. the nation-state tribalism vs. democracy. He is able to engage with the ideological ambiguities, political contingencies, and democratic antagonisms of our age while providing a constructive compass on where we are today and what is to be done. I Am the People is a fine achievement.</t>
  </si>
  <si>
    <t>Partha Chatterjee is a professor of anthropology and of Middle Eastern, South Asian, and African studies at Columbia University. He is the author of more than twenty books, including The Politics of the Governed: Reflections on Popular Politics in Most of the World (Columbia, 2004) and The Black Hole of Empire: History of a Global Practice of Power (2012).</t>
  </si>
  <si>
    <t>Narration and Hero</t>
  </si>
  <si>
    <t>Recounting the Deeds of Heroes in Literature and Art of the Early Medieval Period</t>
  </si>
  <si>
    <t>Millet, Victor / Sahm, Heike</t>
  </si>
  <si>
    <t>Ergänzungsbände zum Reallexikon der Germanischen Altertumskunde</t>
  </si>
  <si>
    <t>87</t>
  </si>
  <si>
    <t>Philosophy of Culture</t>
  </si>
  <si>
    <t xml:space="preserve"> HIS002000 HISTORY / Ancient / General; HIS037010 HISTORY / Medieval</t>
  </si>
  <si>
    <t>The volume provides an overview of the origins of early medieval aristocratic literature. Although there are regional, linguistic and formal differences, one can observe a number of similarities. Oral literature disseminates a range of themes that are shared by narratives in most parts of the continent. The authors address these similarities in Roman, Nordic, Anglo-Saxon and Germanic literature and use different methodologies to explain them.</t>
  </si>
  <si>
    <t>Victor Millet, University of Santiago de Compostela, Spain Heike Sahm, University of Siegen, Germany.</t>
  </si>
  <si>
    <t>Three Critics of the Enlightenment</t>
  </si>
  <si>
    <t>Vico, Hamann, Herder - Second Edition</t>
  </si>
  <si>
    <t xml:space="preserve"> HIS037030 HISTORY / Modern / General; PHI009000 PHILOSOPHY / History &amp; Surveys / General; PHI016000 PHILOSOPHY / History &amp; Surveys / Modern; PHI026000 PHILOSOPHY / Criticism; PHI035000 PHILOSOPHY / Essays</t>
  </si>
  <si>
    <t>Isaiah Berlin was deeply admired during his life, but his full contribution was perhaps underestimated because of his preference for the long essay form. The efforts of Henry Hardy to edit Berlin's work and reintroduce it to a broad, eager readership have gone far to remedy this. Now, Princeton is pleased to return to print, under one cover, Berlin's essays on these celebrated and captivating intellectual portraits: Vico, Hamann, and Herder. These essays on three relatively uncelebrated thinkers are not marginal ruminations, but rather among Berlin's most important studies in the history of ideas. They are integral to his central project: the critical recovery of the ideas of the Counter-Enlightenment and the explanation of its appeal and consequences--both positive and (often) tragic. Giambattista Vico was the anachronistic and impoverished Neapolitan philosopher sometimes credited with founding the human sciences. He opposed Enlightenment methods as cold and fallacious. J. G. Hamann was a pious, cranky dilettante in a peripheral German city. But he was brilliant enough to gain the audience of Kant, Goethe, and Moses Mendelssohn. In Hamann's chaotic and long-ignored writings, Berlin finds the first strong attack on Enlightenment rationalism and a wholly original source of the coming swell of romanticism. Johann Gottfried Herder, the progenitor of populism and European nationalism, rejected universalism and rationalism but championed cultural pluralism. Individually, these fascinating intellectual biographies reveal Berlin's own great intelligence, learning, and generosity, as well as the passionate genius of his subjects. Together, they constitute an arresting interpretation of romanticism's precursors. In Hamann's railings and the more considered writings of Vico and Herder, Berlin finds critics of the Enlightenment worthy of our careful attention. But he identifies much that is misguided in their rejection of universal values, rationalism</t>
  </si>
  <si>
    <t xml:space="preserve"> Isaiah Berlin's main preoccupation throughout his productive life was understand the nature of the modern reaction against the Enlightenment. These essays on Vico, Herder, and Hamann belong with his other profound and influential studies of the leading figures of what he called the Counter-Enlightenment. But they are also crucial for anyone hoping to understand Berlin's own analysis of modern life and politics, which has received increasing attention in recent years. Anyone interested in Berlin or those he studied will find this an essential volume. —Mark Lilla, University of Chicago Isaiah Berlin's main preoccupation was to understand the modern reaction against the Enlightenment. These essays on Counter-Enlightenment thinkers are classics and also illuminate his own ideas about the place of reason in politics. An essential volume. —Mark Lilla, Columbia University Isaiah Berlin is among the finest intellectual historians of recent decades. Yet his position is somewhat peculiar: for while he is clearly a scholar of enormous erudition, the characteristic style of his work is closer to that of brilliant conversation than of conventional historical scholarship. His works on Vico, Herder, and Hamann deal with thinkers who were at odds with main currents of the Enlightenment. For anyone with a historical sense, the recrudescence of so many of the characteristic notions of the 'Counter-Enlightenment' under the rubric of 'postmodernism' is striking. The recovery of these ideas is all the more effective for being a critical one: Berlin reminds his readers of some of the unfortunate historical consequences of the ideas in question. —Jerry Z. Muller, Catholic University of America</t>
  </si>
  <si>
    <t>Isaiah Berlin (1909-1997) was one of the leading intellectual historians of the twentieth century and the founding president of Wolfson College, University of Oxford. His many books include The Hedgehog and the Fox, The Crooked Timber of Humanity, The Roots of Romanticism, and Against the Current (all Princeton). Henry Hardy, a Fellow of Wolfson College, Oxford, is one of Isaiah Berlin's literary trustees. He has edited several other volumes by Berlin, and is currently preparing Berlin's letters and remaining unpublished writings for publication.</t>
  </si>
  <si>
    <t>Professor of Apocalypse</t>
  </si>
  <si>
    <t>The Many Lives of Jacob Taubes</t>
  </si>
  <si>
    <t xml:space="preserve"> BIO009000 BIOGRAPHY &amp; AUTOBIOGRAPHY / Philosophers; HIS040000 HISTORY / Europe / Austria &amp; Hungary; PHI022000 PHILOSOPHY / Religious; REL040000 RELIGION / Judaism / General</t>
  </si>
  <si>
    <t>The controversial Jewish thinker whose tortured path led him into the heart of twentieth-century intellectual lifeScion of a distinguished line of Talmudic scholars, Jacob Taubes (1923–1987) was an intellectual impresario whose inner restlessness led him from prewar Vienna to Zurich, Israel, and Cold War Berlin. Regarded by some as a genius, by others as a charlatan, Taubes moved among yeshivas, monasteries, and leading academic institutions on three continents. He wandered between Judaism and Christianity, left and right, piety and transgression. Along the way, he interacted with many of the leading minds of the age, from Leo Strauss and Gershom Scholem to Herbert Marcuse, Susan Sontag, and Carl Schmitt. Professor of Apocalypse is the definitive biography of this enigmatic figure and a vibrant mosaic of twentieth-century intellectual life.Jerry Muller shows how Taubes’s personal tensions mirrored broader conflicts between religious belief and scholarship, allegiance to Jewish origins and the urge to escape them, tradition and radicalism, and religion and politics. He traces Taubes’s emergence as a prominent interpreter of the Apostle Paul, influencing generations of scholars, and how his journey led him from crisis theology to the Frankfurt School, and from a radical Hasidic sect in Jerusalem to the center of academic debates over Gnosticism, secularization, and the revolutionary potential of apocalypticism.Professor of Apocalypse offers an unforgettable account of an electrifying world of ideas, focused on a charismatic personality who thrived on controversy and conflict.</t>
  </si>
  <si>
    <t>“By reconstructing the life of an astonishing intellectual who went so many places and knew nearly everyone, Jerry Muller has reanimated twentieth-century intellectual life from a new perspective. The results are captivating and delightful.”—Samuel Moyn, Yale University“Jacob Taubes was one of the most transgressive personalities of the twentieth century. He prayed in Satmar synagogues and served pork to his Jewish guests. He carried out his multiple affairs in public and displayed them with pride. Jerry Muller tells Taubes’s story with enormous skill and empathy, rendering a vivid portrait of this complicated, conflicted, and contradictory figure. Taubes comes to life on these pages.”—John G. Gager, Princeton University</t>
  </si>
  <si>
    <t>Jerry Z. Muller is professor emeritus of history at the Catholic University of America and the author of several books, including The Mind and the Market and Capitalism and the Jews (Princeton). His work has appeared in Foreign Affairs, the New York Times, the Wall Street Journal, and other leading publications. He lives in Silver Spring, Maryland. Twitter @jerryzmuller</t>
  </si>
  <si>
    <t>Wollstonecraft</t>
  </si>
  <si>
    <t>Philosophy, Passion, and Politics</t>
  </si>
  <si>
    <t>Tomaselli, Sylvana</t>
  </si>
  <si>
    <t xml:space="preserve"> BIO007000 BIOGRAPHY &amp; AUTOBIOGRAPHY / Literary; BIO022000 BIOGRAPHY &amp; AUTOBIOGRAPHY / Women; PHI019000 PHILOSOPHY / Political; POL010000 POLITICAL SCIENCE / History &amp; Theory</t>
  </si>
  <si>
    <t>A compelling portrait of Mary Wollstonecraft that shows the intimate connections between her life and workMary Wollstonecraft’s A Vindication of the Rights of Woman, first published in 1792, is a work of enduring relevance in women's rights advocacy. However, as Sylvana Tomaselli shows, a full understanding of Wollstonecraft’s thought is possible only through a more comprehensive appreciation of Wollstonecraft herself, as a philosopher and moralist who deftly tackled major social and political issues and the arguments of such figures as Edmund Burke, Jean-Jacques Rousseau, and Adam Smith. Reading Wollstonecraft through the lens of the politics and culture of her own time, this book restores her to her rightful place as a major eighteenth-century thinker, reminding us why her work still resonates today.The book’s format echoes one that Wollstonecraft favored in Thoughts on the Education of Daughters: short essays paired with concise headings. Under titles such as “Painting,” “Music,” “Memory,” “Property and Appearance,” and “Rank and Luxury,” Tomaselli explores not only what Wollstonecraft enjoyed and valued, but also her views on society, knowledge and the mind, human nature, and the problem of evil—and how a society based on mutual respect could fight it. The resulting picture of Wollstonecraft reveals her as a particularly engaging author and an eloquent participant in enduring social and political concerns.Drawing us into Wollstonecraft’s approach to the human condition and the debates of her day, Wollstonecraft ultimately invites us to consider timeless issues with her, so that we can become better attuned to the world as she saw it then, and as we might wish to see it now.</t>
  </si>
  <si>
    <t xml:space="preserve"> This momentous, impeccably researched, and beautifully written book recovers Mary Wollstonecraft as a unique personality and a political philosopher of note. By considering Wollstonecraft’s writings holistically, Tomaselli delivers a breathtaking new look at who Wollstonecraft really was and what she loved and believed in enough to write about, argue over, and risk her life for. —Eileen Hunt Botting, author of Wollstonecraft, Mill, and Women’s Human Rights Here is an original and thought-provoking introduction to the life and work of Mary Wollstonecraft. Drawing upon a wide range of Wollstonecraft’s writings, including her letters and numerous book reviews, Tomaselli shines new and surprising light on A Vindication of the Rights of Woman. —Karen O’Brien, author of Women and Enlightenment in Eighteenth-Century Britain</t>
  </si>
  <si>
    <t>Sylvana Tomaselli is the Sir Harry Hinsley Lecturer in History at St John’s College, Cambridge. She is the editor of Mary Wollstonecraft: “A Vindication of the Rights of Men” and “A Vindication of the Rights of Woman.”</t>
  </si>
  <si>
    <t>Exile, Statelessness, and Migration</t>
  </si>
  <si>
    <t>Playing Chess with History from Hannah Arendt to Isaiah Berlin</t>
  </si>
  <si>
    <t>Benhabib, Seyla</t>
  </si>
  <si>
    <t xml:space="preserve"> PHI019000 PHILOSOPHY / Political; PHI022000 PHILOSOPHY / Religious; PHI034000 PHILOSOPHY / Social; PHI035000 PHILOSOPHY / Essays; POL003000 POLITICAL SCIENCE / Civics &amp; Citizenship; POL010000 POLITICAL SCIENCE / History &amp; Theory</t>
  </si>
  <si>
    <t>An examination of the intertwined lives and writings of a group of prominent twentieth-century Jewish thinkers who experienced exile and migrationExile, Statelessness, and Migration explores the intertwined lives, careers, and writings of a group of prominent Jewish intellectuals during the mid-twentieth century—in particular, Theodor Adorno, Hannah Arendt, Walter Benjamin, Isaiah Berlin, Albert Hirschman, and Judith Shklar, as well as Hans Kelsen, Emmanuel Levinas, Gershom Scholem, and Leo Strauss. Informed by their Jewish identity and experiences of being outsiders, these thinkers produced one of the most brilliant and effervescent intellectual movements of modernity.Political philosopher Seyla Benhabib’s starting point is that these thinkers faced migration, statelessness, and exile because of their Jewish origins, even if they did not take positions on specifically Jewish issues personally. The sense of belonging and not belonging, of being “eternally half-other,” led them to confront essential questions: What does it mean for the individual to be an equal citizen and to wish to retain one’s ethnic, cultural, and religious differences, or perhaps even to rid oneself of these differences altogether in modernity? Benhabib isolates four themes in their works: dilemmas of belonging and difference exile, political voice, and loyalty legality and legitimacy and pluralism and the problem of judgment.Surveying the work of influential intellectuals, Exile, Statelessness, and Migration recovers the valuable plurality of their Jewish voices and develops their universal insights in the face of the crises of this new century.</t>
  </si>
  <si>
    <t>“This impressive book focuses on a group of important twentieth-century Jewish refugees and exiles and makes a powerful case that they continue to speak eloquently to some timely political and philosophical issues. Benhabib, one of the world’s preeminent scholars of twentieth-century political thought, offers insightful readings of these figures as well as sympathetic but critical engagements with contemporary authors.”—William E. Scheuerman, Indiana University“Examining key aspects of German-Jewish thought in the twentieth century, this incisive and lucid book traces affinities and difference in the lives and work of intellectuals confronting the pressures of exile, statelessness, and migration. I learned a great deal about this generation of thinkers and about ways we need to consider the political challenges of our time. A pleasure to read.”—Andreas Huyssen, Columbia University</t>
  </si>
  <si>
    <t>Seyla Benhabib is the Eugene Meyer Professor of Political Science and Philosophy at Yale University. Her many books have been translated into more than fourteen languages, and include Dignity in Adversity, The Rights of Others, and The Claims of Culture (Princeton).</t>
  </si>
  <si>
    <t>Kierkegaard's Writings, VII, Volume 7</t>
  </si>
  <si>
    <t>Philosophical Fragments, or a Fragment of Philosophy/Johannes Climacus, or De omnibus dubitandum est. (Two books in one volume)</t>
  </si>
  <si>
    <t>80</t>
  </si>
  <si>
    <t xml:space="preserve">This volume contains a new translation, with a historical introduction by the translators, of two works written under the pseudonym Johannes Climacus. Through Climacus, Kierkegaard contrasts the paradoxes of Christianity with Greek and modern philosophical thinking. In Philosophical Fragments he begins with Greek Platonic philosophy, exploring the implications of venturing beyond the Socratic understanding of truth acquired through recollection to the Christian experience of acquiring truth through grace. Published in 1844 and not originally planned to appear under the pseudonym Climacus, the book varies in tone and substance from the other works so attributed, but it is dialectically related to them, as well as to the other pseudonymous writings. The central issue of Johannes Climacus is doubt. Probably written between November 1842 and April 1843 but unfinished and published only posthumously, this book was described by Kierkegaard as an attack on modern speculative philosophy by  means of the melancholy irony, which did not consist in any single utterance on the part of Johannes Climacus but in his whole life. . . . Johannes does what we are told to do--he actually doubts everything--he suffers through all the pain of doing that, becomes cunning, almost acquires a bad conscience. When he has gone as far in that direction as he can go and wants to come back, he cannot do so. . . . Now he despairs, his life is wasted, his youth is spent in these deliberations. Life does not acquire any meaning for him, and all this is the fault of philosophy.  A note by Kierkegaard suggests how he might have finished the work:  Doubt is conquered not by the system but by faith, just as it is faith that has brought doubt into the world!. </t>
  </si>
  <si>
    <t>Basic Rights</t>
  </si>
  <si>
    <t>Subsistence, Affluence, and U.S. Foreign Policy: 40th Anniversary Edition</t>
  </si>
  <si>
    <t>Shue, Henry</t>
  </si>
  <si>
    <t xml:space="preserve"> PHI000000 PHILOSOPHY / General; PHI019000 PHILOSOPHY / Political; POL011000 POLITICAL SCIENCE / International Relations / General</t>
  </si>
  <si>
    <t>An expanded and updated edition of a classic work on human rights and global justiceSince its original publication, Basic Rights has proven increasingly influential to those working in political philosophy, human rights, global justice, and the ethics of international relations and foreign policy, particularly in debates regarding foreign policy’s role in alleviating global poverty. Henry Shue asks: Which human rights ought to be the first honored and the last sacrificed? Shue argues that subsistence rights, along with security rights and liberty rights, serve as the ground of all other human rights. This classic work, now available in a thoroughly updated fortieth-anniversary edition, includes a substantial new chapter by the author examining how the accelerating transformation of our climate progressively undermines the bases of subsistence like sufficient water, affordable food, and housing safe from forest-fires and sea-level rise. Climate change threatens basic rights.</t>
  </si>
  <si>
    <t xml:space="preserve"> Basic Rights presents an extremely powerful and influential argument for the claim that the right to subsistence is a basic human right. —Elizabeth Ashford, Journal of Social Philosophy Shue has written the classical statement affirming that the rich nations are required by justice and by international law to share their abundance with those millions who are chronically malnourished. —Robert F. Drinan, Commonweal This is one of the strongest arguments for an economic human right that I have found to date. —Carl Wellman, Human Rights Quarterly A fine book with clear, incisive arguments on a crucial topic. —George Rainbolt, Ethics</t>
  </si>
  <si>
    <t>Henry Shue is professor emeritus of politics and international relations at Merton College, University of Oxford. He is the author of Fighting Hurt: Rule and Exception in Torture and War and Climate Justice: Vulnerability and Protection.</t>
  </si>
  <si>
    <t>A Spinoza Reader</t>
  </si>
  <si>
    <t>The Ethics and Other Works</t>
  </si>
  <si>
    <t>Curley, Edwin</t>
  </si>
  <si>
    <t>This anthology of the work of Baruch de Spinoza (1632-1677) presents the text of Spinoza's masterwork, the Ethics, in what is now the standard translation by Edwin Curley. Also included are selections from other works by Spinoza, chosen by Curley to make the Ethics easier to understand, and a substantial introduction that gives an overview of Spinoza's life and the main themes of his philosophy. Perfect for course use, the Spinoza Reader is a practical tool with which to approach one of the world's greatest but most difficult thinkers, a passionate seeker of the truth who has been viewed by some as an atheist and by others as a religious mystic. The anthology begins with the opening section of the Treatise on the Emendation of the Intellect, which has always moved readers by its description of the young Spinoza's spiritual quest, his dissatisfaction with the things people ordinarily strive for--wealth, honor, and sensual pleasure--and his hope that the pursuit of knowledge would lead him to discover the true good. The emphasis throughout these selections is on metaphysical, epistemological, and religious issues: the existence and nature of God, his relation to the world, the nature of the human mind and its relation to the body, and the theory of demonstration, axioms, and definitions. For each of these topics, the editor supplements the rigorous discussions in the Ethics with informal treatments from Spinoza's other works.</t>
  </si>
  <si>
    <t>Edwin Curley, Professor of Philosophy at the University of Illinois at Chicago, is the author of Behind the Geometrical Method: A Reading of Spinoza's  Ethics  (Princeton) and editor and translator of Princeton's edition of the works of Spinoza.</t>
  </si>
  <si>
    <t>Philosophers of Nothingness</t>
  </si>
  <si>
    <t>An Essay on the Kyoto School</t>
  </si>
  <si>
    <t>Heisig, James W.</t>
  </si>
  <si>
    <t>The past twenty years have seen the publication of numerous translations and commentaries on the principal philosophers of the Kyoto School, but so far no general overview and evaluation of their thought has been available, either in Japanese or in Western languages. James Heisig, a longstanding participant in these efforts, has filled that gap with Philosophers of Nothingness. In this extensive study, the ideas of Nishida Kitaro, Tanabe Hajime, and Nishitani Keiji are presented both as a consistent school of thought in its own right and as a challenge to the Western philosophical tradition to open itself to the original contribution of Japan.</t>
  </si>
  <si>
    <t xml:space="preserve"> Excellent ... firmly situates Nishida in conversation with two other major Kyoto School figures: Tanabe Hajime and Nishitani Keiji  —Religious Studies Review 30 (2004) A signal achievement. Heisig weaves biographical narrative, contextual elaboration, philosophical explication, and critical analysis effortlessly (it appears), resulting in a fascinating and absorbing reading experience.  —Buddhist-Christian Studies 24 (2004) A very good book ... no small contribution to making the philosophies of nothingness simply compelling  —Philosophy East and West 54 (2004) Heisig’s book stands out as one of the most insightful and fascinating studies of the philosophies of the Kyoto school that simultaneously contributes to scholarship on and functions as an introduction to the philosophies of nothingness.  —H-Net Reviews (March 2004) Philosophers of Nothingness has great merit as a broad-based study of the Kyoto school  —Monumenta Nipponica 58 (2003) This book will be of interest to anyone involved in the study of continental philosophy, particularly phenomenology, as well as those interested in Zen and Pure Land Buddhism. In addition, the book is an interesting historical chronicle in that it documents the opening of Japan’s borders to the West and the subsequent Japanese academic response to Western ideas.  —Journal of Buddhist Ethics 10 (2003) (Read full review) Magisterial  —Japanese Journal of Religious Studies 29 (2002) (Download full review) Long-awaited ... certain to remain a reference point for future studies, not only about Japanese intellectual history, but also about the vast and heterogeneous phenomenon of interreligious dialogue, as well as the history of world philosophy  —Buddhist Studies Review 19 (2002) A formidable research resource.... After the impressive rigor displayed in the collection of essays he published with John C. Maraldo in 1994, under the title</t>
  </si>
  <si>
    <t>HeisigJames W.: James W. Heisig is a permanent research fellow at the Nanzan Institute for Religion and Culture in Nagoya, Japan.</t>
  </si>
  <si>
    <t>The Transmission of Affect</t>
  </si>
  <si>
    <t>Brennan, Teresa</t>
  </si>
  <si>
    <t xml:space="preserve"> PHI015000 PHILOSOPHY / Mind &amp; Body</t>
  </si>
  <si>
    <t>The Transmission of Affect deals with the belief that the emotions and energies of one person or group can be absorbed by or can enter directly into another.</t>
  </si>
  <si>
    <t>ContentsForeword1. Introduction2. The Transmission of Affect in the Clinic3. Transmission in Groups4. The New Paradigm5. The Sealing of the Heart6. The Education of the Senses7. Interpreting the FleshAfterwordNotesWorks CitedIndex Library of Congress Subject Headings for this publication: Affect (Psychology) Social aspects</t>
  </si>
  <si>
    <t xml:space="preserve"> It is truly exciting to read something so far beyond the usual scholarly projects: the scope of this highly original book is quite revolutionary and the erudition and historical research by which Teresa Brennan advances her argument are impressive. —Linda Martín Alcoff, Syracuse University The Transmission of Affect is subtle, innovative, and trenchant. It provokes fresh questions about the relations of mind and body and it proposes original answers. Teresa Brennan's charged and lucid prose makes us understand our experiences in new ways. —Gillian Beer, author of Darwin's Plots: Evolutionary Narrative in Darwin, George Eliot, and Nineteenth-Century Fiction In this rich and provocative book, Teresa Brennan has developed an alternative theory of affect that challenges any notion of self-contained individuals. Her theory of the transmission of affect insists on a constant communication between individuals and their environments, with social pressure acting at the intersection of the social and the material to bring together mind and matter through energetics. A well-thought-out and clearly argued treatise that gives credence to some popular ideas about energy, The Transmission of Affect will shake up many of the ideas that are in vogue in the academic establishment—part of the reason that it is such an exciting book. —Kelly Oliver, Stony Brook University, author of Witnessing: Beyond Recognition</t>
  </si>
  <si>
    <t>BrennanTeresa: The late Teresa Brennan was Schmidt Distinguished Professor of Humanities at Florida Atlantic University. Her books include Exhausting Modernity: Ground for a New Modernity and The Interpretation of the Flesh: Freud and Femininity.</t>
  </si>
  <si>
    <t>World Soul – Anima Mundi</t>
  </si>
  <si>
    <t>On the Origins and Fortunes of a Fundamental Idea</t>
  </si>
  <si>
    <t>Helmig, Christoph</t>
  </si>
  <si>
    <t>Topics in Ancient Philosophy / Themen der antiken Philosophie</t>
  </si>
  <si>
    <t xml:space="preserve"> PHI002000 PHILOSOPHY / History &amp; Surveys / Ancient &amp; Classical; REL072000 RELIGION / Antiquities &amp; Archaeology</t>
  </si>
  <si>
    <t>From Plato’s Timaeus onwards, the world or cosmos has been conceived of as a living, rational organism. Most notably in German Idealism, philosophers still talked of a ‘Weltseele’ (Schelling) or ‘Weltgeist’ (Hegel). This volume is the first collection of essays on the origin of the notion of the world soul (anima mundi) in Antiquity and beyond. It contains 14 original contributions by specialists in the field of ancient philosophy, the Platonic tradition and the history of theology. The topics range from the ‘obscure’ Presocratic Heraclitus, to Plato and his ancient readers in Middle and Neoplatonism (including the Stoics), to the reception of the idea of a world soul in the history of natural science. A general introduction highlights the fundamental steps in the development of the Platonic notion throughout late Antiquity and early Christian philosophy. Accessible to Classicists, historians of philosophy, theologians and invaluable to specialists in ancient philosophy, the book provides an overview of the fascinating discussions surrounding a conception that had a long-lasting effect on the history of Western thought.</t>
  </si>
  <si>
    <t>Christoph Helmig, University of Cologne, Germany.</t>
  </si>
  <si>
    <t>Hermes Explains</t>
  </si>
  <si>
    <t>Thirty Questions about Western Esotericism</t>
  </si>
  <si>
    <t>Hanegraaff, Wouter / Forshaw, Peter / Pasi, Marco</t>
  </si>
  <si>
    <t xml:space="preserve"> PHI000000 PHILOSOPHY / General; REL047000 RELIGION / Mysticism; SOC038000 SOCIAL SCIENCE / Freemasonry &amp; Secret Societies</t>
  </si>
  <si>
    <t>This volume seeks to make the modern study of Western esotericism more widely known beyond specialist circles, while addressing a range of misconceptions, biases, and prejudices that still tend to surround it.</t>
  </si>
  <si>
    <t>IntroductionThirty red pills from Hermes Trismegistus***Aren't we living in a disenchanted world? (Egil Asprem)Esotericism, that's for white folks, right?(Justine Bakker)Surely modern art is not occult? It's modern!(Tessel M. Bauduin)Is it true that secret societies are trying to control the world?(Henrik Bogdan)Numbers are meant for counting, right?(Jean-Pierre Brach)Wasn't Hermes a prophet of Christianity who lived long before Christ?(Roelof van den Broek)Weren't early Christians up against a gnostic religion?(Dylan M. Burns)There's not much room for women in esotericism, right?(Allison P. Coudert)The imagination= you mean fantasy, right?(Antoine Faivre)Weren't medieval monks afraid of demons?(Claire Fanger)What does popular fiction have to do with the occult?(Christine Ferguson)Isn't alchemy a spiritual tradition?(Peter J. Forshaw)Music? What does that have to do with esotericism?(Joscelyn Godwin)Why all that satanist stuff in Heavy Metal?(Kennet Granholm)Religion can't be a joke, right?(J. Christian Greer)Isn't esotericism irrational?(Olav Hammer)Rejected knowledge= Do you mean esotericists are the losers of history?(Wouter J. Hanegraaff)The kind of stuff Madonna talks about - that's not real kabbalah, is it?(Boaz Huss)Shouldn't evil cults that worship Satan be illegal?(Massimo Introvigne)Is occultism a product of capitalism?(Andreas B. Kilcher)Can superhero comics really transmit esoteric knowledge?(Jeffrey J. Kripal)Are kabbalistic meditations all about ecstasy?(John MacMurphy)Isn't India the home of spiritual wisdom?(Mriganka Mukhopadhyay)If people believe in magic, isn't that just because they aren't educated?(Bernd-Christian Otto)But what does esotericism have to do with sex?(Marco Pasi)Is there such a things as Islamic esotericism?(Mark Sedgwick)Doesn't occultism lead straight to fascism?(Julian Strube)A man who never died, angels falling from the sky= What is that Enoch stuff all about?(György E. Szönyi)Is there any room for women in Jewish kabbalah?(Elli</t>
  </si>
  <si>
    <t xml:space="preserve"> The three editors have succeeded in putting together a fine collection of texts that are mostly both informative and captivating, and which will certainly enthrall those both seriously or less seriously interested in all things magical, occult, esoteric, hermetic, and religious in general. - Alessandro Testa, Numen 67 (2020)</t>
  </si>
  <si>
    <t>[Wouter J. Hanegraaff](https://www.uva.nl/profiel/h/a/w.j.hanegraaff/w.j.hanegraaff.html) is Professor of History of Hermetic Philosophy and Related Currents at the University of Amsterdam.[Peter J. Forshaw](https://www.uva.nl/profiel/f/o/p.j.forshaw/p.j.forshaw.html) is Associate Professor of History of Western Esotericism in the Early Modern Period at the University of Amsterdam.[Marco Pasi](https://www.uva.nl/profiel/p/a/m.pasi/m.pasi.html) is Associate Professor for History of Western Esotericism in the Modern and Contemporary Period at the University of Amsterdam.</t>
  </si>
  <si>
    <t>Phenomena of Power</t>
  </si>
  <si>
    <t>Authority, Domination, and Violence</t>
  </si>
  <si>
    <t>Popitz, Heinrich</t>
  </si>
  <si>
    <t xml:space="preserve"> PHI019000 PHILOSOPHY / Political; POL016000 POLITICAL SCIENCE / Political Process / General; SOC030000 SOCIAL SCIENCE / Penology; SOC051000 SOCIAL SCIENCE / Violence in Society</t>
  </si>
  <si>
    <t>Phenomena of Power delves into the sociohistorical manifestations of power and breaks through to its general structures. Popitz distinguishes the forms of the enforcement of power as well as of its stabilization and institutionalization, clearly articulating how the mechanisms of power work and how to track them in the social world.</t>
  </si>
  <si>
    <t>Editors' IntroductionTranslator's NoteAcknowledgments1. The Concept of PowerPart I: Forms of Enforcement2. Violence3. Threatening and Being Threatened4. The Authority Bond5. Needs for Authority: The Change in Social Subjectivity6. Technical ActionPart II: Forms of Stabilization7. Processes of Power Formation8. Power and Domination: Stages of the Institutionalization of PowerNotesIndex</t>
  </si>
  <si>
    <t>Hisashi Nasu, Waseda University, Japan:In times of globalization, localization, and rapid technicization, the appearance of power becomes increasingly complicated. Its inquiry calls for a comprehensive theoretical viewpoint, like the one Heinrich Popitz develops in Phenomena of Power. He conceives of power as one of essential phenomena of human sociation, distinguishes four fundamental and anthropological forms of power, and articulates them in detail. Readers of this volume will acquire an appropriate viewpoint for inquiring into power.Ulrich Bröckling, Albert-Ludwigs-Universität Freiburg:Long counted among the classics of German postwar sociology, Heinrich Popitz's Phenomena of Power is an elegant and unique anthropological study of power. This excellent translation will add an independent perspective to the Anglophone world's discourse on power and will also open up numerous new points for analysis and comparison.</t>
  </si>
  <si>
    <t>Heinrich Popitz (1925–2002) was professor of sociology and founding director of the Institute for Sociology at the University of Freiburg. In 1971-72, he was Theodor Heuss Professor at the New School for Social Research.Gianfranco Poggi is professor of sociology at the University of Trento and emeritus professor of sociology at the University of Virginia and the European University Institute.</t>
  </si>
  <si>
    <t>What Fanon Said</t>
  </si>
  <si>
    <t>A Philosophical Introduction to His Life and Thought</t>
  </si>
  <si>
    <t>Gordon, Lewis R.</t>
  </si>
  <si>
    <t>Just Ideas</t>
  </si>
  <si>
    <t xml:space="preserve"> PHI019000 PHILOSOPHY / Political; POL010000 POLITICAL SCIENCE / History &amp; Theory; POL053000 POLITICAL SCIENCE / World / African; SOC031000 SOCIAL SCIENCE / Discrimination &amp; Race Relations</t>
  </si>
  <si>
    <t>Challenging the notion of theory as white and experience as black, Lewis Gordon here offers a philosophical portrait of the thought and life of the Martinican-turned-Algerian revolutionary psychiatrist and philosopher Frantz Fanon as an example of “living thought” against the legacies of colonialism and racism, and thereby shows the continued relevance and importance of his ideas.</t>
  </si>
  <si>
    <t>In the hands of Lewis Gordon, What Fanon Said, becomes what Frantz Fanon says to us today. The book brings alive the revolutionary thought and practice of Fanon into the continuing struggles for structural economic, political, social, and psychic transformations of our world. The struggle against anti-black racism is an integral part of it, and Gordon's Fanon is the many-sided thinker who saw it all and give it words of fire in his works, particularly Black Skin, White Masks and The Damned of the Earth.—Abdul R. JanMohamed, University of California, Berkeley:“Gordon allows us to read Fanon in new and different ways, contextualizing histhought in a wide arc of knowledge—from St. Augustine and traditional Akanphilosophy to contemporaries such as De Beauvoir, Sartre, and Senghor, to morerecent continental philosophers. Along the way, Gordon incorporates relevantdebates from contemporary theoretical movements such as critical race theory.What Fanon Said is a provocative and illuminating study.”—Lucy Kim-Chi Mercier:Gordon is interested in understanding and correcting the systematic delegitimization of black intellectuals, both in philosophy and within the broader scope of theory…This is how Gordon pertinently introduces considerations of race and racism within the epistemological field, engaging his readers to be more perceptive with regard to what could be called a ‘colour line in theory’.Gordon has contextualised Fanon's words in an impressive analysis of his texts in relation to other thinkers and critics.</t>
  </si>
  <si>
    <t>GordonLewis R.: Lewis R. Gordon is Professor of Philosophy and Africana Studies at the University of Connecticut, Storrs European Union Visiting Chair in Philosophy at Université Toulouse Jean Jaurès, France and Nelson Mandela Distinguished Visiting Professor at Rhodes University, South Africa. His books include Existentia Africana Disciplinary Decadence An Introduction to Africana Philosophy and, with Jane Anna Gordon, Of Divine Warning: Reading Disaster in the Modern Age.Dayan-HerzbrunSonia: Sonia Dayan-Herzbrun is University Professor Emerita of the Social Sciences at the University of Paris-Diderot.CornellDrucilla: Drucilla Cornell is Professor of Political Science, Women’s and Gender Studies, and Comparative Literature at Rutgers University. She also teaches at Birkbeck College, University of London, and the University of Pretoria in South Africa.</t>
  </si>
  <si>
    <t>Left-Wing Melancholia</t>
  </si>
  <si>
    <t>Marxism, History, and Memory</t>
  </si>
  <si>
    <t>Traverso, Enzo</t>
  </si>
  <si>
    <t>17</t>
  </si>
  <si>
    <t xml:space="preserve"> HIS054000 HISTORY / Social History; PER004030 PERFORMING ARTS / Film &amp; Video / History &amp; Criticism; PHI019000 PHILOSOPHY / Political; PHI040000 PHILOSOPHY / Movements / Critical Theory; POL005000 POLITICAL SCIENCE / Political Ideologies / Communism, Post-Communism &amp; Socialism</t>
  </si>
  <si>
    <t>Uncovering the melancholic tradition of the global left.</t>
  </si>
  <si>
    <t>List of IllustrationsPrefaceAcknowledgmentsIntroduction: Haunting Pasts Without Utopias1. The Culture of Defeat2. Marxism and Memory3. Melancholy Images4. Bohemia: Between Melancholy and Revolution5. Marxism and the West6. Adorno and Benjamin: Letters at Midnight in the Century7. Synchronic Times: Walter Benjamin and Daniel Bensa&amp;#239dNotesIndex</t>
  </si>
  <si>
    <t>Moishe Postone, University of Chicago:In this wide-ranging, conceptually rich, nuanced and thoughtful meditation, Enzo Traverso takes stock of the current historical moment as marking a fundamental historical and cultural crisis for the Left. The overarching trajectory of struggles oriented toward an emancipatory future that characterized and motivated movements in the past two centuries has been fundamentally broken, resulting in a profound melancholia. Taking inspiration from heterodox critical responses to the darkness enveloping Europe in 1940, Traverso seeks to uncover trace elements of a new utopian imaginary, as a leap without guarantees, a melancholy wager.Richard Wolin, author of Walter Benjamin: An Aesthetic of Redemption:With Left-Wing Melancholia, Enzo Traverso provides us with a timely and learned meditation on the politics of grief, mourning, and historical loss. Yet, in the tradition of Walter Benjamin and Ernst Bloch, Traverso also instructs us on how the experience of loss can simultaneously generate heretofore untapped repositories of social hope. Left-Wing Melancholia is both an exhilarating work of intellectual synthesis as well as a pathbreaking study in cultural history.Martin Jay, University of California, Berkeley:According to Freud, mourning is differentiated from melancholia in its working through grief by acknowledging the irreparable loss of a love object. If so, should the contemporary Left finally concede the failure of its dreams of revolutionary redemption? Or, and this is the gamble of Enzo Traverso's provocative new book, is it better to remain defiantly melancholic in the hope that those dreams may still be realized? Drawing on a lifetime of immersion in the history of modern European culture and politics, he provides future progressive movements a glimmer of hope that the dialectic of defeat may not yet be history's final word.Alan Wald, H. Chandler Davis Collegiate Professor of English Li</t>
  </si>
  <si>
    <t>Enzo Traverso is Susan and Barton Winokur Professor of the Humanities at Cornell University. His books include The End of Jewish Modernity (2016) Fire and Blood: The European Civil War, 1914–1945 (2015) The Origins of Nazi Violence (2003) and Understanding the Nazi Genocide: Marxism After Auschwitz (1999).</t>
  </si>
  <si>
    <t>The Political Writings</t>
  </si>
  <si>
    <t>Selected Aphorisms and Other Texts</t>
  </si>
  <si>
    <t>Alfarabi</t>
  </si>
  <si>
    <t>Agora Editions</t>
  </si>
  <si>
    <t>Adorno</t>
  </si>
  <si>
    <t xml:space="preserve"> PHI012000 PHILOSOPHY / History &amp; Surveys / Medieval; PHI019000 PHILOSOPHY / Political; PHI046000 PHILOSOPHY / Individual Philosophers</t>
  </si>
  <si>
    <t>In this second volume of new translations of Alfarabi's political writings, Charles E. Butterworth presents translations of the Arabic philosopher’s political and legal thinking.</t>
  </si>
  <si>
    <t>PrefacePolitical RegimeIntroductionThe TextSummary of Plato's LawsIntroductionThe TextAppendix A: Alfarabi, Enumeration of the SciencesAppendix B: Averroes's Defense of the Philosophers as Believing in Happiness and Misery in the HereafterGlossary A: Arabic–EnglishGlossary B: English–ArabicBibliographyIndex</t>
  </si>
  <si>
    <t>Robert L'Arrivee: Butterworth brilliantly combines in one volume the theoretical agenda of the Political Regime and the practical concerns of the Summary. Such combination offers us the opportunity to explore the dynamic tensions between theoretical and practical knowledge that undergird Alfarabi's philosophical project as a whole. This volume is an excellent contribution to Alfarabi scholarship and should be most welcome to anyone interested in Islamic philosophy.  Charles E. Butterworth has rendered a service both timely and timeless in his meticulous yet highly readable translations of four texts by a thinker second to none. Butterworth here provides insightful introductions and impeccable translations.  Charles Butterworth has rendered a service both timely and timeless in his meticulous yet highly readable translations of four texts by a thinker second to none.... Butterworth here provides insightful introductions and impeccable translations.  At last, a wider English-speaking audience will gain access to the riches contained in Alfarabi's political philosophy.... As always, Butterworth walks the fine line between literalness and readability with extraordinary grace, making this volume of equal value to scholar and student alike. He also offers introductions to each work that exemplify this same balance. For the scholar, he describes the manuscripts consulted and justifies our conviction that at last we have a trustworthy translation based on a critical Arabic text. For the student, as well as the scholar, and, above all, the teacher, he offers concise, insightful introduction to these challenging works. These introductions are a great boon in the classroom each introduction leads the reader to raise the relevant questions to begin to unlock the secrets within. In the footnotes, Butterworth strikes the same balance, drawing the scholar's attention to alternate manuscript readings and translations while offerin</t>
  </si>
  <si>
    <t>Alfarabi: The author of many books, Charles E. Butterworth is Professor of Government and Politics at the University of Maryland.ButterworthCharles E.: The author of many books, Charles E. Butterworth is Professor of Government and Politics at the University of Maryland.</t>
  </si>
  <si>
    <t>Altered Inheritance</t>
  </si>
  <si>
    <t>CRISPR and the Ethics of Human Genome Editing</t>
  </si>
  <si>
    <t>Baylis, Françoise</t>
  </si>
  <si>
    <t xml:space="preserve"> MED009000 MEDICAL / Biotechnology; MED050000 MEDICAL / Ethics; PHI005000 PHILOSOPHY / Ethics &amp; Moral Philosophy; SCI010000 SCIENCE / Biotechnology; SCI101000 SCIENCE / Ethics</t>
  </si>
  <si>
    <t>With the advent of CRISPR gene-editing technology, designer babies have become a reality. Françoise Baylis insists that scientists alone cannot decide the terms of this new era in human evolution. Members of the public, with diverse interests and perspectives, must have a role in determining our future as a species.</t>
  </si>
  <si>
    <t>CoverTitle PageCopyrightDedicationContentsPrologue&amp;#0&amp;#0&amp;#0&amp;#0&amp;#0&amp;#0&amp;#0&amp;#0&amp;#0&amp;#0&amp;#0&amp;#0&amp;#0&amp;#0&amp;#01. Targeting a Single Gene: Huntington’s Disease2. From Editing a Genome to Altering Inheritance3. Babies by Design4. From “Well” to “Better than Well 5. Ethics in the Interim6. Of Harms and Wrongs7. Slow Science8. Scientists, Science Policy, and Politics9. Ethicists, Science Policy, and Politics10. “All of Us” for “Us All Epilogue: A New Dawn&amp;#0&amp;#0&amp;#0&amp;#0&amp;#0&amp;#0&amp;#0&amp;#0&amp;#0&amp;#0&amp;#0&amp;#0&amp;#0&amp;#0&amp;#0&amp;#0&amp;#0&amp;#0&amp;#0&amp;#0&amp;#0&amp;#0&amp;#0&amp;#0&amp;#0&amp;#0&amp;#0Abbreviations&amp;#0&amp;#0&amp;#0&amp;#0&amp;#0&amp;#0&amp;#0&amp;#0&amp;#0&amp;#0&amp;#0&amp;#0&amp;#0&amp;#0&amp;#0&amp;#0&amp;#0&amp;#0&amp;#0&amp;#0&lt;div class='ch-level-1' c</t>
  </si>
  <si>
    <t>An authoritative, comprehensive guide to the ethical issues around CRISPR, and her central message is clear: heritable human genome editing shouldn’t be treated as inevitable, and the decision to undertake it should be a collective one. She takes to task scientists who believe they need not answer for the societal consequences of their research and argues that we should adopt heritable genome editing only if it results in a more just and equitable world.-- Natalie de Souza New York Review of BooksA vivid call to action…Timely and important…Commitments to justice, responsibility, accountability, and consensus-building are features of a socially just science and bioethics. Toward this end, Altered Inheritance is a foundational tool in the path ahead.-- Adam Hayden ScienceExceptionally clear, insightful and well-argued…Baylis emphasizes that the science of genome editing cannot be separated from the social context in which it occurs…A timely and valuable book that enjoins us to seriously consider how CRISPR or other forms of genetic alteration could affect people who exist now and people who will exist in the years to come.-- Walter Glannon BioethicsInsightful and forward-leaning. Françoise Baylis offers a wonderful framework to help us think about and act on bridging the divides between theory, science, politics, and practice. Her book Altered Inheritance will guide us toward more meaningful, sustainable solutions.-- Margaret Hamburg, Chair of the Board of the American Association for the Advancement of Science and 21st Commissioner of the US Food and Drug AdministrationAltered Inheritance is a call to action. Fair, balanced, and enjoyably readable, this book provides us with insights into the greatest technical and social challenges of our day and their ethical impact on future generations.-- George Church, coauthor of RegenesisAltered In</t>
  </si>
  <si>
    <t>The Philosophy of the Enlightenment</t>
  </si>
  <si>
    <t>Updated Edition</t>
  </si>
  <si>
    <t>Cassirer, Ernst</t>
  </si>
  <si>
    <t xml:space="preserve"> PHI004000 PHILOSOPHY / Epistemology; PHI016000 PHILOSOPHY / History &amp; Surveys / Modern</t>
  </si>
  <si>
    <t>In this classic work of intellectual history, Ernst Cassirer provides both a cogent synthesis and a penetrating analysis of one of history's greatest intellectual epochs: the Enlightenment. Arguing that there was a common foundation beneath the diverse strands of thought of this period, he shows how Enlightenment philosophers drew upon the ideas of the preceding centuries even while radically transforming them to fit the modern world. In Cassirer's view, the Enlightenment liberated philosophy from the realm of pure thought and restored it to its true place as an active and creative force through which knowledge of the world is achieved. In a new foreword, Peter Gay considers The Philosophy of the Enlightenment in the context in which it was written--Germany in 1932, on the precipice of the Nazi seizure of power and one of the greatest assaults on the ideals of the Enlightenment. He also argues that Cassirer's work remains a trenchant defense against enemies of the Enlightenment in the twenty-first century.</t>
  </si>
  <si>
    <t xml:space="preserve"> In 1932, Cassirer's warning against dismissing Enlightenment thought as shallow went tragically unheard, but it is as timely as ever. His classic study of Enlightenment philosophy has not been surpassed. In portraying Enlightenment philosophy as a process, not a doctrine, Cassirer not only undermines all those caricatures of the Enlightenment that still flourish within and without the academy he also shows the force it can have for renewing philosophy itself. —Susan Neiman, author of Moral Clarity This fine new re-edition of Ernst Cassirer's The Philosophy of the Enlightenment gives us two classics in one: Cassirer's own seminal statement of the evolution of eighteenth-century philosophy, and a concise and moving foreword by an intellectual sympathizer, Peter Gay, amongst the greatest historians of our time. Together the two men did more than virtually any other to define the Enlightenment for the twentieth century. —Darrin M. McMahon, Florida State University Ernst Cassirer's The Philosophy of the Enlightenment is not only a brilliantly original work of history, it is itself a work of philosophy by one of the twentieth century's most interesting thinkers. Despite all that has been written on the Enlightenment since it first appeared in 1932, it remains unsurpassed. —Anthony Pagden, University of California, Los Angeles Cassirer's The Philosophy of the Enlightenment offers much to today's student of the cultural sciences. . . . If nothing else, in our world of concise histories and quick overviews, Philosophy of the Enlightenment is still an excellent and detailed handbook for anyone interested in the various philosophical currents of the Enlightenment. ---Hans-Peter Soder, European Legacy</t>
  </si>
  <si>
    <t>Ernst Cassirer (1874-1945) was a German-Jewish philosopher who taught at several universities in Germany and the United States. He was the author of many books, including The Myth of the State, An Essay on Man, and Language and Myth.</t>
  </si>
  <si>
    <t>Karl Marx: Capital. A Critical Analysis of Capitalist Production, London 1887</t>
  </si>
  <si>
    <t>Zschaler, Frank / Falk, Waltraud / Behrend, Hanna / Duparré, Marion / Hahn, Hella</t>
  </si>
  <si>
    <t>Das Kapital und Vorarbeiten</t>
  </si>
  <si>
    <t>BAND 9</t>
  </si>
  <si>
    <t>De Gruyter Akademie Forschung</t>
  </si>
  <si>
    <t>The Privatized State</t>
  </si>
  <si>
    <t>Cordelli, Chiara</t>
  </si>
  <si>
    <t xml:space="preserve"> PHI019000 PHILOSOPHY / Political; POL010000 POLITICAL SCIENCE / History &amp; Theory; POL023000 POLITICAL SCIENCE / Political Economy</t>
  </si>
  <si>
    <t>Why government outsourcing of public powers is making us less freeMany governmental functions today—from the management of prisons and welfare offices to warfare and financial regulation—are outsourced to private entities. Education and health care are funded in part through private philanthropy rather than taxation. Can a privatized government rule legitimately? The Privatized State argues that it cannot.In this boldly provocative book, Chiara Cordelli argues that privatization constitutes a regression to a precivil condition—what philosophers centuries ago called  a state of nature.  Developing a compelling case for the democratic state and its administrative apparatus, she shows how privatization reproduces the very same defects that Enlightenment thinkers attributed to the precivil condition, and which only properly constituted political institutions can overcome—defects such as provisional justice, undue dependence, and unfreedom. Cordelli advocates for constitutional limits on privatization and a more democratic system of public administration, and lays out the central responsibilities of private actors in contexts where governance is already extensively privatized. Charting a way forward, she presents a new conceptual account of political representation and novel philosophical theories of democratic authority and legitimate lawmaking.The Privatized State shows how privatization undermines the very reason political institutions exist in the first place, and advocates for a new way of administering public affairs that is more democratic and just.</t>
  </si>
  <si>
    <t xml:space="preserve"> Novel and compelling. The Privatized State offers a fresh approach to longstanding problems of democratic representation and public administration. Cordelli's penetrating critique of the privatized state deserves a wide readership. —Anna Stilz, author of Territorial Sovereignty: A Philosophical Exploration This analytically inventive book does what a work of political theory is supposed to do: it provokes us to reconsider ideas we take for granted and sets us searching for the grounds of our unarticulated convictions. Cordelli takes issue with privatization not because of its consequences, but because it amounts to an illegitimate transfer of power. —Bernardo Zacka, author of When the State Meets the Street: Public Service and Moral Agency</t>
  </si>
  <si>
    <t>Chiara Cordelli is assistant professor of political science at the University of Chicago. She is the coeditor of Philanthropy in Democratic Societies.</t>
  </si>
  <si>
    <t>Setting the People Free</t>
  </si>
  <si>
    <t>The Story of Democracy, Second Edition</t>
  </si>
  <si>
    <t>Dunn, John</t>
  </si>
  <si>
    <t>Why does democracy—as a word and as an idea—loom so large in the political imagination, though it has so often been misused and misunderstood? Setting the People Free starts by tracing the roots of democracy from an improvised remedy for a local Greek difficulty 2,500 years ago, through its near extinction, to its rebirth amid the struggles of the French Revolution. Celebrated political theorist John Dunn then charts the slow but insistent metamorphosis of democracy over the next 150 years and its apparently overwhelming triumph since 1945. He examines the differences and the extraordinary continuities that modern democratic states share with their Greek antecedents and explains why democracy evokes intellectual and moral scorn for some, and vital allegiance from others. Now with a new preface and conclusion that ground this landmark work firmly in the present, Setting the People Free is a unique and brilliant account of an extraordinary idea.</t>
  </si>
  <si>
    <t>“Stimulating and deft…. An impressive and interesting book.”—Andrew Roberts, Daily Telegraph“A marvellously rich book.”—David Marquand, New Statesman“Dunn wears his erudition lightly and writes clearly and freshly about some of politics’ most venerable questions…. Blows a gust of fresh air through the cobwebbed byways of political thought.”—John Gray, Independent“John Dunn’s book is much more than a history of democratic ideas…. [It is] among the most original and thought-provoking books on politics to have been published in England for many years, written in a spare, incisive English style which at its best is worthy of Hobbes.”—Jonathan Sumption, Spectator“John Dunn has given us a rare thing: an intellectually aristocratic book written for a profoundly democratic age.”—Sunil Khilnani, Financial Times</t>
  </si>
  <si>
    <t>John Dunn is professor emeritus of political theory at King’s College, University of Cambridge.</t>
  </si>
  <si>
    <t>Freedom, Resentment, and the Metaphysics of Morals</t>
  </si>
  <si>
    <t>Hieronymi, Pamela</t>
  </si>
  <si>
    <t>Princeton Monographs in Philosophy</t>
  </si>
  <si>
    <t>46</t>
  </si>
  <si>
    <t xml:space="preserve"> PHI005000 PHILOSOPHY / Ethics &amp; Moral Philosophy; PHI007000 PHILOSOPHY / Free Will &amp; Determinism; PHI013000 PHILOSOPHY / Metaphysics; PHI039000 PHILOSOPHY / Movements / Analytic; POL010000 POLITICAL SCIENCE / History &amp; Theory</t>
  </si>
  <si>
    <t>An innovative reassessment of philosopher P. F. Strawson's influential  Freedom and Resentment P. F. Strawson's 1962 paper  Freedom and Resentment  is one of the most influential in modern moral philosophy, prompting responses across multiple disciplines, from psychology to sociology. In Freedom, Resentment, and the Metaphysics of Morals, Pamela Hieronymi closely reexamines Strawson's paper and concludes that his argument has been underestimated and misunderstood.Line by line, Hieronymi carefully untangles the complex strands of Strawson's ideas. After elucidating his conception of moral responsibility and his division between  reactive  and  objective  responses to the actions and attitudes of others, Hieronymi turns to his central argument. Strawson argues that, because determinism is an entirely general thesis, true of everyone at all times, its truth does not undermine moral responsibility. Hieronymi finds the two common interpretations of this argument,  the simple Humean interpretation  and  the broadly Wittgensteinian interpretation,  both deficient. Drawing on Strawson's wider work in logic, philosophy of language, and metaphysics, Hieronymi concludes that his argument rests on an implicit, and previously overlooked, metaphysics of morals, one grounded in Strawson's  social naturalism.  In the final chapter, she defends this naturalistic picture against objections.Rigorous, concise, and insightful, Freedom, Resentment, and the Metaphysics of Morals sheds new light on Strawson's thinking and has profound implications for future work on free will, moral responsibility, and metaethics.</t>
  </si>
  <si>
    <t xml:space="preserve"> This is an exciting and groundbreaking book that has the potential to reshape our understanding of the nature of morality and our practices of holding one another responsible. —Angela M. Smith, coeditor of The Nature of Moral Responsibility Hieronymi is an expert guide to the twists and turns of Strawson's 'Freedom and Resentment,' arguably the single most influential paper on free will and moral responsibility. The book is an important contribution to our understanding of Strawson, and will become an essential reference for philosophers. —Sarah Buss, coeditor of Contours of Agency</t>
  </si>
  <si>
    <t>Pamela Hieronymi is professor of philosophy at the University of California, Los Angeles.</t>
  </si>
  <si>
    <t>Kierkegaard's Writings, VIII, Volume 8</t>
  </si>
  <si>
    <t>Concept of Anxiety: A Simple Psychologically Orienting Deliberation on the Dogmatic Issue of Hereditary Sin</t>
  </si>
  <si>
    <t>Thomte, Reidar</t>
  </si>
  <si>
    <t>16</t>
  </si>
  <si>
    <t>This edition replaces the earlier translation by Walter Lowrie that appeared under the title The Concept of Dread. Along with The Sickness unto Death, the work reflects from a psychological point of view Søren Kierkegaard's longstanding concern with the Socratic maxim,  Know yourself.  His ontological view of the self as a synthesis of body, soul, and spirit has influenced philosophers such as Heidegger and Sartre, theologians such as Jaspers and Tillich, and psychologists such as Rollo May. In The Concept of Anxiety, Kierkegaard describes the nature and forms of anxiety, placing the domain of anxiety within the mental-emotional states of human existence that precede the qualitative leap of faith to the spiritual state of Christianity. It is through anxiety that the self becomes aware of its dialectical relation between the finite and the infinite, the temporal and the eternal.</t>
  </si>
  <si>
    <t>Would You Kill the Fat Man?</t>
  </si>
  <si>
    <t>The Trolley Problem and What Your Answer Tells Us about Right and Wrong</t>
  </si>
  <si>
    <t>A runaway train is racing toward five men who are tied to the track. Unless the train is stopped, it will inevitably kill all five men. You are standing on a footbridge looking down on the unfolding disaster. However, a fat man, a stranger, is standing next to you: if you push him off the bridge, he will topple onto the line and, although he will die, his chunky body will stop the train, saving five lives. Would you kill the fat man? The question may seem bizarre. But it's one variation of a puzzle that has baffled moral philosophers for almost half a century and that more recently has come to preoccupy neuroscientists, psychologists, and other thinkers as well. In this book, David Edmonds, coauthor of the best-selling Wittgenstein's Poker, tells the riveting story of why and how philosophers have struggled with this ethical dilemma, sometimes called the trolley problem. In the process, he provides an entertaining and informative tour through the history of moral philosophy. Most people feel it's wrong to kill the fat man. But why? After all, in taking one life you could save five. As Edmonds shows, answering the question is far more complex--and important--than it first appears. In fact, how we answer it tells us a great deal about right and wrong.</t>
  </si>
  <si>
    <t xml:space="preserve"> [I]mpressive. . . . [A] walking tour of moral philosophy organized around one of the most well-known thought experiments of the last half century. . . . By weaving together abstract principles, biographical sketches, historical examples, and trendy research in this just-so way, Edmonds has figured out how to illustrate the dimensions and consequences of moral decision-making without sacrificing entertainment value. . . . [A] carefully executed book. ---Robert Herritt, Daily Beast David Edmonds's new book, Would You Kill the Fat Man?, is both highly informative and a delight to read. Written in a clear, engaging, and witty style, it succeeds admirably in making various fascinating and important debates in philosophy and psychology accessible to a broad readership. —Jeff McMahan, Rutgers University [A] fascinating book. Edmonds uses the problem of the fat man as a jumping-off point for a fairly wide-ranging exploration of morality and ethics, and he asks us to consider carefully how we would respond. It's a big subject packed into a relatively small book, and we leave the volume with perhaps more questions than answers, but isn't that the point here--to make us find our own answers? ---David Pitt, Booklist Online [E]legant, lucid, and frequently funny. . . . Edmonds has written an entertaining, clear-headed, and fair-minded book. ---Cass R. Sunstein, New York Review of Books [H]umans seem hard-wired to draw a distinction between a foreseeable side effect that sadly results from doing good (switching the tracks) and purposefully harming another, no matter how noble the cause (pushing the fat man off the bridge). Edmonds's exploration of why this is so is at the heart of his thoroughly delightful book. ---Brian Bethune, Macleans This is a witty and informative discussion of the trolley problem in philosophical ethics by Oxford University researcher Edmonds. . . . Through a highly infor</t>
  </si>
  <si>
    <t>David Edmonds is the author, with John Eidinow, of the best-selling Wittgenstein's Poker, as well as Rousseau's Dog and Bobby Fischer Goes to War. The cofounder of the popular Philosophy Bites podcast series, Edmonds is a senior research associate at the University of Oxford's Uehiro Centre for Practical Ethics and a multi-award-winning radio feature maker at the BBC. He holds a PhD in philosophy.</t>
  </si>
  <si>
    <t>Kierkegaard's Writings, XII, Volume I</t>
  </si>
  <si>
    <t>Concluding Unscientific Postscript to Philosophical Fragments</t>
  </si>
  <si>
    <t>83</t>
  </si>
  <si>
    <t>In Philosophical Fragments the pseudonymous author Johannes Climacus explored the question: What is required in order to go beyond Socratic recollection of eternal ideas already possessed by the learner? Written as an afterword to this work, Concluding Unscientific Postscript is on one level a philosophical jest, yet on another it is Climacus's characterization of the subjective thinker's relation to the truth of Christianity. At once ironic, humorous, and polemical, this work takes on the  unscientific  form of a mimical-pathetical-dialectical compilation of ideas. Whereas the movement in the earlier pseudonymous writings is away from the aesthetic, the movement in Postscript is away from speculative thought. Kierkegaard intended Postscript to be his concluding work as an author. The subsequent  second authorship  after The Corsair Affair made Postscript the turning point in the entire authorship. Part One of the text volume examines the truth of Christianity as an objective issue, Part Two the subjective issue of what is involved for the individual in becoming a Christian, and the volume ends with an addendum in which Kierkegaard acknowledges and explains his relation to the pseudonymous authors and their writings. The second volume contains the scholarly apparatus, including a key to references and selected entries from Kierkegaard's journals and papers.</t>
  </si>
  <si>
    <t>Universality and Identity Politics</t>
  </si>
  <si>
    <t xml:space="preserve"> PHI019000 PHILOSOPHY / Political; PHI040000 PHILOSOPHY / Movements / Critical Theory; POL010000 POLITICAL SCIENCE / History &amp; Theory; PSY026000 PSYCHOLOGY / Movements / Psychoanalysis</t>
  </si>
  <si>
    <t>This book develops a new conception of universality that helps us rethink political thought and action. Through a wide range of examples in contemporary politics, film, and history, Universality and Identity Politics offers an antidote to the impasses of identity and an inspiring vision of twenty-first-century collective struggle.</t>
  </si>
  <si>
    <t>AcknowledgmentsIntroduction: Finding Universality1. Our Particular Age2. The Importance of Being Absent3. Universal Villains4. Capitalism’s Lack and Its Discontents5. This Is Identity Politics6. This Is Not Identity PoliticsConclusion: Avoiding the WorstNotesIndex</t>
  </si>
  <si>
    <t>Robert Pfaller, author of On the Pleasure Principle in Culture: Illusions Without Owners:In calm, level-headed formulations that are as elegant as they are clear, Todd McGowan presents a crucial insight into all emancipatory political efforts. Those who want to liberate themselves without at the same time aiming at liberating all others do not lead an emancipatory struggle. As a result, they do not even liberate themselves.Anna Kornbluh, author of The Order of Forms: Realism, Formalism, and Social Space:What is universality? With his signature exactitude, Todd McGowan radiantly argues that universality is what we lack in common, the absent foundation for a nonetheless necessary sociality. Against the many theories conflating universality with positive content and violent oppression, Universality and Identity Politics illustrates how movements beyond the particular are indispensable for solidarity. Ceaseless catastrophes now rain down McGowan boldly underwrites new political imaginings of equality and freedom.Joan Copjec, author of Imagine There’s No Woman: Ethics and Sublimation:Passionately yet patiently argued, Universality and Identity Politics looks back at earlier debates surrounding the universal and mounts fresh defenses of it. More than timely, this book writes to the moment.Mari Ruti, author of Penis Envy and Other Bad Feelings: The Emotional Costs of Everyday Life:I used to be among those left-leaning academics who believe that universalism is problematic and that particularism represents a corrective to false universalism. Not anymore. McGowan shows that a genuinely emancipatory politics is intrinsically universalist, and he reveals the various ways in which identity politics inevitably serves the conservative establishment and traps us into a conception of politics as a struggle of one identity against others. Universality and Identity Politics is a groundbreaking book.</t>
  </si>
  <si>
    <t>Todd McGowan is professor of film studies at the University of Vermont. His previous Columbia University Press books are The Impossible David Lynch (2007), Capitalism and Desire: The Psychic Cost of Free Markets (2016), and Emancipation After Hegel: Achieving a Contradictory Revolution (2019). He is the coeditor of the Diaeresis series at Northwestern University Press with Slavoj Žižek and Adrian Johnston.</t>
  </si>
  <si>
    <t>Why Veganism Matters</t>
  </si>
  <si>
    <t>The Moral Value of Animals</t>
  </si>
  <si>
    <t>Francione, Gary</t>
  </si>
  <si>
    <t>Critical Perspectives on Animals: Theory, Culture, Science and Law</t>
  </si>
  <si>
    <t xml:space="preserve"> CKB125000 COOKING / Vegan; LAW074000 LAW / Property; NAT039000 NATURE / Animal Rights; PHI005000 PHILOSOPHY / Ethics &amp; Moral Philosophy</t>
  </si>
  <si>
    <t>Why Veganism Matters presents the case for the personhood of nonhuman animals and for veganism in a clear and accessible way that does not require any philosophical or legal background. This book offers a persuasive and powerful argument for all readers who care about animals but are not sure whether they have a moral obligation to be vegan.</t>
  </si>
  <si>
    <t>AcknowledgmentsIntroduction1. Our Conventional Wisdom—Animals as Quasi-Persons2. Two Contemporary Approaches to Animal Personhood3. Animals as Persons—a Matter of Sentience Alone4. The Right Not to Be Property5. Veganism as a Moral ImperativeConclusionNotesReference/Study Guide</t>
  </si>
  <si>
    <t>David Benatar, author of The Human Predicament: A Candid Guide to Life's Biggest Questions:The arguments in Gary Francione's Why Veganism Matters are directed at those who think that animals matter. That is not a niche audience. Many—perhaps most—people agree that animals are not things that may be treated in any way one pleases. Given that starting point, Professor Francione argues that veganism is a moral imperative. In doing so, he argues against other prominent defenders of animal interests who reach lesser conclusions. He does so in the clear, accessible manner befitting the broad intended audience. The book contains many engaging arguments that advance our understanding of just how much animals are owed.Cora Diamond, author of Reading Wittgenstein with Anscombe, Going On to Ethics:Gary Francione argues with great force and clarity for radical change in our relations with animals. Why Veganism Matters is especially noteworthy for its sharp critique of current approaches to animal ethics. This is a gripping and deeply challenging book, every page of which conveys the significance of the moral stakes.</t>
  </si>
  <si>
    <t>Gary L. Francione is Board of Governors Distinguished Professor of Law and Nicholas deB. Katzenbach Scholar of Law and Philosophy at Rutgers University Law School and visiting professor of philosophy at the University of Lincoln (UK). He is the author of many books, including Animals as Persons: Essays on the Abolition of Animal Exploitation (Columbia, 2008).</t>
  </si>
  <si>
    <t>Weimar Thought</t>
  </si>
  <si>
    <t>A Contested Legacy</t>
  </si>
  <si>
    <t>McCormick, John P. / Gordon, Peter E.</t>
  </si>
  <si>
    <t xml:space="preserve"> HIS014000 HISTORY / Europe / Germany; HIS037070 HISTORY / Modern / 20th Century; PHI016000 PHILOSOPHY / History &amp; Surveys / Modern; POL010000 POLITICAL SCIENCE / History &amp; Theory</t>
  </si>
  <si>
    <t>During its short lifespan, the Weimar Republic (1918-33) witnessed an unprecedented flowering of achievements in many areas, including psychology, political theory, physics, philosophy, literary and cultural criticism, and the arts. Leading intellectuals, scholars, and critics--such as Hannah Arendt, Walter Benjamin, Ernst Bloch, Bertolt Brecht, and Martin Heidegger--emerged during this time to become the foremost thinkers of the twentieth century. Even today, the Weimar era remains a vital resource for new intellectual movements. In this incomparable collection, Weimar Thought presents both the specialist and the general reader a comprehensive guide and unified portrait of the most important innovators, themes, and trends of this fascinating period.  The book is divided into four thematic sections: law, politics, and society philosophy, theology, and science aesthetics, literature, and film and general cultural and social themes of the Weimar period. The volume brings together established and emerging scholars from a remarkable array of fields, and each individual essay serves as an overview for a particular discipline while offering distinctive critical engagement with relevant problems and debates.  Whether used as an introductory companion or advanced scholarly resource, Weimar Thought provides insight into the rich developments behind the intellectual foundations of modernity.</t>
  </si>
  <si>
    <t>This sophisticated compendium of 19 essays by leading scholars in history, cultural studies, political science, and philosophy attempts to address the complexity, importance, and legacy of one of the 20th century's most important eras of intellectual activity. . . . [T]hese intellectual histories are not very connected to context, providing instead effective overviews and suggesting some new ways to consider intellectual giants of the 20th century. That feat is impressive and valuable. This collection provides readers with a clear introduction to the riches of intellectual life in Weimar Germany and contextualizes many of the trends and innovations that took place there. Essential for anyone interested in the philosophical, theological, historical, political, legal, aesthetic, and scientific movements of Weimar Germany, this book will have a wide audience. —Leora Batnitzky, Princeton University This is the first work in a generation that presents a comprehensive overview of Weimar culture with all its complexity and contradictions. It successfully shows continuities and discontinuities with the past, and tensions that resist reduction. The book's reach—from theology to the biological sciences, and literary criticism to legal theory—goes far beyond any other volume I am aware of on the same subject. —Peter Carl Caldwell, Rice University In the annals of cultural history, the Weimar Republic was an ideational crucible that bears comparison only with classical Athens and Renaissance Florence. In many respects, as a site of modernity, its achievements remain unsurpassed. Weimar Thought revisits this legacy in ways that are fresh, rich, thought provoking, and subtle. It is destined to become the standard work on the Weimar experience for years to come. —Richard Wolin, author of Heidegger's Children: Hannah Arendt, Karl Löwith, Hans Jonas, and Herbert MarcuseBy seeking understanding and refraining from evaluative synthesis, e</t>
  </si>
  <si>
    <t>Peter E. Gordon is the Amabel B. James Professor of History at Harvard University. His books include Continental Divide and Rosenzweig and Heidegger. John P. McCormick is professor of political science at the University of Chicago. His books include Machiavellian Democracy and Weber, Habermas, and Transformations of the European State.</t>
  </si>
  <si>
    <t>Notes Toward a Performative Theory of Assembly</t>
  </si>
  <si>
    <t>Mary Flexner Lecture Series of Bryn Mawr College</t>
  </si>
  <si>
    <t>1</t>
  </si>
  <si>
    <t xml:space="preserve"> PHI015000 PHILOSOPHY / Mind &amp; Body; PHI019000 PHILOSOPHY / Political; POL010000 POLITICAL SCIENCE / History &amp; Theory; POL016000 POLITICAL SCIENCE / Political Process / General</t>
  </si>
  <si>
    <t>A Times Higher Education Book of the WeekJudith Butler elucidates the dynamics of public assembly under prevailing economic and political conditions, analyzing what they signify and how. Understanding assemblies as plural forms of performative action, Butler extends her theory of performativity to argue that precarity—the destruction of the conditions of livability—has been a galvanizing force and theme in today’s highly visible protests.“Butler’s book is everything that a book about our planet in the 21st century should be. It does not turn its back on the circumstances of the material world or give any succour to those who wish to view the present (and the future) through the lens of fantasies about the transformative possibilities offered by conventional politics Butler demonstrates a clear engagement with an aspect of the world that is becoming in many political contexts almost illicit to discuss: the idea that capitalism, certainly in its neoliberal form, is failing to provide a liveable life for the majority of human beings.”—Mary Evans, Times Higher Education“A heady immersion into the thought of one of today’s most profound philosophers of action…This is a call for a truly transformative politics, and its relevance to the fraught struggles taking place in today’s streets and public spaces around the world cannot be denied.”—Hans Rollman, PopMatters</t>
  </si>
  <si>
    <t>CoverTitleCopyrightDedicationContentsIntroductionChapter 1. Gender Politics and the Right to AppearChapter 2. Bodies in Alliance and the Politics of the StreetChapter 3. Precarious Life and the Ethics of CohabitationLevinasArendtAlternative Jewishness, Precarious LifeChapter 4. Bodily Vulnerability, Coalitional PoliticsChapter 5. “We the People”—Thoughts on Freedom of AssemblyChapter 6. Can One Lead a Good Life in a Bad Life?NotesAcknowledgmentsCreditsIndex</t>
  </si>
  <si>
    <t>ButlerJudith: Judith Butler is Maxine Elliot Professor of Comparative Literature and Critical Theory at the University of California, Berkeley.</t>
  </si>
  <si>
    <t>Kierkegaard's Writings, II, Volume 2</t>
  </si>
  <si>
    <t>The Concept of Irony, with Continual Reference to Socrates/Notes of Schelling's Berlin Lectures</t>
  </si>
  <si>
    <t>76</t>
  </si>
  <si>
    <t>A work that  not only treats of irony but is irony,  wrote a contemporary reviewer of The Concept of Irony, with Continual Reference to Socrates. Presented here with Kierkegaard's notes of the celebrated Berlin lectures on  positive philosophy  by F.W.J. Schelling, the book is a seedbed of Kierkegaard's subsequent work, both stylistically and thematically. Part One concentrates on Socrates, the master ironist, as interpreted by Xenophon, Plato, and Aristophanes, with a word on Hegel and Hegelian categories. Part Two is a more synoptic discussion of the concept of irony in Kierkegaard's categories, with examples from other philosophers and with particular attention given to A. W. Schlegel's novel Lucinde as an epitome of romantic irony. The Concept of Irony and the Notes of Schelling's Berlin Lectures belong to the momentous year 1841, which included not only the completion of Kierkegaard's university work and his sojourn in Berlin, but also the end of his engagement to Regine Olsen and the initial writing of Either/Or.</t>
  </si>
  <si>
    <t>Essays on Anscombe’s &lt;i&gt;Intention&lt;/i&gt;</t>
  </si>
  <si>
    <t>Hornsby, Jennifer / Ford, Anton / Stoutland, Frederick</t>
  </si>
  <si>
    <t xml:space="preserve"> PHI005000 PHILOSOPHY / Ethics &amp; Moral Philosophy; PHI007000 PHILOSOPHY / Free Will &amp; Determinism; PHI016000 PHILOSOPHY / History &amp; Surveys / Modern; PHI026000 PHILOSOPHY / Criticism</t>
  </si>
  <si>
    <t>G. E. M. Anscombe’s Intention firmly established the philosophy of action as a distinctive field of inquiry. Donald Davidson called it “the most important treatment of action since Aristotle.” This collection of ten essays clarifies many aspects of Anscombe’s challenging work and affirms her reputation as one of our most original philosophers.</t>
  </si>
  <si>
    <t>ContentsPrefaceIntroduction: Anscombe’s Intention in ContextSummary of Anscombe’s Intention1. Anscombe on Expression of Intention: An Exegesis2. Action and Generality3. Actions in Their Circumstances4. Anscombe on Bodily Self- Knowledge5. “The Knowledge That a Man Has of His Intentional Actions”6. Knowledge of Intention7. Anscombe’s Intention and Practical Knowledge8. Two Forms of Practical Knowledge and Th eir Unity9. Backward- Looking Rationality and the Unity of Practical Reason10. An Anscombian Approach to Collective ActionContributorsIndex to Anscombe’s IntentionIndex</t>
  </si>
  <si>
    <t>This publication marks a new stage in the reception of Anscombe’s thought. In the decades following the publication of Intention, readers saw Anscombe’s philosophy of action largely through a Davidsonian lens. Davidson’s selective reconstruction was more accessible and less Wittgensteinian than the original. It also encouraged the hope of absorbing Anscombe’s insights within a comfortable causalism about the mental. This hope could be sustained as long as relatively few philosophers made a serious study of Anscombe’s book. As the present volume shows, those days are over. We now have a critical mass of authors with the scholarly skill and the philosophical acumen to put us in direct contact with Intention. This is a book about what we have missed.-- Philip Clark Notre Dame Philosophical ReviewsOne of the many merits of this collection of essays is that no one reading it could be left in much doubt of the work’s significance, nor for that matter of the fecundity of Anscombe’s thought: many of the essays here show her ideas and claims opening up new avenues and taking on a life of their own… Most of the contributors display an understanding of what Anscombe is up to that is both sophisticated and sympathetic.-- Roger Teichmann Analysis ReviewsThis volume begins with a superbly crafted introduction by Frederick Stoutland to Anscombe’s work generally and to Intention in particular, furnishing a historical situating of the work that brings much clarity to otherwise difficult passages… This is indispensable reading for specialists in the philosophy of action and for others working in related areas in the philosophy of mind.-- J. C. Swindal ChoiceThe significance of Anscombe’s book Intention has been taken for granted rather than genuinely understood. This exceptionally fine collection of essays illuminates her thought and brings out its deep differences from much contemporary philoso</t>
  </si>
  <si>
    <t>FordAnton: Anton Ford is Assistant Professor of Philosophy at the University of Chicago.HornsbyJennifer: Jennifer Hornsby is Professor of Philosophy at Birkbeck College, University of London.StoutlandFrederick: Frederick Stoutland is Professor of Philosophy Emeritus at St. Olaf College.</t>
  </si>
  <si>
    <t>Lost in Thought</t>
  </si>
  <si>
    <t>The Hidden Pleasures of an Intellectual Life</t>
  </si>
  <si>
    <t>Hitz, Zena</t>
  </si>
  <si>
    <t xml:space="preserve"> PHI000000 PHILOSOPHY / General; PHI001000 PHILOSOPHY / Aesthetics; PHI004000 PHILOSOPHY / Epistemology; PHI034000 PHILOSOPHY / Social</t>
  </si>
  <si>
    <t>An invitation to readers from every walk of life to rediscover the impractical splendors of a life of learningIn an overloaded, superficial, technological world, in which almost everything and everybody is judged by its usefulness, where can we turn for escape, lasting pleasure, contemplation, or connection to others? While many forms of leisure meet these needs, Zena Hitz writes, few experiences are so fulfilling as the inner life, whether that of a bookworm, an amateur astronomer, a birdwatcher, or someone who takes a deep interest in one of countless other subjects. Drawing on inspiring examples, from Socrates and Augustine to Malcolm X and Elena Ferrante, and from films to Hitz's own experiences as someone who walked away from elite university life in search of greater fulfillment, Lost in Thought is a passionate and timely reminder that a rich life is a life rich in thought.Today, when even the humanities are often defended only for their economic or political usefulness, Hitz says our intellectual lives are valuable not despite but because of their practical uselessness. And while anyone can have an intellectual life, she encourages academics in particular to get back in touch with the desire to learn for its own sake, and calls on universities to return to the person-to-person transmission of the habits of mind and heart that bring out the best in us.Reminding us of who we once were and who we might become, Lost in Thought is a moving account of why renewing our inner lives is fundamental to preserving our humanity.</t>
  </si>
  <si>
    <t xml:space="preserve"> A vivid mixture of memoir, philosophical reflection, and stories that range from Einstein to Dorothy Day, Lost in Thought is an inspiring, elegant, and original defense of the intrinsic value of intellectual life—and why it needs to be reclaimed in our colleges and universities. —Kieran Setiya, author of Midlife: A Philosophical Guide Lost in Thought is a moving declaration of faith in the intellectual act at a time when everything we do seems to conspire against it. —Alberto Manguel, author of Packing My Library Lost in Thought recounts the thrilling story of how Zena Hitz overcame the anxiety of uselessness, the fear that immersion in the intellectual life cuts one off from what really matters. What she discovers, for herself and for us, is that what truly matters only emerges in the course of a commitment to think things through to the ground. Indeed, she concludes, 'If intellectual life is not left to rest in its splendid uselessness, it will never bear its practical fruit.' An old lesson, but one that must be relearned, especially at times like ours when a passion for social justice is the new idol to which disinterested contemplation is being sacrificed. —Stanley Fish, author of Think Again Read Zena Hitz's honest, urgent Lost in Thought and recover clarity about why and how intellectual work and teaching should be forms of loving service—responses to the wonder and curiosity that all people bring into this world as they seek to understand. Hitz’s book should rally the spirits of everyone who is dedicated to learning to take up yet more energetically the question of how we can design colleges and universities that we can be proud of without reservation. —Danielle Allen, author of Our Declaration</t>
  </si>
  <si>
    <t>Zena Hitz is a Tutor in the pioneering great books program at St. John's College in Annapolis, Maryland, where she also lives. She has a PhD in ancient philosophy from Princeton University and studies and teaches across the liberal arts. Website: zenahitz.net Twitter @zenahitz</t>
  </si>
  <si>
    <t>Losing Ourselves</t>
  </si>
  <si>
    <t>Learning to Live without a Self</t>
  </si>
  <si>
    <t>Garfield, Jay L.</t>
  </si>
  <si>
    <t xml:space="preserve"> PHI015000 PHILOSOPHY / Mind &amp; Body; PHI028000 PHILOSOPHY / Buddhist; PHI034000 PHILOSOPHY / Social; SEL031000 SELF-HELP / Personal Growth / General</t>
  </si>
  <si>
    <t>Why you don’t have a self—and why that’s a good thingIn Losing Ourselves, Jay Garfield, a leading expert on Buddhist philosophy, offers a brief and radically clear account of an idea that at first might seem frightening but that promises to liberate us and improve our lives, our relationships, and the world. Drawing on Indian and East Asian Buddhism, Daoism, Western philosophy, and cognitive neuroscience, Garfield shows why it is perfectly natural to think you have a self—and why it actually makes no sense at all and is even dangerous. Most importantly, he explains why shedding the illusion that you have a self can make you a better person.Examining a wide range of arguments for and against the existence of the self, Losing Ourselves makes the case that there are not only good philosophical and scientific reasons to deny the reality of the self, but that we can lead healthier social and moral lives if we understand that we are selfless persons. The book describes why the Buddhist idea of no-self is so powerful and why it has immense practical benefits, helping us to abandon egoism, act more morally and ethically, be more spontaneous, perform more expertly, and navigate ordinary life more skillfully. Getting over the self-illusion also means escaping the isolation of self-identity and becoming a person who participates with others in the shared enterprise of life.The result is a transformative book about why we have nothing to lose—and everything to gain—by losing our selves.</t>
  </si>
  <si>
    <t>“Losing Ourselves exemplifies cross-cultural philosophy at its very finest, bringing seminal insights from both Western and Asian thinkers to bear on a single vexed but pressing issue—the nature of the self. In spite of the complexities of the topic and the source texts he adduces, Garfield’s writing is unfailingly accessible and lively. And equally important, Losing Ourselves is a testament to the rewards gained by, and indeed the urgent need for, the pursuit of philosophy in a more cosmopolitan mode.”—Robert Sharf, chair of the Center for Buddhist Studies, University of California, Berkeley“Wise, useful, and surprising, this is a remarkable and brave exploration of selflessness and personhood by the brilliant Buddhist scholar and philosopher Jay Garfield. It is a book for our time, when the author opens for the reader the ethical implications of selflessness, and, to quote him, ‘what it means for our understanding of our place in the world.’ A wonderful book.”—Roshi Joan Halifax, Zen Buddhist teacher and author of Being with Dying</t>
  </si>
  <si>
    <t>Jay L. Garfield is the Doris Silbert Professor in the Humanities and Professor of Philosophy, Logic, and Buddhist Studies at Smith College and a visiting professor of Buddhist philosophy at Harvard Divinity School. His many books include Engaging Buddhism.</t>
  </si>
  <si>
    <t>Against Political Equality</t>
  </si>
  <si>
    <t>The Confucian Case</t>
  </si>
  <si>
    <t>Bai, Tongdong</t>
  </si>
  <si>
    <t>The Princeton-China Series</t>
  </si>
  <si>
    <t>2</t>
  </si>
  <si>
    <t xml:space="preserve"> PHI003000 PHILOSOPHY / Eastern / General; PHI019000 PHILOSOPHY / Political; POL007000 POLITICAL SCIENCE / Political ideologies / Democracy; POL010000 POLITICAL SCIENCE / History &amp; Theory; REL018000 RELIGION / Confucianism</t>
  </si>
  <si>
    <t>What might a viable political alternative to liberal democracy look like? In Against Political Equality, Tongdong Bai offers a possibility inspired by Confucian ideas.Bai argues that domestic governance influenced by Confucianism can embrace the liberal aspects of democracy along with the democratic ideas of equal opportunities and governmental accountability to the people. But Confucianism would give more political decision-making power to those with the moral, practical, and intellectual capabilities of caring for the people. While most democratic thinkers still focus on strengthening equality to cure the ills of democracy, the proposed hybrid regime—made up of Confucian-inspired meritocratic characteristics combined with democratic elements and a quasi-liberal system of laws and rights—recognizes that egalitarian qualities sometimes conflict with good governance and the protection of liberties, and defends liberal aspects by restricting democratic ones. Bai applies his views to the international realm by supporting a hierarchical order based on how humane each state is toward its own and other peoples, and on the principle of international interventions whereby humane responsibilities override sovereignty.Exploring the deficiencies posed by many liberal democracies, Against Political Equality presents a novel Confucian-engendered alternative for solving today’s political problems.</t>
  </si>
  <si>
    <t xml:space="preserve"> Bai possesses a rare combination of expertise in contemporary political philosophy and classical textual exegesis. He occupies his own well-defined territory in the intellectual and ideological landscape of contemporary Chinese political thought and Against Political Equality is a welcome and much-needed addition to the field. —Justin Tiwald, San Francisco State University  In this rich, engaging, and important book, Bai’s perspective is that of a contemporary political philosopher influenced by both early Confucianism and Rawls. He thinks creatively about the challenges and needs of contemporary polities, and Against Political Equality is well-argued, provocative, and methodologically sound. This is a significant contribution to the emerging literature on Confucian political philosophy, and will attract much notice. —Stephen C. Angle, Wesleyan University</t>
  </si>
  <si>
    <t>Tongdong Bai is the Dongfang Professor of Philosophy at Fudan University in Shanghai and a Global Professor of Law at New York University School of Law. His books include China: The Political Philosophy of the Middle Kingdom.</t>
  </si>
  <si>
    <t>Why Nationalism</t>
  </si>
  <si>
    <t>Tamir, Yael</t>
  </si>
  <si>
    <t xml:space="preserve"> PHI019000 PHILOSOPHY / Political; POL010000 POLITICAL SCIENCE / History &amp; Theory; POL031000 POLITICAL SCIENCE / Political Ideologies / Nationalism &amp; Patriotism; POL042020 POLITICAL SCIENCE / Political Ideologies / Conservatism &amp; Liberalism</t>
  </si>
  <si>
    <t>The surprising case for liberal nationalismAround the world today, nationalism is back—and it’s often deeply troubling. Populist politicians exploit nationalism for authoritarian, chauvinistic, racist, and xenophobic purposes, reinforcing the view that it is fundamentally reactionary and antidemocratic. But Yael (Yuli) Tamir makes a passionate argument for a very different kind of nationalism—one that revives its participatory, creative, and egalitarian virtues, answers many of the problems caused by neoliberalism and hyperglobalism, and is essential to democracy at its best. In Why Nationalism, she explains why it is more important than ever for the Left to recognize these positive qualities of nationalism, to reclaim it from right-wing extremists, and to redirect its power to progressive ends. Provocative and hopeful, Why Nationalism is a timely and essential rethinking of a defining feature of our politics.</t>
  </si>
  <si>
    <t>“Interesting and provocative. . . . Highly ambitious.”—Jonathan Derbyshire, Financial Times“Free-market libertarians and social democrats both have lots to learn from this measured and thoughtful book.”—David Conway, Jewish Chronicle“[Tamir] courageously defends moderate and universal nationalist outlooks, [and] masterfully distinguishes between these and the murky populist wave washing over societies worldwide and endangering the Western democratic order . . . . [Why Nationalism] is outstanding.”—Shlomo Avineri, Haaretz“Tamir elegantly recounts nationalism’s virtues. —Peter Spiro, Lawfare“An important contribution.”—Ian Reifowitz, Daily Kos“Why Nationalism is a pungent critique of arid, cosmopolitan neoliberalism, and a clear call to bring back a politics of national solidarity in which we are all in it together.”—Michael Ignatieff, President, Central European University, Budapest</t>
  </si>
  <si>
    <t>Yael (Yuli) Tamir is president of Shenkar College of Engineering and Design and adjunct professor at the Blavatnik School of Government at the University of Oxford. The author of Liberal Nationalism (Princeton), she is a former Israeli legislator and cabinet minister and a founder of the Israeli peace movement.</t>
  </si>
  <si>
    <t>Frontiers of Justice</t>
  </si>
  <si>
    <t>Disability, Nationality, Species Membership</t>
  </si>
  <si>
    <t>Tanner lectures on human values</t>
  </si>
  <si>
    <t xml:space="preserve"> LAW069000 LAW / Natural Law; PHI019000 PHILOSOPHY / Political; POL010000 POLITICAL SCIENCE / History &amp; Theory; POL029000 POLITICAL SCIENCE / Public Policy / Social Policy</t>
  </si>
  <si>
    <t>Theories of social justice are necessarily abstract, reaching beyond the particular and the immediate to the general and the timeless. Yet such theories, addressing the world and its problems, must respond to the real and changing dilemmas of the day. A brilliant work of practical philosophy, Frontiers of Justice is dedicated to this proposition. Taking up three urgent problems of social justice neglected by current theories and thus harder to tackle in practical terms and everyday life, Martha Nussbaum seeks a theory of social justice that can guide us to a richer, more responsive approach to social cooperation.The idea of the social contract—especially as developed in the work of John Rawls—is one of the most powerful approaches to social justice in the Western tradition. But as Nussbaum demonstrates, even Rawls’s theory, suggesting a contract for mutual advantage among approximate equals, cannot address questions of social justice posed by unequal parties. How, for instance, can we extend the equal rights of citizenship—education, health care, political rights and liberties—to those with physical and mental disabilities? How can we extend justice and dignified life conditions to all citizens of the world? And how, finally, can we bring our treatment of nonhuman animals into our notions of social justice? Exploring the limitations of the social contract in these three areas, Nussbaum devises an alternative theory based on the idea of “capabilities.” She helps us to think more clearly about the purposes of political cooperation and the nature of political principles—and to look to a future of greater justice for all.</t>
  </si>
  <si>
    <t>CONTENTSAbbreviationsIntroductioni. The State of Natureii. Three Unsolved Problemsiii. Rawls and the Unsolved Problemsiv. Free, Equal, and Independentv. Grotius, Hobbes, Locke, Hume, Kantvi. Three Forms of Contemporary Contractarianismvii. The Capabilities Approachviii. Capabilities and Contractarianismix. In Search of Global Justicei. Needs for Care, Problems of Justiceii. Prudential and Moral Versions of the Contract Public and Privateiii. Rawls’s Kantian Contractarianism: Primary Goods, Kantian Personhood, Rough Equality, Mutual Advantageiv. Postponing the Question of Disabilityv. Kantian Personhood and Mental Impairmentvi. Care and Disability: Kittay and Sen&lt;div class='ch-</t>
  </si>
  <si>
    <t>In her new and pathbreaking book, Martha Nussbaum shows that the social contract tradition, despite its great insights, cannot handle some of the most important political problems of our day, and she points the way to a conception of justice more attuned to our human frailty, our global society, and our place in the natural world. This work will change how we think about the nature of social justice.-- Charles Larmore, University of ChicagoFor over thirty years, thanks to John Rawls's great work, the idea of a social contract has provided the dominant framework for liberal theories of justice. Frontiers of Justice is the most important challenge to this framework from within liberalism since the ascendancy of Rawls's theory. Eschewing utilitarianism, Nussbaum draws on the capabilities approach she developed elsewhere to show deep problems with using the social contract idea for modeling the liberal ideals of inclusiveness and equal respect for human dignity. The book's impact on liberal political thought will be resounding. Its arguments and program are bound to be discussed for a long time.-- John Deigh, University of Texas at AustinPrevailing ethical theories neglect three important subjects: the treatment of persons with disabilities, the scope of justice beyond the nation state, and duties owed to non-human animals. Martha Nussbaum's landmark book offers a courageous and bold approach to these issues based on fellowship and respect. Honest about where it builds on past theories and where it departs from them, Frontiers of Justice boldly and elegantly charts the territory for much needed theoretical and policy debates.-- Martha Minow, Harvard Law SchoolIn this groundbreaking work, Nussbaum develops her capabilities approach—enlarging our conceptions of reciprocity, dignity, and flourishing—in an effort to make it adequate to the three problem areas. The results of this original, erudite i</t>
  </si>
  <si>
    <t>Women in Western Political Thought</t>
  </si>
  <si>
    <t>Okin, Susan Moller</t>
  </si>
  <si>
    <t xml:space="preserve"> HIS010000 HISTORY / Europe / General; PHI019000 PHILOSOPHY / Political; SOC010000 SOCIAL SCIENCE / Feminism &amp; Feminist Theory; SOC028000 SOCIAL SCIENCE / Women's Studies</t>
  </si>
  <si>
    <t>In this pathbreaking study of the works of Plato, Aristotle, Rousseau, and Mill, Susan Moller Okin turns to the tradition of political philosophy that pervades Western culture and its institutions to understand why the gap between formal and real gender equality persists. Our philosophical heritage, Okin argues, largely rests on the assumption of the natural inequality of the sexes. Women cannot be included as equals within political theory unless its deep-rooted assumptions about the traditional family, its sex roles, and its relation to the wider world of political society are challenged. So long as this attitude pervades our institutions and behavior, the formal equality women have won has no chance of becoming substantive.</t>
  </si>
  <si>
    <t xml:space="preserve"> Excellent. . . . Given the generations of scholars who have ignored the obvious, Okin's contribution is tantamount to the child declaring the emperor to be without clothes. Her language is calm, clear, simple, and strong. ---Vivian Gornick, Washington Post Okin's impressive book makes clear that whatever we may have been taught, we cannot read the great political theorists as though 'mankind' means all of us. ---Nannerl Keohane, Ethics A brilliant, clear, sustained drive through the murky history of men's ideas about what they wished women to do into the terra incognita of what women can be. . . . [A] major contribution to political thought. ---Christina Robb, Boston Globe Okin has written an engaging, serious, careful, and important work that raises the issues of women and politics in their most elemental and pertinent form. . . . A pioneering book. ---Benjamin R. Barber, New Republic</t>
  </si>
  <si>
    <t>Susan Moller Okin (1946-2004) was a prominent feminist philosopher and the Marta Sutton Weeks Professor of Ethics in Society at Stanford University. Her books include Justice, Gender, and the Family and Is Multiculturalism Bad for Women?</t>
  </si>
  <si>
    <t>The Collected Works of Spinoza, Volume II</t>
  </si>
  <si>
    <t xml:space="preserve"> PHI000000 PHILOSOPHY / General; PHI009000 PHILOSOPHY / History &amp; Surveys / General; PHI019000 PHILOSOPHY / Political; PHI021000 PHILOSOPHY / Reference; REL040000 RELIGION / Judaism / General; REL051000 RELIGION / Philosophy</t>
  </si>
  <si>
    <t>The Collected Works of Spinoza provides, for the first time in English, a truly satisfactory edition of all of Spinoza's writings, with accurate and readable translations, based on the best critical editions of the original-language texts, done by a scholar who has published extensively on the philosopher's work.The centerpiece of this second volume is Spinoza’s Theological-Political Treatise, a landmark work in the history of biblical scholarship, the first argument for democracy by a major philosopher, and a forceful defense of freedom of thought and expression. This work is accompanied by Spinoza’s later correspondence, much of which responds to criticism of the Theological-Political Treatise. The volume also includes his last work, the unfinished Political Treatise, which builds on the foundations of the Theological-Political Treatise to offer plans for the organization of nontyrannical monarchies and aristocracies.The elaborate editorial apparatus—including prefaces, notes, glossary, and indexes—assists the reader in understanding one of the world’s most fascinating, but also most difficult, philosophers. Of particular interest is the glossary-index, which provides extensive commentary on Spinoza’s technical vocabulary.A milestone of scholarship more than forty-five years in the making, The Collected Works of Spinoza is an essential edition for anyone with a serious interest in Spinoza or the history of philosophy.</t>
  </si>
  <si>
    <t xml:space="preserve"> With this volume, Edwin Curley completes his ambitious project to make Spinoza's difficult thought accessible to an English-speaking audience. Curley's edition sets a very high standard, not only for translation, but for scholarly editions of every kind. His translations are both philosophically astute and readable, while his notes inform the reader of the latest results of textual scholarship. Furthermore, his multilingual glossary-index is an invaluable guide to Spinoza's often idiosyncratic vocabulary. This is an edition of Spinoza for the ages: students and scholars will be reading Curley's Spinoza for many years to come. —Daniel Garber, Princeton UniversityOne of The Times Literary Supplement’s Books of the Year 2016, chosen by Clare Carlisle A monument to scholarship [which] promises to inspire new research in the field. . . . Other good translations of these works now exist, but they do not compare to the depth or importance of the scholarly apparatus that accompanies this one. . . . For this volume, and all that Edwin Curley has brought to Spinoza scholarship, we should be grateful. ---Michael A. Rosenthal, Journal of the History of Philosophy The Collected Works of Spinoza has been the labour of a lifetime, and it provides us with a fluent, meticulous, consistent and usefully annotated English version of everything Spinoza wrote (except the Hebrew grammar), and a fresh opportunity to see his arguments in detail and to see them whole. ---Jonathan Rée, London Review of Books This is not just an extraordinarily important and beautifully rendered translation, but a magisterial work of scholarship. The long-awaited second volume, which includes the political writings and later letters, is especially welcome. Curley's edition of Spinoza's writings will, and should, remain the standard text of Spinoza in English for generations to come. —Steven Nadler, author of A Book Forged in Hell:</t>
  </si>
  <si>
    <t>Edwin Curley is professor emeritus of philosophy at the University of Michigan. His books include A Spinoza Reader, Behind the Geometrical Method: A Reading of Spinoza's  Ethics,  and Spinoza's Metaphysics. He is also the author of Descartes Against the Skeptics and the editor of an edition of Hobbes's Leviathan. He is a member of the American Academy of Arts and Sciences.</t>
  </si>
  <si>
    <t>The Aesthetics of Mimesis</t>
  </si>
  <si>
    <t>Ancient Texts and Modern Problems</t>
  </si>
  <si>
    <t>Halliwell, Stephen</t>
  </si>
  <si>
    <t xml:space="preserve"> PHI001000 PHILOSOPHY / Aesthetics</t>
  </si>
  <si>
    <t>Mimesis is one of the oldest, most fundamental concepts in Western aesthetics. This book offers a new, searching treatment of its long history at the center of theories of representational art: above all, in the highly influential writings of Plato and Aristotle, but also in later Greco-Roman philosophy and criticism, and subsequently in many areas of aesthetic controversy from the Renaissance to the twentieth century. Combining classical scholarship, philosophical analysis, and the history of ideas--and ranging across discussion of poetry, painting, and music--Stephen Halliwell shows with a wealth of detail how mimesis, at all stages of its evolution, has been a more complex, variable concept than its conventional translation of  imitation  can now convey. Far from providing a static model of artistic representation, mimesis has generated many different models of art, encompassing a spectrum of positions from realism to idealism. Under the influence of Platonist and Aristotelian paradigms, mimesis has been a crux of debate between proponents of what Halliwell calls  world-reflecting  and  world-simulating  theories of representation in both the visual and musico-poetic arts. This debate is about not only the fraught relationship between art and reality but also the psychology and ethics of how we experience and are affected by mimetic art. Moving expertly between ancient and modern traditions, Halliwell contends that the history of mimesis hinges on problems that continue to be of urgent concern for contemporary aesthetics.</t>
  </si>
  <si>
    <t>Halliwell has given the cognitivist position a highly nuanced, philosophically sophisticated version that will command the attention of scholars of classical and Western literary criticism.---Andrew Ford, Bryn Mawr Classical Review Halliwell addresses central topics in the history of aesthetics with continuing echoes in current debates. The scholarship is impeccable, the writing is clear, the histories are illuminating, the theoretical views are intriguing, and the scope is most impressive. I do not know of any comparable book that succeeds at combining scholarship with history and original thought. —Cynthia Freeland, University of HoustonA magisterial survey . . . immensely learned and meticulously argued. . . . [It] will be indispensable to any future discussion of art and representation in classical antiquity.---David Konstan, The Philosophical Quarterly We have not seen a comprehensive study of the classical concepts of mimesis, nor has anyone shown the place of mimesis in the history of aesthetics, nor has anyone argued generally for the usefulness of the concept to contemporary theory. Art and philosophy in the twentieth century were hostile to the idea that art is mimesis, and ancient Greek theories have seemed quaint to modern eyes. Halliwell may, through this book, be on the cutting edge of a revolution in thinking. —Paul Woodruff, University of Texas, AustinStephen Halliwell's formidable book . . . is scholarly, lucid, wide-ranging, discriminating. . . . An outstanding example of taking ideas seriously, and one that deserves a wide and intelligent readership.---Michael Silk, Times Literary Supplement With wide-ranging erudition, bold philosophical insight, and a vibrant aesthetic sensibility, Stephen Halliwell demonstrates that the ancient Greek tradition of arguing about mimesis is not the crude and single-minded defense of literal copying that many have seen in it. It is, rather, a hi</t>
  </si>
  <si>
    <t>Stephen Halliwell is Professor of Greek at the University of St. Andrews, Scotland. His books include Aristotle's Poetics, the new Loeb translation of the Poetics, Plato: Republic 10, Plato: Republic 5, and Aristophanes: Birds and Other Plays.</t>
  </si>
  <si>
    <t>Textual Strategies</t>
  </si>
  <si>
    <t>Perspectives in Post-Structuralist Criticism</t>
  </si>
  <si>
    <t>Harari, Josue V.</t>
  </si>
  <si>
    <t xml:space="preserve"> PHI043000 PHILOSOPHY / Movements / Post-Structuralism</t>
  </si>
  <si>
    <t>A stellar cast of fifteen contributors seeks to show the direction in which continental and continentally oriented American literary criticism has evolved in recent years. Nine of the essays are published here for the first time five of the remaining six were translated, by the editor, from the French only one has previously appeared in English.The essays make available some of the most important and most representative work that has been done in the wake of structuralism. Among the topics treated are the relationships between semiology and literature, anthropology and literature, and psychoanalysis and literature modern American poetics algebraic models as epistemological operators the modes of production of a poem Flaubert's view of history and poetic language. Professor Harari has arranged the essays to move from the general to the particular and from the abstract to the concrete. In an informative and ambitious introduction, he discusses each essay in relation to the whole and explains the interrelationships among the various theories and strategies that are represented in the anthology.A book meant for the specialist as well as the novice, for the teacher of literature and criticism as well as the student, Textual Strategies is a brilliant introduction to post-structuralist critical theories and practices.</t>
  </si>
  <si>
    <t>HarariJosue V.: Josué V. Harari is Professor of French at The Johns Hopkins University.</t>
  </si>
  <si>
    <t>Politics of Nature</t>
  </si>
  <si>
    <t>How to Bring the Sciences into Democracy</t>
  </si>
  <si>
    <t>Latour, Bruno</t>
  </si>
  <si>
    <t xml:space="preserve"> PHI019000 PHILOSOPHY / Political; SCI020000 SCIENCE / Life Sciences / Ecology</t>
  </si>
  <si>
    <t>This book establishes the conceptual context for political ecology. Latour proposes an end to the old dichotomy between nature and society—and the constitution, in its place, of a community incorporating humans and nonhumans and building on the experiences of the sciences as they are actually practiced.</t>
  </si>
  <si>
    <t>ContentsIntroduction: What Is to Be Done with Political Ecology?1. Why Political Ecology Has to Let Go of NatureFirst, Get Out of the CaveEcological Crisis or Crisis of Objectivity?The End of NatureThe Pitfall of “Social Representations” of NatureThe Fragile Aid of Comparative AnthropologyWhat Successor for the Bicameral Collective?2. How to Bring the Collective TogetherDifficulties in Convoking the CollectiveFirst Division: Learning to Be Circumspect with SpokespersonsSecond Division: Associations of Humans and NonhumansThird Division between Humans and Nonhumans: Reality and RecalcitranceA More or Less Articulated CollectiveThe Return to Civil Peace3. A New Separation of PowersSome Disad</t>
  </si>
  <si>
    <t>This is much more than a reworking of politics. It is a sketch of a resolution of the perennial questions of what we know and what exists… Latour…can be infuriating. But he is never boring. Politics of Nature must be difficult because it challenges assumptions that are built into our languages, such as the hallowed distinction between ‘facts’ and ‘values’… It is worth reading—twice.-- Mike Holderness New ScientistPolitics of Nature constitutes a major contribution to contemporary thought and discourse… I anticipate that it will increase recognition that we can make our institutions and policies more responsive to our concerns by taking a deliberative, critical approach to the metaphysical foundations of our attitudes toward nature, science and politics.-- Yaron Ezrahi American ScientistDespite all our concern, our pressure groups, non-governmental organisations and ministers for the environment, [Latour] maintains that political ecology is paralysed by established categories of thought. Only a radical rethink will enable us to grasp the import of ecology and launch a new approach to the maintenance of a tolerable life… Through all his work on science, technology and society, Latour has developed a style of writing that is an unusual and often startling combination of remarkably acute observation and analysis of science in action (to quote an earlier title), of metaphorical flights and rhetorical flourishes, of aperçus, of exhortations to relinquish familiar concepts, categories and meanings and of what, as a non-philosopher, I take to be breathtaking philosophical presumption… [An] often intriguing and occasionally infuriating book.-- Jon Turney Times Higher Education SupplementPolitics of Nature: How to Bring the Sciences into Democracy by French author Bruno Latour, brings a fascinating and bold new twist to contemporary discussions about the nature of ‘nature.’ Latour propos</t>
  </si>
  <si>
    <t>Against the Current</t>
  </si>
  <si>
    <t>Essays in the History of Ideas - Second Edition</t>
  </si>
  <si>
    <t xml:space="preserve"> PHI009000 PHILOSOPHY / History &amp; Surveys / General; PHI026000 PHILOSOPHY / Criticism</t>
  </si>
  <si>
    <t>In this outstanding collection of essays, Isaiah Berlin, one of the great thinkers of the twentieth century, discusses the importance of dissenters in the history of ideas--among them Machiavelli, Vico, Montesquieu, Herzen, and Sorel. With his unusual powers of imaginative re-creation, Berlin brings to life original minds that swam against the current of their times--and still challenge conventional wisdom. In a new foreword to this corrected edition, which also includes a new appendix of letters in which Berlin discusses and further illuminates some of its topics, noted essayist Mark Lilla argues that Berlin's decision to give up a philosophy fellowship and become a historian of ideas represented not an abandonment of philosophy but a decision to do philosophy by other, perhaps better, means.  His instinct told him,  Lilla writes,  that you learn more about an idea as an idea when you know something about its genesis and understand why certain people found it compelling and were spurred to action by it.  This collection of fascinating intellectual portraits is a rich demonstration of that belief.</t>
  </si>
  <si>
    <t>A most remarkable intellectual achievement. There are few books published in our time which more dazzlingly illuminate some of the most crucial problems of western culture and civilisation.---Goronwy Rees, Encounter A Jewish refugee from Bolshevik Russia who found a home in the British establishment, Isaiah Berlin was always drawn to the traffic between insiders and outsiders, between fugitive experiences and dominant norms. We see this attraction in these classic essays: not only in his article on nationalism, which he saw as the work of non-nationals, but also in his continuous effort to introduce strange figures into the canon and to make canonical figures strange. Paddling against the current, Berlin made us feel the full extent and depth of its force. —Corey Robin, City University of New YorkBerlin expounds the ideas of half-forgotten thinkers with luminous clarity and imaginative empathy . . . exhilarating to read.---Keith Thomas, ObserverIsaiah Berlin was the most esteemed intellectual figure in the English-speaking world. Against the Current may be the most representative of [his] books.---Mark Feeney, Boston Globe An excellent new edition. Mark Lilla's bracing foreword elegantly reminds philosophers why they need to read Berlin, and the judiciously chosen letters from Berlin's personal correspondence illuminate the thinking behind some of his most celebrated essays. —Jan-Werner Mueller, Princeton University</t>
  </si>
  <si>
    <t>Isaiah Berlin was a Fellow of All Souls College, Oxford. He was renowned as an essayist and as the author of many books, among them Karl Marx, Four Essays on Liberty, Russian Thinkers, The Sense of Reality, The Proper Study of Mankind, and, from Princeton, Concepts and Categories, Personal Impressions, The Crooked Timber of Humanity, The Hedgehog and the Fox, The Roots of Romanticism, The Power of Ideas, and Three Critics of the Enlightenment. Henry Hardy, a Fellow of Wolfson College, Oxford, is one of Isaiah Berlin's literary trustees. He has edited several other volumes by Berlin and is currently preparing Berlin's letters and remaining unpublished writings for publication.</t>
  </si>
  <si>
    <t>Parables for the Virtual</t>
  </si>
  <si>
    <t>Movement, Affect, Sensation</t>
  </si>
  <si>
    <t>Massumi, Brian</t>
  </si>
  <si>
    <t>Post-Contemporary Interventions</t>
  </si>
  <si>
    <t xml:space="preserve"> PHI040000 PHILOSOPHY / Movements / Critical Theory</t>
  </si>
  <si>
    <t>This twentieth anniversary edition of Brian Massumi's pioneering and highly influential Parables for the Virtual includes a significant new preface that situates the book in relation to developments since its first publication and outlines the evolution of its main concepts.</t>
  </si>
  <si>
    <t>Preface to the Twentieth-Anniversary Edition xiKeywords for Affect xxxiiiMissed Conceptions xliiiIntroduction: Concrete Is as Concrete Doesn't 11. The Autonomy of Affect 252. The Bleed: Where Body Meets Image 493. The Political Economy of Belonging and the Logic of Relation 734. The Evolutionary Alchemy of Reason: Stelarc 975. On the Superiority of the Analog 1456. Chaos in the  Total Field  of Vision 1577. The Brightness Confound 1778. Strange Horizon: Buildings, Biograms, and the Body Topologic 1939. Too-Blue: Color-Patch for an Expanded Empiricism 227Notes 279Works Cited 333Index 343</t>
  </si>
  <si>
    <t>“Parables for the Virtual has become an indispensable reference point for many of the most vigorous intellectual developments of the past decade. It points the way to a style of thought that might well lead to renewed and invigorated conceptualizations of the most varied domains. As one of the most important theory texts of the twenty-first century, Parables remains influential, fertile, and suggestive.”-- Steven Shaviro, author of The Universe of Things: On Speculative Realism“Shifting focus from subjects to the situations and events that form them, Parables for the Virtual has given those who dream futures beyond coloniality, patriarchy, capitalist extraction, and state biopower not only a different vocabulary but a range of new perceptual habits to attune to the violences that shape our world. Spurring experimental ways of living into new futures, this book is not only one of our most important theories of the event, it is an event: it alters the reader's perception, their sense of what might yet be.”-- Nathan Snaza, author of Animate Literacies: Literature, Affect, and the Politics of Humanism</t>
  </si>
  <si>
    <t>Brian Massumi is a Canadian philosopher and social theorist, and until recently, was Professor of Communication at the University of Montreal. He is the author of many books, including Couplets, Ontopower, The Power at the End of the Economy, and What Animals Teach Us about Politics, all also published by Duke University Press.</t>
  </si>
  <si>
    <t>Recognition and Ambivalence</t>
  </si>
  <si>
    <t>Ikäheimo, Heikki / Lepold, Kristina / Stahl, Titus</t>
  </si>
  <si>
    <t xml:space="preserve"> PHI019000 PHILOSOPHY / Political; PHI034000 PHILOSOPHY / Social; PHI040000 PHILOSOPHY / Movements / Critical Theory</t>
  </si>
  <si>
    <t>This book brings together leading scholars in social and political philosophy to develop new perspectives on recognition and its role in social life. It begins with a debate between Axel Honneth and Judith Butler, the first sustained engagement between these two major thinkers on this subject.</t>
  </si>
  <si>
    <t>Introduction, by Heikki Ikäheimo, Kristina Lepold, and Titus Stahl1. Recognition Between Power and Normativity: A Hegelian Critique of Judith Butler, by Axel Honneth2. Recognition and the Social Bond: A Response to Axel Honneth, by Judith Butler3. Intelligibility and Authority in Recognition: A Reply, by Axel Honneth4. Recognition and Mediation: A Second Reply to Axel Honneth, by Judith Butler5. Historicizing Recognition: From Ontology to Teleology, by Lois McNay6. Recognizing Ambivalence: Honneth, Butler, and Philosophical Anthropology, by Amy Allen7.  How Should We Understand the Ambivalence of Recognition? Revisiting the  Link Between Recognition and Subjection in the Works of Althusser and  Butler, by Kristina Lepold  8. Recognition, Constitutive Domination, and Emancipation, by Titus Stahl9. Return to Reification: An Attempt at Systematization, by Heikki Ikäheimo10. Negativity in Recognition: Post-Freudian Legacies in Contemporary Critical Theory, by Jean-Philippe Deranty11. Beyond Needs: Recognition, Conflict, and the Limits of Institutionalization, by Robin Celikates12. Freedom, Equality, and Struggles of Recognition: Tully, Rancière, and the Agonistic Re-Orientation, by David OwenContributorsIndex</t>
  </si>
  <si>
    <t>Shane O'Neill, coauthor of Recognition Theory as Social Research: Investigating the Dynamics of Social Conflict:Recognition and Ambivalence explores key issues regarding the merits and problems of considering the concept of recognition as a primary driver of critical social theory. By encouraging the contributors to think through the potential ambivalences,  and negative impact, of such a focus, the editors have provided a uniquely valuable volume that facilitates a nuanced and qualified defense of critical recognition theory by taking us beyond the current debates that have engaged supporters and detractors.Frederick Neuhouser, author of Rousseau's Critique of Inequality: Reconstructing the Second Discourse:This book brings together a diverse array of scintillating essays from some of the most important proponents and critics of recognition theory today. One pervasive theme is the ambiguity of recognition—its dangers as well as its indispensability to human life. In this respect Recognition and Ambivalence implicitly makes Rousseau rather than Hegel into the true founder of recognition theory, while at the same time developing it in ways that illuminate such contemporary phenomena as racism, gender inequality, postcolonial domination, reification, and emancipatory social movements.Patchen Markell, Cornell University:This fascinating encounter between Judith Butler and Axel Honneth—accompanied by a terrific collection of critical essays—advances the theoretical conversation about the political valence of recognition, casts a clarifying eye on its past, and shows how much patient labor is required to achieve understanding across differences in philosophical approach and political perspective. Indispensable!</t>
  </si>
  <si>
    <t>Heikki Ikäheimo is senior lecturer in philosophy at UNSW Sydney.Kristina Lepold is junior professor of social philosophy and critical theory at Humboldt University Berlin.Titus Stahl is assistant professor of philosophy at the University of Groningen.</t>
  </si>
  <si>
    <t>The World Philosophy Made</t>
  </si>
  <si>
    <t>From Plato to the Digital Age</t>
  </si>
  <si>
    <t>Soames, Scott</t>
  </si>
  <si>
    <t xml:space="preserve"> PHI000000 PHILOSOPHY / General; PHI009000 PHILOSOPHY / History &amp; Surveys / General</t>
  </si>
  <si>
    <t>How philosophy transformed human knowledge and the world we live inPhilosophical investigation is the root of all human knowledge. Developing new concepts, reinterpreting old truths, and reconceptualizing fundamental questions, philosophy has progressed—and driven human progress—for more than two millennia. In short, we live in a world philosophy made. In this concise history of philosophy's world-shaping impact, Scott Soames demonstrates that the modern world—including its science, technology, and politics—simply would not be possible without the accomplishments of philosophy.Firmly rebutting the misconception of philosophy as ivory-tower thinking, Soames traces its essential contributions to fields as diverse as law and logic, psychology and economics, relativity and rational decision theory. Beginning with the giants of ancient Greek philosophy, The World Philosophy Made chronicles the achievements of the great thinkers, from the medieval and early modern eras to the present. It explores how philosophy has shaped our language, science, mathematics, religion, culture, morality, education, and politics, as well as our understanding of ourselves.Philosophy's idea of rational inquiry as the key to theoretical knowledge and practical wisdom has transformed the world in which we live. From the laws that govern society to the digital technology that permeates modern life, philosophy has opened up new possibilities and set us on more productive paths. The World Philosophy Made explains and illuminates as never before the inexhaustible richness of philosophy and its influence on our individual and collective lives.</t>
  </si>
  <si>
    <t xml:space="preserve"> This is a fantastic book, very possibly one of the most important in many years. It is a paean to the philosophical enterprise that also brings precise philosophical thought to bear on the enduring questions of human existence. Few people, other than Scott Soames, could have written such a book. —Hans Halvorson, Princeton University A unique and very valuable book. As Soames shows, without philosophy our world would be utterly different. —Alex Byrne, Massachusetts Institute of Technology</t>
  </si>
  <si>
    <t>Scott Soames is Distinguished Professor of Philosophy at the University of Southern California and a member of the American Academy of Arts and Sciences. His many books include Philosophical Analysis in the Twentieth Century The Analytic Tradition in Philosophy, volumes one and two and Analytic Philosophy in America (all Princeton). He lives in Marina Del Rey, California.</t>
  </si>
  <si>
    <t>Friendship</t>
  </si>
  <si>
    <t>A Philosophical Reader</t>
  </si>
  <si>
    <t>Badhwar, Neera Kapur</t>
  </si>
  <si>
    <t xml:space="preserve"> PHI005000 PHILOSOPHY / Ethics &amp; Moral Philosophy; PHI019000 PHILOSOPHY / Political; SOC026000 SOCIAL SCIENCE / Sociology / General</t>
  </si>
  <si>
    <t>Recent years have seen a marked revival of interest among philosophers in the topic of friendship. This collection of fifteen articles is the first to make some of the best recent work on friendship readily accessible.The book is divided into three sections. The first centers on the nature of friendship, the difference between friendship and other personal loves, and the importance of friendship in the individual's life. The second section discusses the moral significance of friendship and the response of various ethical theories and theorists (Aristotelian, Christian, Kantian, and consequentialist) to the phenomenon of friendship. The last section deals with the importance of personal and civic friendship in a good society. Badhwar's introduction is a comprehensive critical discussion of the issues raised by the essays: it relates them to each other, as well as to historical and contemporary discussions not included in the anthology, thus providing the reader with an integrated overview of the essays and their place in the larger philosophical picture.</t>
  </si>
  <si>
    <t>PrefaceIntroduction: The Nature and Significance of Friendshipby Neera Kapur BadhwarPART I. FRIENDSHIP: GENERAL DISCUSSIONS1. Friendship—The Least Necessary Loveby C. S. Lewis2. Friendship and Other Lovesby Laurence Thomas3. Love and Psychological Visibilityby Nathaniel Branden4. The Historicity of Psychological Attitudes: Love Is Not Love Which Alters Not When It Alteration Findsby Amelie O. RortyPART II. FRIENDSHIP AND ETHICS5. Aristotle on the Shared Lifeby Nancy Sherman6. The Problem of Total Devotionby Robert M. Adams7. Kant on Friendshipby H. J. Paton8. Personal Love and Kantian Ethics in Effi Briestby Julia Annas9. Was Effi Briest a Victim of Kantian Morality?by Marcia Baron10. Friendship as a Moral Phenomenonby Lawrence Blum11. Alienation, Consequentialism, and the Demands of Moralityby Peter Railton12. Values and Purposes: The Limits of Teleology and the Ends of Friendshipby Michael StockerPART III. FRIENDSHIP, SOCIETY, AND POLITICS13. Marital Slavery and Friendship: John Stuart Mill's The Subjection of Womenby Mary Lyndon Shanley14. Feminism and Modern Friendship: Dislocating the Communityby Marilyn Friedman15. Political Animals and Civic Friendshipby John M. CooperIndex</t>
  </si>
  <si>
    <t xml:space="preserve"> A most welcome and timely presentation of significant contributions to this flourishing field of philosophical discourse. Badhwar's introduction is of special value in briefly outlining the history of philosophical speculation on friendship and suggesting more plausible reasons for the neglect of a theme in modern philosophy.  The anthology gathers a variety of essays—mostly by philosophers—grouped under three general rubrics: 1) the nature of friendship 2) the attempts by different moral theories (Aristotelian, Christian, Kantian, consequentialist) to account for the experience of friendship and 3) friendship as a means for exploring larger social and political issues.... All are worthwhile. Some, in particular, will repay careful study.  There is much excellent material here for seminar discussion, and the book will find a place in the ethics classroom as well as on the moral philosopher's bookshelf. </t>
  </si>
  <si>
    <t>BadhwarNeera Kapur: Neera Kapur Badhwar is Assistant Professor of Philosophy at the University of Oklahoma.</t>
  </si>
  <si>
    <t>Lectures on the History of Political Philosophy</t>
  </si>
  <si>
    <t>Freeman, Samuel</t>
  </si>
  <si>
    <t xml:space="preserve"> PHI005000 PHILOSOPHY / Ethics &amp; Moral Philosophy; PHI016000 PHILOSOPHY / History &amp; Surveys / Modern; PHI019000 PHILOSOPHY / Political; POL010000 POLITICAL SCIENCE / History &amp; Theory</t>
  </si>
  <si>
    <t>This last book by the late John Rawls, derived from written lectures and notes for his long-running course on modern political philosophy, offers readers an account of the liberal political tradition from a scholar viewed by many as the greatest contemporary exponent of the philosophy behind that tradition.Rawls’s goal in the lectures was, he wrote, “to identify the more central features of liberalism as expressing a political conception of justice when liberalism is viewed from within the tradition of democratic constitutionalism.” He does this by looking at several strands that make up the liberal and democratic constitutional traditions, and at the historical figures who best represent these strands—among them the contractarians Hobbes, Locke, and Rousseau the utilitarians Hume, Sidgwick, and J. S. Mill and Marx regarded as a critic of liberalism. Rawls’s lectures on Bishop Joseph Butler also are included in an appendix. Constantly revised and refined over three decades, Rawls’s lectures on these figures reflect his developing and changing views on the history of liberalism and democracy—as well as how he saw his own work in relation to those traditions.With its clear and careful analyses of the doctrine of the social contract, utilitarianism, and socialism—and of their most influential proponents—this volume has a critical place in the traditions it expounds. Marked by Rawls’s characteristic patience and curiosity, and scrupulously edited by his student and teaching assistant, Samuel Freeman, these lectures are a fitting final addition to his oeuvre, and to the history of political philosophy as well.</t>
  </si>
  <si>
    <t>Lectures on HobbesEditor’s ForewordIntroductory RemarksTexts CitedIntroduction Remarks on Political PhilosophyHobbes I. Hobbes’s Secular Moralism and the Role of His Social ContractHobbes II. Human Nature and the State of NatureHobbes III. Hobbes’s Account of Practical ReasoningHobbes IV. The Role and Powers of the SovereignAppendix: Hobbes IndexLectures on LockeLocke I. His Doctrine of Natural LawLocke II. His Account of a Legitimate RegimeLocke III. Property and the Class StateLectures on HumeHume I. “Of the Original Contract”Hume II. Utility, Justice, and the Judicious SpectatorLectures on RousseauRou</t>
  </si>
  <si>
    <t>After the publication of A Theory of Justice in 1971, Rawls (1921-2002) became the most influential moral and political philosopher in the Western world. As such, the issuing of this posthumous volume, carefully edited by [Samuel] Freeman, a former student and teaching assistant from Rawls's courses at Harvard University, is a major event.-- David Gordon Library JournalRawls was a dedicated and remarkably winning teacher, deeply admired by generations of grateful Harvard University pupils. Reading Lectures you can see why. The tone throughout is unassuming but assured, the purpose consistently to make clear, to get into steady common view what he took to be the key issues in the grand texts that he chose to explore. There is something soothing and encouraging about being guided through the works of Hobbes and Locke, Hume and J. S. Mill, Henry Sidgwick and Bishop Butler--and even Karl Marx--in these calm and measured tones...There is much quiet pleasure to be drawn from these pages, as well as a great deal of instruction about the terms in which Rawls came to frame his own ethical conceptions and the secular liberalism he believed them to imply. Anyone seriously interested in the development of Rawls's thinking and his sense of the relations between his approach and those of major predecessors in the history of Anglophone liberalism will find the insight it provides on numerous points indispensable.-- John Dunn Times Higher Education SupplementWhile many contemporary philosophers have deliberately shunned the history of political philosophy as irrelevant to  doing  philosophy, Rawls shows himself to be a conscientious and painstaking reader of the great works of the philosophical tradition of which he was a part. He regarded his own work as both indebted to and as culminating the great tradition that he interprets for his readers.-- Steven B. Smith New York SunJohn Rawls is perhaps the most i</t>
  </si>
  <si>
    <t>The Expanding Circle</t>
  </si>
  <si>
    <t>Ethics, Evolution, and Moral Progress</t>
  </si>
  <si>
    <t xml:space="preserve"> PHI005000 PHILOSOPHY / Ethics &amp; Moral Philosophy; SCI027000 SCIENCE / Life Sciences / Evolution</t>
  </si>
  <si>
    <t>What is ethics? Where do moral standards come from? Are they based on emotions, reason, or some innate sense of right and wrong? For many scientists, the key lies entirely in biology--especially in Darwinian theories of evolution and self-preservation. But if evolution is a struggle for survival, why are we still capable of altruism?  In his classic study The Expanding Circle, Peter Singer argues that altruism began as a genetically based drive to protect one's kin and community members but has developed into a consciously chosen ethic with an expanding circle of moral concern. Drawing on philosophy and evolutionary psychology, he demonstrates that human ethics cannot be explained by biology alone. Rather, it is our capacity for reasoning that makes moral progress possible. In a new afterword, Singer takes stock of his argument in light of recent research on the evolution of morality.</t>
  </si>
  <si>
    <t xml:space="preserve"> Since its first publication in 1981, The Expanding Circle has become one of the most widely influential books in ethics. This revised edition could not be more timely. It is vital reading for anyone who has ever wondered about the nature or objectivity of morality—which is to say, for all of us. —Peter Railton, University of Michigan The Expanding Circle is a brilliant book whose significance becomes clearer every year. Peter Singer was the first major philosopher to see the importance of the new Darwinian insights into human nature, and in this book he applies them with characteristic power and grace. —Robert Wright, author of The Moral Animal Singer's theory of the expanding circle remains an enormously insightful concept, which reconciles the existence of human nature with political and moral progress. It was also way ahead of its time. . . . It's wonderful to see this insightful book made available to a new generation of readers and scholars. —Steven Pinker, author of The Blank Slate and The Stuff of Thought The Expanding Circle is a great introduction to the whole question of the relationship between evolution and ethics. Looking at it now nearly 30 years after its original publication, I am amazed at how well it has withstood the test of time. This book remains as relevant as ever. —Michael Ruse, editor of Philosophy after Darwin</t>
  </si>
  <si>
    <t>Peter Singer is the Ira W. DeCamp Professor of Bioethics in the University Center for Human Values at Princeton University and Laureate Professor at the University of Melbourne. His books include Animal Liberation, Practical Ethics, Rethinking Life and Death, One World, and, most recently, The Life You Can Save.</t>
  </si>
  <si>
    <t>Plato and the Mythic Tradition in Political Thought</t>
  </si>
  <si>
    <t>Keum, Tae-Yeoun</t>
  </si>
  <si>
    <t xml:space="preserve"> LIT004190 LITERARY CRITICISM / Ancient &amp; Classical; LIT022000 LITERARY CRITICISM / Fairy Tales, Folk Tales, Legends &amp; Mythology; PHI002000 PHILOSOPHY / History &amp; Surveys / Ancient &amp; Classical; PHI019000 PHILOSOPHY / Political; POL010000 POLITICAL SCIENCE / History &amp; Theory</t>
  </si>
  <si>
    <t>Plato’s penchant for mythmaking sits uneasily beside his reputation as the inventor of rationalist philosophy. Hegel’s solution was to ignore the myths. Popper thought them disqualifying. Tae-Yeoun Keum responds by carving out a place for myth in the context of rationalism and shows how Plato’s tales inspired history’s great political thinkers.</t>
  </si>
  <si>
    <t>CoverTitle PageCopyrightDedicationContentsIntroduction: Plato’s Legacy and the Problem of Myth in Political ThoughtPart One: Political and Philosophical Boundaries1. Nature and Myth in Plato’s Republic2. The Utopian Founding Myths of More and Bacon3. An Enlightenment Fable: Leibniz and the Boundaries of ReasonPart Two: Myth and Modernity4. The New Mythology of German Idealism5. The Demon of the City: Cassirer on Myth and PlatoConclusionNotesAcknowledgmentsIndex</t>
  </si>
  <si>
    <t>Well suited to the moment. The convergence of pandemic conspiracy theories with populist narratives of globalist malfeasance shows that the desire for stories that give meaning to our collective experience is alive and kicking (if not exactly well)…Keum’s study is an exercise in demystification, showing the Platonist approach to myth to be more complex—and relevant—than we thought…Subtle and enriching.-- Knox Peden Australian Book ReviewKeum establishes both that narrative myth is a persistent tool for political theorists in modernity and antiquity, and that its use has given rise to continuing debates on the proper content and form of political theorizing. Those debates have sharpened as the dangers and power of political myth have become more apparent, but as she ably shows, the ambiguous role of myth in political theorizing has a long history and is inescapably bound into the texture of the canon of Western political thought.-- Carol Atack Bryn Mawr Classical ReviewTak[es] up in a refreshingly original way the problem of political myth…[Keum’s] subtle and careful text suggests that myth and work on myth are both the cause of and the possible solution to the polarization of political life as it manifests itself in, and depends upon, culture.-- Isaac Ariail Reed Hedgehog ReviewA splendid achievement.-- Teresa Bejan MindThe breadth of Keum’s erudition with regard to the history of philosophy is impressive, as is the depth of her knowledge of the texts and thinkers treated throughout.-- Joseph Forte Review of MetaphysicsPlato and the Mythic Tradition in Political Thought provides a fine, original, and persuasive case for a reconsideration of Plato’s myths and their bearing on political thought. Tae-Yeoun Keum’s reading of Plato as a political philosopher who sees the value of myth-making deserves a wide audience.-- Tushar Irani, author of Plato on the Val</t>
  </si>
  <si>
    <t>Orientalism</t>
  </si>
  <si>
    <t>A Reader</t>
  </si>
  <si>
    <t>Macfie, A. L.</t>
  </si>
  <si>
    <t>Edinburgh University Press</t>
  </si>
  <si>
    <t>In the period of decolonisation that followed the end of the Second World War a number of scholars, mainly Middle Eastern, launched a sustained assault on Orientalism - the theory and practice of representing 'the Orient' in Western thought -accusing its practitioners of misrepresentation, prejudice and bias.  As a result an intense debate occurred regarding the validity of the charges made, involving not only Orientalists but students of history, anthropology, sociology, women's studies and the media.Orientalism: A Reader provides the student with a selection of key readings from this debate, covering a range of areas including myth, imperialism, the cultural perspective, Marxist interpretation and feminist attitudes.The origins and character of the debate on Orientalism are introduced, as well as the intellectual foundations of the assault made and the nature of the debate which ensued.  Coverage begins with nineteenth-century material from thinkers such as Hegel and Marx, and moves through extracts from Nietzsche, Gramsci and Foucault to contemporary work from, for example, Bryan Turner, John MacKenzie and Edward Said.  As well as a general introduction, each section is introduced and the extracts are placed in context to guide the student carefully through this complex debate.</t>
  </si>
  <si>
    <t>Dao De Jing</t>
  </si>
  <si>
    <t>Laozi / Tsai, C. C.</t>
  </si>
  <si>
    <t xml:space="preserve"> CGN000000 COMICS &amp; GRAPHIC NOVELS / General; PHI003000 PHILOSOPHY / Eastern / General; PHI005000 PHILOSOPHY / Ethics &amp; Moral Philosophy; PHI023000 PHILOSOPHY / Taoist</t>
  </si>
  <si>
    <t>From bestselling cartoonist C. C. Tsai, a delightfully illustrated version of the classic work of Daoist philosophyC. C. Tsai is one of Asia's most popular cartoonists, and his editions of the Chinese classics have sold more than 40 million copies in over twenty languages. Here, he works his magic again with a delightful graphic adaptation of the complete text of Laozi's Dao De Jing, the beloved source of Daoist philosophy. Masterfully transforming Laozi's challenging work into entertaining and enlightening episodes, Tsai offers a uniquely fresh, relevant, and accessible version of one of the world's most influential books.After opening with Laozi's biography from the Shi Ji, Tsai turns the stage over to Laozi, who patiently explains his ideas to his earnest students (and us). Laozi describes the spontaneity of natural processes, the paradoxical effects of ethical precepts, the limits of language, the values of simplicity, and, above all else, how to go with the flow. In brief episodes that tantalize and inspire, he takes us into the subtle complexities of human existence. Ultimately, Laozi, a master visionary, guides us to the mountaintop to reveal an expansive view of life.A marvelous edition of a timeless classic, this book also presents Laozi's original Chinese text in sidebars on each page, enriching the book for readers and students of Chinese without distracting from the English-language cartoons. The text is skillfully translated by Brian Bruya, who also provides an illuminating introduction.</t>
  </si>
  <si>
    <t xml:space="preserve"> [C. C. Tsai's] books are awe-inspiring. His line is elegant his characters are sharply drawn his humor is sly and appropriate and his subject is profound. This is cartooning of the highest order. —Larry Gonick, author of The Cartoon History of the Universe C. C. Tsai's introductions to the world of Chinese thought and spirituality are masterpieces. His drawings are charming, clever, and engaging his texts are clear and faithful to the spirit of the originals and Brian Bruya's translations are fluid and accurate. —Stephen C. Angle, Wesleyan University  Tsai’s characters are drawn to entertain. —John Ismay, New York Times C. C. Tsai's popular cartoon adaptations of the Chinese classics are original and uniquely accessible. —Mark Csikszentmihalyi, University of California, Berkeley</t>
  </si>
  <si>
    <t>C. C. Tsai is one of Asia's most beloved illustrators. His bestselling editions of the Chinese classics have introduced generations of readers to the wisdom of such luminaries as Confucius, Sunzi, and Zhuangzi. Born in Taiwan, Tsai now lives in Hangzhou, China. Pico Iyer is the author of fifteen books, including The Global Soul, Autumn Light, and The Open Road, a meditation on thirty-four years spent talking with the Dalai Lama. Iyer's four TED talks have been viewed nine million times. Brian Bruya is professor of philosophy at Eastern Michigan University, where he teaches Chinese and comparative philosophy. He has translated many of Tsai's books into English.</t>
  </si>
  <si>
    <t>Kierkegaard's Writings, XV, Volume 15</t>
  </si>
  <si>
    <t>Upbuilding Discourses in Various Spirits</t>
  </si>
  <si>
    <t>51</t>
  </si>
  <si>
    <t xml:space="preserve"> PHI005000 PHILOSOPHY / Ethics &amp; Moral Philosophy; PHI022000 PHILOSOPHY / Religious</t>
  </si>
  <si>
    <t>In his praise for Part I of Upbuilding Discourses in Various Spirits, the eminent Kierkegaard scholar Eduard Geismar said,  I am of the opinion that nothing of what he has written is to such a degree before the face of God. Anyone who really wants to understand Kierkegaard does well to begin with it.  These discourses, composed after Kierkegaard had initially intended to end his public writing career, constitute the first work of his  second authorship.   Characterized by Kierkegaard as ethical-ironic, Part One,  Purity of Heart Is to Will One Thing,  offers a penetrating discussion of double-mindedness and ethical integrity. Part Two,  What We Learn from the Lilies in the Field and from the Birds of the Air,  humorously exposes an inverted qualitative difference between the learner and the teacher. In Part Three,  The Gospel of Sufferings, Christian Discourses,  the philosopher explores how joy can come out of suffering.</t>
  </si>
  <si>
    <t>These new translations are excellent.The definitive edition of the Writings. The first volume . . . indicates the scholarly value of the entire series: an introduction setting the work in the context of Kierkegaard's development a remarkably clear translation and concluding sections of intelligent notes.The decision by Princeton University Press to publish a first paperback edition of the previously difficult to obtain 1993 hardback, Upbuilding Discourses in Various Spirits, provides a timely and especially welcome opportunity to review one of Søren Kierkegaard's (1813-55) most pastorally sensitive and lyrically evocative works.---Simon D. Podmore, European Legacy</t>
  </si>
  <si>
    <t>Think Least of Death</t>
  </si>
  <si>
    <t>Spinoza on How to Live and How to Die</t>
  </si>
  <si>
    <t>Nadler, Steven</t>
  </si>
  <si>
    <t xml:space="preserve"> PHI004000 PHILOSOPHY / Epistemology; PHI005000 PHILOSOPHY / Ethics &amp; Moral Philosophy; PHI013000 PHILOSOPHY / Metaphysics; PHI046000 PHILOSOPHY / Individual Philosophers</t>
  </si>
  <si>
    <t>A thoughtful and engaging guide to what Spinoza’s philosophy can teach us about life’s big questionsIn 1656, after being excommunicated from Amsterdam’s Portuguese-Jewish community for “abominable heresies” and “monstrous deeds,” the young Baruch Spinoza abandoned his family’s import business to dedicate his life to philosophy. He quickly became notorious across Europe for his views on God, the Bible, and miracles, as well as for his uncompromising defense of free thought. Yet the radicalism of Spinoza’s views has long obscured that his primary reason for turning to philosophy was to answer some of humanity’s most urgent questions: How can we lead a good life and enjoy happiness in a world without a providential God? In Think Least of Death, Pulitzer Prize–finalist Steven Nadler connects Spinoza’s ideas with his life and times to offer a compelling account of how the philosopher can provide a guide to living one’s best life.In the Ethics, Spinoza presents his vision of the ideal human being, the “free person” who, motivated by reason, lives a life of joy devoted to what is most important—improving oneself and others. Untroubled by passions such as hate, greed, and envy, free people treat others with benevolence, justice, and charity. Focusing on the rewards of goodness, they enjoy the pleasures of this world, but in moderation. “The free person thinks least of all of death,” Spinoza writes, “and his wisdom is a meditation not on death but on life. An unmatched introduction to Spinoza’s moral philosophy, Think Least of Death shows how his ideas still provide valuable insights about how to live today.</t>
  </si>
  <si>
    <t>“Steven Nadler sheds new light on Spinoza by taking him seriously as a moral philosopher. Particularly impressive is the way Nadler highlights Spinoza’s surprising and often overlooked contributions to traditional ethical subjects, such as death and suicide.”—Matthew J. Kisner, author of Spinoza on Human Freedom“Think Least of Death is a lively, engaging, and enjoyable introduction to Spinoza’s moral philosophy. Steven Nadler, a gifted writer, has produced a stimulating account of Spinoza’s answer to the question of what makes a good human life.”—Clare Carlisle, author of Philosopher of the Heart: The Restless Life of Søren Kierkegaard</t>
  </si>
  <si>
    <t>Steven Nadler is the author of many books, including Rembrandt’s Jews, which was a finalist for the Pulitzer Prize, Spinoza: A Life, which won the Koret Jewish Book Award, and A Book Forged in Hell: Spinoza’s Scandalous Treatise and the Birth of the Secular Age (Princeton). He is the William H. Hay II Professor of Philosophy and Evjue-Bascom Professor in the Humanities at the University of Wisconsin–Madison.</t>
  </si>
  <si>
    <t>Nature, Human Nature, and Human Difference</t>
  </si>
  <si>
    <t>Race in Early Modern Philosophy</t>
  </si>
  <si>
    <t>Smith, Justin E. H.</t>
  </si>
  <si>
    <t xml:space="preserve"> HIS054000 HISTORY / Social History; PHI009000 PHILOSOPHY / History &amp; Surveys / General; SCI034000 SCIENCE / History; SOC031000 SOCIAL SCIENCE / Discrimination &amp; Race Relations</t>
  </si>
  <si>
    <t>People have always been xenophobic, but an explicit philosophical and scientific view of human racial difference only began to emerge during the modern period. Why and how did this happen? Surveying a range of philosophical and natural-scientific texts, dating from the Spanish Renaissance to the German Enlightenment, Nature, Human Nature, and Human Difference charts the evolution of the modern concept of race and shows that natural philosophy, particularly efforts to taxonomize and to order nature, played a crucial role.Smith demonstrates how the denial of moral equality between Europeans and non-Europeans resulted from converging philosophical and scientific developments, including a declining belief in human nature's universality and the rise of biological classification. The racial typing of human beings grew from the need to understand humanity within an all-encompassing system of nature, alongside plants, minerals, primates, and other animals. While racial difference as seen through science did not arise in order to justify the enslavement of people, it became a rationalization and buttress for the practices of trans-Atlantic slavery. From the work of François Bernier to G. W. Leibniz, Immanuel Kant, and others, Smith delves into philosophy's part in the legacy and damages of modern racism.With a broad narrative stretching over two centuries, Nature, Human Nature, and Human Difference takes a critical historical look at how the racial categories that we divide ourselves into came into being.</t>
  </si>
  <si>
    <t xml:space="preserve"> Charting the discourse on human race in early modern philosophy, this book makes important contributions to the history and philosophy of race—a subject that continues to haunt contemporary debates. Smith covers an exceedingly complex terrain of disparate ideas and arguments, stretching across centuries and a wide range of national contexts. This is a valuable, thought-provoking, and innovative addition to the literature. —Staffan Müller-Wille, University of ExeterIt is a study that I would recommend for all those interested in developing a better understanding of the origins of ideas about human diversity and race in modern thought.---John Solomos, Renaissance QuarterlyA sophisticated history . . . [and] an important contribution to the pressing task of understanding and remedying our seemingly intractable color prejudice. . . . [Smith's] discussion is profound and absorbing throughout.---Bernard Boxill, Journal of the History of PhilosophyIn this innovative, thought-provoking book, Smith (history and philosophy of science, Université Paris Diderot, Paris 7) looks at the construction and evolution, in natural science and anthropology, of 17th- and 18th-century modern views of racial difference--views that led to racial typing, racial profiling, prejudice, and implicit bias. . . . This is a valuable book for those interested in philosophy, sociology, cultural studies and multiculturalism, the history of race, and the history of natural science and anthropology. Combining philosophical and historical analysis and a mine of research, this book documents the evolution of the race construct in the seventeenth and eighteenth centuries. At a time when the philosophy of race is vigorously reinventing itself, Justin Smith provides readers with an insightful foray into the modern European mindset constructing non-European otherness. —Koffi N. Maglo, University of CincinnatiSmith's survey of the race concept in the ear</t>
  </si>
  <si>
    <t>Justin E. H. Smith is university professor of the history and philosophy of science at the Université Paris Diderot—Paris VII. He is the author of Divine Machines: Leibniz and the Sciences of Life (Princeton), coeditor and cotranslator of The Leibniz-Stahl Controversy, and a regular contributor to the New York Times and other publications.</t>
  </si>
  <si>
    <t>After Utopia</t>
  </si>
  <si>
    <t>The Decline of Political Faith</t>
  </si>
  <si>
    <t>Shklar, Judith N.</t>
  </si>
  <si>
    <t>A political philosophy classic from one of the foremost political thinkers of the twentieth centuryAfter Utopia was Judith Shklar’s first book, a harbinger of her renowned career in political philosophy. Throughout the many changes in political thought during the last half century, this important work has withstood the test of time. In After Utopia, Shklar explores the decline of political philosophy, from Enlightenment optimism to modern cultural despair, and she offers a critical, creative analysis of this downward trend. She looks at Romantic and Christian social thought, and she shows that while the present political fatalism may be unavoidable, the prophets of despair have failed to explain the world they so dislike, leaving the possibility of a new and vigorous political philosophy. With a foreword by Samuel Moyn, examining After Utopia’s continued relevance, this current edition introduces a remarkable synthesis of ideas to a new generation of readers.</t>
  </si>
  <si>
    <t xml:space="preserve"> The work should be of interest and concern to philosophers, historians, sociologists, students of literature, religion and the arts, as well as to students of politics and political ideas it should be of great value to the serious general reader. —Herbert A. Deane, Columbia University Brilliant. . . . This tour across the intellectual peaks of the last three centuries is a demanding one which the author handles deftly. —W. H. Chapman, American Scholar Why is the Enlightenment spirit—most especially its faith in the power of human reason—so vulnerable in the modern age? For an eye-opening answer, we cannot do better than to read (or reread) After Utopia. More relevant today than ever, Judith Shklar offers brilliant insights into world-historic rejections of rationalism and optimism. She challenges us to find our way beyond both cultural despair and religious fatalism. —Amy Gutmann, coauthor of Everybody Wants to Go to Heaven but Nobody Wants to Die  and president of the University of Pennsylvania This is a lost classic of postwar liberalism, but it's also illuminating and instructive for anyone—liberal or not—trying to think through the fate of political theory in a time of political crisis. —Katrina Forrester, author of In the Shadow of Justice: Postwar Liberalism and the Remaking of Political Philosophy A timely reissue of Judith Shklar's first and, in many ways, most ambitious book. Although published in 1957, it still provides an extraordinary account of the burdens that the twentieth century's ideological failures have imposed on the liberal political imagination. —Bernard Yack, author of Liberalism without Illusions: Essays on Liberal Theory and the Political Vision of Judith N. Shklar A delightfully controversial book which combines impressive scholarship with contagious passion. —Walter Kaufmann, Princeton University Shklar’s dazzling voice is erudite, morally com</t>
  </si>
  <si>
    <t>Judith N. Shklar (1928–1992) was the John Cowles Professor of Government at Harvard University. Her many books include On Political Obligation and Freedom and Independence. Samuel Moyn is the Henry R. Luce Professor of Jurisprudence at Yale Law School and professor of history at Yale University.</t>
  </si>
  <si>
    <t>The Logical Alien</t>
  </si>
  <si>
    <t>Conant and His Critics</t>
  </si>
  <si>
    <t>Miguens, Sofia</t>
  </si>
  <si>
    <t xml:space="preserve"> PHI009000 PHILOSOPHY / History &amp; Surveys / General; PHI011000 PHILOSOPHY / Logic; PHI015000 PHILOSOPHY / Mind &amp; Body; PHI038000 PHILOSOPHY / Language; PHI039000 PHILOSOPHY / Movements / Analytic</t>
  </si>
  <si>
    <t>Is our logical form of thought merely one among many, or must it be the form of thought as such? From Kant to Wittgenstein, philosophers have wrestled with variants of this question. This volume brings together nine distinguished thinkers on the subject, including James Conant, author of the seminal paper “The Search for Logically Alien Thought.”</t>
  </si>
  <si>
    <t>CoverTitle PageCopyrightContentsEpigraphPart I—The Bounds of JudgmentIntroduction to Part I: Basic Necessities (or: The Shape of Thought)The Search for Logically Alien Thought: Descartes, Kant, Frege, and the TractatusWhat Descartes Ought to Have Thought about ModalityKant on Logic and the Laws of the UnderstandingCartesian Skepticism, Kantian Skepticism, and Two Conceptions of Self-ConsciousnessLogical Aliens and the “Ground” of Logical NecessityVarieties of Alien ThoughtWittgenstein on Using Language and Playing Chess: The Breakdown of an Analogy and Its ConsequencesWhere Words FailAlien Meaning and Alienated MeaningPart II—The Logical Alien Revisited: Afterthoughts and Responses&lt;div class='ch-level-2' class='start-page-295' class='sequen</t>
  </si>
  <si>
    <t>This book is remarkable in its content, unique in its form, and innovative in its understanding of philosophical methodology. The essays in Part I provoke a lively dialogue. In his replies in Part II, Conant shows us the multiplicity of ways in which, in doing the history of philosophy, we blind ourselves to some philosophical possibility. In doing so, he enables us to see over and again a deep truth about the nature of philosophy and why it is difficult. The result is an exceptionally interesting and original work—one that is not so much an outstanding contribution to some ‘field’ within philosophy as a work capable of reshaping what one takes philosophy to be.-- Cora Diamond, author of Reading Wittgenstein with Anscombe, Going On to EthicsThis extraordinary book constitutes nothing less than a philosophical engagement with the history of fundamental conceptions of logic from Descartes to Leibniz, through Kant and Frege, to early and later Wittgenstein—an engagement that explores different ways of conceiving this history, different ways of conceiving what logic is, what thought and judgment are, as well as what knowledge is and how it relates to thought and judgment. There is a distinctive form of philosophical self-engagement that characterizes Conant’s remarkable ‘Replies’ in Part II. No reader can enter into this mode of self-engagement—this manner of working through layers of understanding and misunderstanding, layers of criticism and self-clarification—without herself becoming fruitfully entangled in the very kind of philosophical activity that these ‘Replies’ seek to exemplify. These pages are filled with nuances in conceptual clarification, a wealth of philosophical distinctions, and a level of rigor in philosophical reflection that is rarely found on our philosophical planet. This book will hold a singular place in the contemporary philosophical landscape.-- Andrea Kern, author of Sources of Knowledge</t>
  </si>
  <si>
    <t>Critique of Black Reason</t>
  </si>
  <si>
    <t xml:space="preserve"> PHI000000 PHILOSOPHY / General; SOC056000 SOCIAL SCIENCE / Black Studies (Global)</t>
  </si>
  <si>
    <t>In Critique of Black Reason eminent critic AchilleMbembe offers a capacious genealogy of the category of Blackness—from the Atlanticslave trade to the present—to critically reevaluate history, racism, and the futureof humanity. Mbembe teases out the intellectual consequences of the reality thatEurope is no longer the world's center of gravity while mapping the relations amongcolonialism, slavery, and contemporary financial and extractive capital. Tracing theconjunction of Blackness with the biological fiction of race, he theorizes Blackreason as the collection of discourses and practices that equated Blackness with thenonhuman in order to uphold forms of oppression. Mbembe powerfully argues that thisequation of Blackness with the nonhuman will serve as the template for all new formsof exclusion. With Critique of Black Reason, Mbembe offersnothing less than a map of the world as it has been constituted through colonialismand racial thinking while providing the first glimpses of a more justfuture.</t>
  </si>
  <si>
    <t>Translator's IntroductionixAcknowledgments xviiIntroduction. The Becoming Blackof the World 11. The Subject of Race 102.The Well of Fantasies 383. Difference andSelf-Determination 784. The Little Secret1035. Requiem for the Slave 1296. The Clinic of theSubject 131Epilogue. There Is Only One World179Notes 185Index 209</t>
  </si>
  <si>
    <t xml:space="preserve"> AugsburgerAllgemeine-- Elaine CoburnDecolonization-- Maria MalagardisLibération-- Peter Vermaas NRCHandelsblad-- Jean-Marie Durand Lesinrockuptibles-- AmMagazine-- Dominic Thomas EuropeNow-- Hannah Grayson PostcolonialText-- Manosa Nthunya The AfricanIndependent-- Mante Vertelyte &amp;ampMorten Stinus Kristensen Ethnic and RacialStudies-- Mary Abura Journal ofContemporary African Studies-- LwaziLushaba and Ziyana Lategan South African HistoricalJournal</t>
  </si>
  <si>
    <t>Achille Mbembe is Research Professor in History and Politics at theWits Institute for Social and Economic Research, University of the Witwatersrand,Johannesburg. He is coeditor of Johannesburg: The ElusiveMetropolis, also published by Duke University Press, and the author ofOn the Postcolony as well as several books inFrench.Laurent Dubois is Marcello Lotti Professorof Romance Studies and History and Director of the Forum for Scholars and Publics atDuke University.</t>
  </si>
  <si>
    <t>A Philosophical Enquiry into the Origin of Our Ideas of the Sublime and Beautiful</t>
  </si>
  <si>
    <t>Burke, Edmund</t>
  </si>
  <si>
    <t>A philosophical exploration into the concepts of taste, the sublime, and beauty. Looks at the interconnectedness of these ideals and how they are present within all of humanity.</t>
  </si>
  <si>
    <t>The Politics of Anthropology</t>
  </si>
  <si>
    <t>From Colonialism and Sexism Toward a View from Below</t>
  </si>
  <si>
    <t>Mannheim, Bruce / Huizer, Gerrit</t>
  </si>
  <si>
    <t>World Anthropology</t>
  </si>
  <si>
    <t>550</t>
  </si>
  <si>
    <t>De Gruyter Mouton</t>
  </si>
  <si>
    <t>Dark Ghettos</t>
  </si>
  <si>
    <t>Injustice, Dissent, and Reform</t>
  </si>
  <si>
    <t>Shelby, Tommie</t>
  </si>
  <si>
    <t xml:space="preserve"> PHI005000 PHILOSOPHY / Ethics &amp; Moral Philosophy; PHI019000 PHILOSOPHY / Political; POL028000 POLITICAL SCIENCE / Public Policy / General; SOC001000 SOCIAL SCIENCE / Ethnic Studies / African American Studies; SOC026000 SOCIAL SCIENCE / Sociology / General</t>
  </si>
  <si>
    <t>Why do American ghettos persist? Scholars and commentators often identify some factor—such as single motherhood, joblessness, or violent street crime—as the key to solving the problem and recommend policies accordingly. But, Tommie Shelby argues, these attempts to “fix” ghettos or “help” their poor inhabitants ignore fundamental questions of justice and fail to see the urban poor as moral agents responding to injustice.“Provocative…[Shelby] doesn’t lay out a jobs program or a housing initiative. Indeed, as he freely admits, he offers ‘no new political strategies or policy proposals.’ What he aims to do instead is both more abstract and more radical: to challenge the assumption, common to liberals and conservatives alike, that ghettos are ‘problems’ best addressed with narrowly targeted government programs or civic interventions. For Shelby, ghettos are something more troubling and less tractable: symptoms of the ‘systemic injustice’ of the United States. They represent not aberrant dysfunction but the natural workings of a deeply unfair scheme. The only real solution, in this way of thinking, is the ‘fundamental reform of the basic structure of our society.’”—James Ryerson, New York Times Book Review</t>
  </si>
  <si>
    <t>CoverTitleCopyrightDedicationContentsIntroduction: Rethinking the Problem of the GhettoPart I: Liberty, Equality, FraternityChapter 1. InjusticeChapter 2. CommunityChapter 3. CulturePart II: Of Love and LaborChapter 4. ReproductionChapter 5. FamilyChapter 6. WorkPart III: Rejecting the Claims of LawChapter 7. CrimeChapter 8. PunishmentChapter 9. Impure DissentEpilogue: Renewing Ghetto AbolitionismNotesAcknowledgments&lt;div class='ch-level-1' class='start-</t>
  </si>
  <si>
    <t>Tommie Shelby’s Dark Ghettos is, in a word, brilliant! His thoughtful philosophical discourse on issues of race and urban poverty will engage and inform not only his fellow philosophers, but social scientists and educated lay readers as well...This book sets a standard that will be hard to equal.-- William Julius Wilson, author of The Truly Disadvantaged[Shelby] doesn’t lay out a jobs program or a housing initiative...What he aims to do instead is both more abstract and more radical: to challenge the assumption, common to liberals and conservatives alike, that ghettos are ‘problems’ best addressed with narrowly targeted government programs or civic interventions. For Shelby, ghettos are something more troubling and less tractable: symptoms of the ‘systemic injustice’ of the United States. They represent not aberrant dysfunction but the natural workings of a deeply unfair scheme. The only real solution, in this way of thinking, is the ‘fundamental reform of the basic structure of our society.’-- James Ryerson New York Times Book ReviewDark Ghettos will not let us forget that racial discrimination has not been eradicated and inequality is now greater and more entrenched. Shelby has issued a timely reminder that the status quo in the United States is unacceptable.-- Glenn Altschuler Florida CourierIf you have ever bristled at discussions of marriage promotion strategies, the cultural roots of urban poverty, or the pointlessness of so-called political rap, only to decide that the real disagreement was buried too far under too many myths about Black humanity or assumptions about fairness and justice to unravel in one lifetime, then this book is for you. For anyone who hopes to engage productively with the assumptions and claims circulating among our most influential policymakers and ‘thought leaders,’ this book represents philosophy at its most helpful and edifying.-- Paul C. Taylor Bl</t>
  </si>
  <si>
    <t>Tommie Shelby is Caldwell Titcomb Professor of African and African American Studies and of Philosophy at Harvard University.</t>
  </si>
  <si>
    <t>Scientific Explanation and the Causal Structure of the World</t>
  </si>
  <si>
    <t>Salmon, Wesley C.</t>
  </si>
  <si>
    <t xml:space="preserve"> BIO026000 BIOGRAPHY &amp; AUTOBIOGRAPHY / Personal Memoirs; PHI000000 PHILOSOPHY / General; PHI004000 PHILOSOPHY / Epistemology; PHI013000 PHILOSOPHY / Metaphysics; SCI034000 SCIENCE / History; SCI075000 SCIENCE / Philosophy &amp; Social Aspects</t>
  </si>
  <si>
    <t>The philosophical theory of scientific explanation proposed here involves a radically new treatment of causality that accords with the pervasively statistical character of contemporary science. Wesley C. Salmon describes three fundamental conceptions of scientific explanation--the epistemic, modal, and ontic. He argues that the prevailing view (a version of the epistemic conception) is untenable and that the modal conception is scientifically out-dated. Significantly revising aspects of his earlier work, he defends a causal/mechanical theory that is a version of the ontic conception. Professor Salmon's theory furnishes a robust argument for scientific realism akin to the argument that convinced twentieth-century physical scientists of the existence of atoms and molecules. To do justice to such notions as irreducibly statistical laws and statistical explanation, he offers a novel account of physical randomness. The transition from the  reviewed view  of scientific explanation (that explanations are arguments) to the causal/mechanical model requires fundamental rethinking of basic explanatory concepts.</t>
  </si>
  <si>
    <t xml:space="preserve"> Salmon writes with great clarity and this book provides a comprehensive, integrated, and easily understood statement of his influential theory of scientific explanation and the causal structure of the world. ---Joseph F. Hanna, Review of Metaphysics One of the compelling virtues of Salmon's book is that not only does it put forward new and significant propositions in the domain of the philosophy of scientific explanation, but it begins the discussion on a level of lay accessibility that invites curious general students to explore an increasingly important area of study. . . . [T]his book--in substance and in style--is a most important and much needed work. </t>
  </si>
  <si>
    <t>Wesley C. Salmon (1925-2001) was University Professor of Philosophy at the University of Pittsburgh from 1983 to 1999 and the author of works that include The Foundations of Scientific Inference and Statistical Explanation and Statistical Relevance.</t>
  </si>
  <si>
    <t>A Short History of German Philosophy</t>
  </si>
  <si>
    <t>Hösle, Vittorio</t>
  </si>
  <si>
    <t xml:space="preserve"> HIS014000 HISTORY / Europe / Germany; PHI000000 PHILOSOPHY / General; PHI009000 PHILOSOPHY / History &amp; Surveys / General</t>
  </si>
  <si>
    <t>This concise but comprehensive book provides an original history of German-language philosophy from the Middle Ages to today. In an accessible narrative that explains complex ideas in clear language, Vittorio Hösle traces the evolution of German philosophy and describes its central influence on other aspects of German culture, including literature, politics, and science.Starting with the medieval mystic Meister Eckhart, the book addresses the philosophical changes brought about by Luther's Reformation, and then presents a detailed account of the classical age of German philosophy, including the work of Leibniz and Kant the rise of a new form of humanities in Lessing, Hamann, Herder, and Schiller the early Romantics and the Idealists Fichte, Schelling, and Hegel. The following chapters investigate the collapse of the German synthesis in Schopenhauer, Feuerbach, Marx, and Nietzsche. Turning to the twentieth century, the book explores the rise of analytical philosophy in Frege and the Vienna and Berlin circles the foundation of the historical sciences in Neo-Kantianism and Dilthey Husserl’s phenomenology and its radical alteration by Heidegger the Nazi philosophers Gehlen and Schmitt and the main West German philosophers, including Gadamer, Jonas, and those of the two Frankfurt schools. Arguing that there was a distinctive German philosophical tradition from the mid-eighteenth century to the mid-twentieth century, the book closes by examining why that tradition largely ended in the decades after World War II.A philosophical history remarkable for its scope, brevity, and lucidity, this is an invaluable book for students of philosophy and anyone interested in German intellectual and cultural history.</t>
  </si>
  <si>
    <t xml:space="preserve"> Short, lively, and appealing, this book covers the whole of German philosophy, providing clear, crisp outlines laced with humor and vivid imagery. Vittorio Hösle's pithy summaries capture the most important characteristics of German philosophers in a stimulating way. There is nothing quite like this book. It is a literary as much as an intellectual work, and a pleasure to read throughout. —Jonathan Israel, Institute for Advanced Study, Princeton Vittorio Hösle wrote this book for general readers and he has succeeded. I have rarely encountered such lucid and forceful explanations of complex philosophical arguments the discussions of Hegel and Heidegger are exemplary. —Chad Wellmon, University of Virginia With its engaging style, remarkable clarity, and unusual combination of breadth and brevity, this is a magnificent book and, as far as I know, the only one in any language that surveys the full landscape of German philosophy. Vittorio Hösle evaluates philosophers with a light touch and makes them come alive. This book provides a window into the German tradition that will interest not only philosophers but also students and scholars in a wide range of other fields, including intellectual history, German studies, and religion and theology. —Mark W. Roche, University of Notre Dame After the publication of Martin Heidegger's Black Notebooks it is more necessary than ever to take stock of German philosophy since the eighteenth century. How is light and shadow distributed, seen from our current standpoint? Which intellectual highroads and byroads lead further—and which ones lead to dead ends or even abysses? Such an inventory is now available. . . . Vittorio Hösle's book A Short History of German Philosophy consists, like each of his works, of an exciting mixture of analysis and polemic. —Die Zeit</t>
  </si>
  <si>
    <t>Vittorio Hösle is a German-American philosopher and the Paul Kimball Professor of Arts and Letters at the University of Notre Dame. He is the author of many books, including Morals and Politics, God as Reason, and The Philosophical Dialogue.</t>
  </si>
  <si>
    <t>Humanity without Dignity</t>
  </si>
  <si>
    <t>Moral Equality, Respect, and Human Rights</t>
  </si>
  <si>
    <t>Sangiovanni, Andrea</t>
  </si>
  <si>
    <t xml:space="preserve"> PHI005000 PHILOSOPHY / Ethics &amp; Moral Philosophy; PHI019000 PHILOSOPHY / Political; PHI034000 PHILOSOPHY / Social</t>
  </si>
  <si>
    <t>Why are all persons due equal respect? Andrea Sangiovanni rejects the view that human dignity is grounded in our capacities for reason, love, etc. Rather than focus on the basis for equality, we should focus on inequality: Why and when is it wrong to treat others as inferior? Moral equality, he writes, is best explained by a rejection of cruelty.</t>
  </si>
  <si>
    <t>CoverTitle PageCopyrightContentsPreface&amp;#0&amp;#0&amp;#0&amp;#0&amp;#0&amp;#0&amp;#0&amp;#0&amp;#0&amp;#0&amp;#0&amp;#0&amp;#0&amp;#0Introduction&amp;#0&amp;#0&amp;#0&amp;#0&amp;#0&amp;#0&amp;#0&amp;#0&amp;#0&amp;#0&amp;#0&amp;#0&amp;#0&amp;#0&amp;#0&amp;#0&amp;#0&amp;#0&amp;#0Guide for the Reader&amp;#0&amp;#0&amp;#0&amp;#0&amp;#0&amp;#0&amp;#0&amp;#0&amp;#0&amp;#0&amp;#0&amp;#0&amp;#0&amp;#0&amp;#0&amp;#0&amp;#0&amp;#0&amp;#0&amp;#0&amp;#0&amp;#0&amp;#0&amp;#0&amp;#0&amp;#0&amp;#0A Note on Methodology&amp;#0&amp;#0&amp;#0&amp;#0&amp;#0&amp;#0&amp;#0&amp;#0&amp;#0&amp;#0&amp;#0&amp;#0&amp;#0&amp;#0&amp;#0&amp;#0&amp;#0&amp;#0&amp;#0&amp;#0&amp;#0&amp;#0&amp;#0&amp;#0&amp;#0&amp;#0&amp;#0&amp;#0Part I. Foundations1. Against DignityDesiderata&amp;#0&amp;#0&amp;#0&amp;#0&amp;#0&amp;#0&amp;#0&amp;#0&amp;#0&amp;#0&amp;#0&amp;#0&amp;#0&amp;#0&amp;#0&amp;#0&amp;#0The AristocraticTraditionThe Christian Tradition&amp;#0&amp;#0&amp;#0&amp;#0&amp;#0&amp;#0&amp;#0&amp;#0&amp;#0&amp;#0&amp;#0&amp;#0&amp;#0&amp;#0&amp;#0&amp;#0&amp;#0&amp;#0&amp;#0&amp;#0&amp;#0&amp;#0&amp;#0&amp;#0&amp;#0&amp;#0&amp;#0&amp;#0&amp;#0&amp;#0The Kantian Tradition&amp;#0&amp;#0&amp;#0&amp;#0&amp;#0&amp;#0&amp;#0&amp;#0&amp;#0&amp;#0&amp;#0&amp;#0&amp;#0&amp;#0&amp;#0&amp;#0&amp;#0&amp;#0&amp;#0&amp;#0&amp;#0&amp;#0&amp;#0&amp;#0&amp;#0&amp;#0&amp;#0&amp;#0The Regress Reading&amp;#0&amp;#0&amp;#0&amp;#0&amp;#0&amp;#0&amp;#0&amp;#0&amp;#0</t>
  </si>
  <si>
    <t>In Humanity without Dignity, one of the most original and powerful political philosophers of our time presents his moral groundwork. Skeptical of rationalistic frameworks, Andrea Sangiovanni asks us to start from a consideration of human vulnerability and of the wrongness of treating others as inferior. The result is a comprehensive and humane vision of morality and politics for earthly, social beings—a vision that asks us to think anew about who and what we are. What more can we expect of a great piece of philosophy?-- Rainer Forst, Goethe University FrankfurtThis is an important book on a much-discussed subject: what does talk about human equality amount to? Many answers are formulated in terms of dignity, which is often grounded in the idea that there is some value-bestowing property we all share in equal measure. Sangiovanni offers an alternative account and explores in great detail and with much sophistication what it implies for the debate about human rights. Anybody interested in human rights should pay attention.-- Mathias Risse, Harvard UniversityIn this erudite and superbly written book Andrea Sangiovanni draws on sources from philosophy, literature, international law, and social science to present a new theory of equality. Rather than supposing that our commitment to the moral equality of all is based on an appeal to an account of human dignity, Sangiovanni puts forward a radical alternative that starts from an explanation of why it is wrong to treat another as an inferior. It is wrong, he argues, when the treatment involves stigmatization, dehumanization, infantilization, instrumentalization, or objectification. And these, in turn, are objectionable when and because they involve social cruelty, understood as an assault on another’s capacity to develop and maintain the integrity of their sense of self. Illustrating the approach with the example of discrimination, and extending it to a detailed account of h</t>
  </si>
  <si>
    <t>Ethics of Terrorism &amp; Counter-Terrorism</t>
  </si>
  <si>
    <t>Meggle, Georg / Kemmerling, Andreas / Textor, Mark</t>
  </si>
  <si>
    <t>Philosophische Forschung / Philosophical Research</t>
  </si>
  <si>
    <t>3</t>
  </si>
  <si>
    <t xml:space="preserve"> PHI005000 PHILOSOPHY / Ethics &amp; Moral Philosophy; PHI007000 PHILOSOPHY / Free Will &amp; Determinism; PHI008000 PHILOSOPHY / Good &amp; Evil; PHI019000 PHILOSOPHY / Political; PHI030000 PHILOSOPHY / Movements / Utilitarianism</t>
  </si>
  <si>
    <t>We are supposed to wage war against Terrorism - but exactly what we are fighting against in this war, there is nearly no consensus about. And, much worse, nearly nobody cares about this conceptual disaster - the main thing being, whether or not you are taking sides with the good guys. This volume is an analytical attempt to end this disaster. What is Terrorism? Are terrorist acts to be defined exclusively on the basis of the characteristics of the respective actions? Or should we restrict such actions to acts performed by non-state organisations? And, most important, is terrorism already by its very nature to be morally condemned? But, having a clear idea of what Terrorism is, would be only the beginning. Rational moral assessment still needs two further components: The relevant facts and the relevant values and norms. Now, in a field where systematic disinformation has been even proclaimed to be the official policy, facts are obviously very hard to get at. This volume is mainly interested in Ethics: What's wrong with Terrorism? And what is morally right or morally wrong, respectively, with all the different means of Counter-Terrorism? What are the moral boundaries for waging war agains terrorism? What are the right ways of dealing with terrorists? And what about the alleged anti-terrorism wars on Afghanistan and Iraq? With contributions from Marcelo Dascal, Tomis Kapitan, Daniel Messelken, Seumas Miller, Olaf L. Mueller, Igor Primoratz, Charles P. Webel, Per Bauhn, Rüdiger Bittner, C. A. J. (Tony) Coady, Haig Khatchadourian, Georg Meggle, Peter Simpson, Carolin Emcke, Ralf Groetker, Laurence Lustgarten, Thomas Mertens, Aleksandar Pavkovic, Filimon Peonidis, Janna Thom</t>
  </si>
  <si>
    <t>Open Access</t>
  </si>
  <si>
    <t>Philosophy as Dialogue</t>
  </si>
  <si>
    <t>Putnam, Hilary</t>
  </si>
  <si>
    <t>De Caro, Mario / Macarthur, David</t>
  </si>
  <si>
    <t xml:space="preserve"> PHI016000 PHILOSOPHY / History &amp; Surveys / Modern; PHI020000 PHILOSOPHY / Movements / Pragmatism; PHI035000 PHILOSOPHY / Essays; PHI044000 PHILOSOPHY / Movements / Realism; PHI046000 PHILOSOPHY / Individual Philosophers</t>
  </si>
  <si>
    <t>During his long career, Hilary Putnam repeatedly revised his philosophical positions. This unique volume is a window into his intellectual humility and breadth of interests, as his own thinking evolved in dialogue with contemporaries such as Sellars, Habermas, Rorty, Chomsky, McDowell, Nussbaum, W. V. Quine, Cora Diamond, and Cornel West.</t>
  </si>
  <si>
    <t>CoverTitle PageCopyrightDedicationContentsEditors’ Introduction. Hilary Putnam: Dialogical PhilosopherPart I. Language and Logic1. Wilfrid Sellars: On Meaning and Rules (1974)2. Gareth Evans: On Reference (1983)3. Noam Chomsky: Scientism and Explaining Language (1993)4. Akeel Bilgrami: On Meaning and Belief (1993)5. Axel Mueller: On Quine and Putnam on Analyticity (2013)6. Tyler Burge: On Thought and Language (2015)7. George Boolos: On Logical Truths (1994)8. Charles Travis: On Mind-Independence and Quantum Logic (2001, 2002)Part II. Realism and Antirealism9. Donald Davidson: On Conceptual Relativism (1987)10. Jennifer Case: On Conceptual Pluralism and Conceptual Relativity (2001)&lt;/div</t>
  </si>
  <si>
    <t>Philosophy as Dialogue conveys on every page the generous and deep intelligence with which Hilary Putnam responded to the thoughts of other philosophers. The value of the book lies not only in the wealth of ideas expressed in it but also in how it demonstrates the open-endedness and conversational character of philosophy.-- Cora Diamond, University of VirginiaThis volume enables the reader to see Hilary Putnam, one of the greatest philosophers of the last century, in his element: in dialogue with other philosophers, both alive and dead, and with himself. On a vast array of topics—from philosophy of language to metaphysics to ethics from varieties of realism to theism, pragmatism, skepticism, and relativism—Putnam offers incisive objections and illuminating insights. Most of all, Putnam exemplifies the mind in action, constantly reconsidering its own commitments, never satisfied, yet always in love with the activity of thinking with others.-- Paul Franks, Yale UniversityThis volume displays Putnam’s mastery of the art of philosophy: a life of teaching and learning, absorbed in the specific joy of self-discovery through colloquy.-- Juliet Floyd, Boston University</t>
  </si>
  <si>
    <t>The Quotable Kierkegaard</t>
  </si>
  <si>
    <t>Marino, Gordon</t>
  </si>
  <si>
    <t>Existentialism</t>
  </si>
  <si>
    <t xml:space="preserve"> PHI006000 PHILOSOPHY / Movements / Existentialism; REF019000 REFERENCE / Quotations; REL051000 RELIGION / Philosophy</t>
  </si>
  <si>
    <t xml:space="preserve"> Why I so much prefer autumn to spring is that in the autumn one looks at heaven--in the spring at the earth. --Søren Kierkegaard The father of existentialism, Søren Kierkegaard (1813-1855) was a philosopher who could write like an angel. With only a sentence or two, he could plumb the depths of the human spirit. In this collection of some 800 quotations, the reader will find dazzling bon mots next to words of life-changing power. Drawing from the authoritative Princeton editions of Kierkegaard's writings, this book presents a broad selection of his wit and wisdom, as well as a stimulating introduction to his life and work. Organized by topic, this volume covers notable Kierkegaardian concerns such as anxiety, despair, existence, irony, and the absurd, but also erotic love, the press, busyness, and the comic. Here readers will encounter both well-known quotations ( Life must be understood backward. But then one forgets the other principle, that it must be lived forward ) and obscure ones ( Beware false prophets who come to you in wolves' clothing but inwardly are sheep--i.e., the phrasemongers ). Those who spend time in these pages will discover the writer who said,  my grief is my castle,  but who also taught that  the best defense against hypocrisy is love.  Illuminating and delightful, this engaging book also provides a substantial portrait of one of the most influential of modern thinkers.  Gathers some 800 quotations Drawn from the authoritative Princeton editions of Kierkegaard's writings Includes an introduction, a brief account and timeline of Kierkegaard's life, a guide to further reading, and an index</t>
  </si>
  <si>
    <t xml:space="preserve"> [A] collection of awesome quotes from that great Danish philosopher. —Mike Tyson The Quotable Kierkegaard serves equally well as an introduction or a reference book. There is no better way to sample the unique flavor of Kierkegaard's thought. And if you ever need a quotation for a speech or a sermon, for an epigraph or an epitaph, for a dedication or a denunciation, you're sure to find a striking one here. —David Lodge, author of Small World, Therapy, and other novelsOne of The Wall Street Journal Bookshelf Best Books of 2013, chosen by Mike TysonMarino's offers a collection that touches all of Kierkegaard's obsessions, from anxiety and depression to time and eternity and existence and God and Christ and love. The book is, as Marino hoped, full of arresting one-liners. . . . Beyond the aphorisms are penetrating arguments wound tightly into brief paragraphs.---Peter Leithart, First ThingsMarino . . . has done a great service to neophyte and seasoned Kierkegaard scholars with this compendium of the wit and wisdom of the Danish philosopher often dubbed the father of existentialism. Just as valuable as the quotes are Marino's introduction to Kierkegaard's thought and account of his life. This book is the best of two worlds: a rich collection of quotations from Kierkegaard that also provides a quick introduction to the central core of his thinking. —Alastair Hannay, author of Kierkegaard: A BiographyThis most quotable of literary companions makes for illuminati induced reading.---David Marx, David Marx Book Review, This handily compact treasury of assorted thoughts, observations, and insights bursts with Kierkegaard's characteristically infectious urgency, wit, and lapidary penetration. The volume gathers some 800 thematically organized passages--generally no longer than a few sentences--drawn from the sweeping range of this influential 19th-century Danish existentia</t>
  </si>
  <si>
    <t>Gordon Marino is professor of philosophy and director of the Hong Kierkegaard Library at St. Olaf College in Minnesota. He is the author of Kierkegaard in the Present Age, the coeditor of The Cambridge Companion to Kierkegaard, and the editor of Basic Writings of Existentialism.</t>
  </si>
  <si>
    <t>Gendered Morality</t>
  </si>
  <si>
    <t>Classical Islamic Ethics of the Self, Family, and Society</t>
  </si>
  <si>
    <t>Ayubi, Zahra M. S.</t>
  </si>
  <si>
    <t xml:space="preserve"> PHI005000 PHILOSOPHY / Ethics &amp; Moral Philosophy; REL028000 RELIGION / Ethics; REL037010 RELIGION / Islam / History; REL105000 RELIGION / Sexuality &amp; Gender Studies; SOC048000 SOCIAL SCIENCE / Islamic Studies</t>
  </si>
  <si>
    <t>Islamic scriptural sources offer potentially radical notions of equality. Yet medieval Islamic philosophers chose to establish hierarchical, male-centered virtue ethics. In Gendered Morality, Zahra Ayubi rethinks the tradition of Islamic philosophical ethics from a feminist critical perspective. She calls for a philosophical turn in the study of gender in Islam based on resources for gender equality that are unlocked by feminist engagement with the Islamic ethical tradition.Developing a lens for a feminist philosophy of Islam, Ayubi analyzes constructions of masculinity, femininity, and gender relations in classic works of philosophical ethics. In close readings of foundational texts by Abu Hamid Muhammad al-Ghazali, Nasir-ad Din Tusi, and Jalal ad-Din Davani, she interrogates how these thinkers conceive of the ethical human being as an elite male within a hierarchical cosmology built on the exclusion of women and nonelites. Yet in the course of prescribing ethical behavior, the ethicists speak of complex gendered and human relations that contradict their hierarchies. Their metaphysical premises about the nature of the divine, humanity, and moral responsibility indicate a potential egalitarian core. Gendered Morality offers a vital and disruptive new perspective on patriarchal Islamic ethics and metaphysics, showing the ways in which the philosophical tradition can support the aims of gender justice and human flourishing.</t>
  </si>
  <si>
    <t>List of Figures and TablesAcknowledgmentsIntroduction1. Epistemology and Gender Analytics of Islamic Ethics2. Gendered Metaphysics, Perfection, and Power of the (Hu)man’s Soul3. Ethics of Marriage and the Domestic Economy4. Homosocial Masculinity and Societal EthicsConclusion: Prolegomenon to Feminist Philosophy of IslamGlossary of Persian and Arabic TermsNotesBibliographyIndex</t>
  </si>
  <si>
    <t>Kecia Ali, author of Marriage and Slavery in Early Islam:In Gendered Morality, Ayubi explores Muslim masculinity as imagined by influential medieval scholars. Her turn to ethics—understood not as a vague catch-all phrase for right living but as a rigorous and exacting genre within Muslim thought—represents a significant contribution to scholarship. She also offers a constructive feminist account of what might be retrievable for Muslim philosophical ethics. This is an essential and innovative book.</t>
  </si>
  <si>
    <t>AyubiZahra M. S.: Zahra Ayubi (PhD, Religious Studies, North Carolina) is Assistant Professor of Religion, cross-listed with Women's, Gender, and Sexuality Studies, at Dartmouth College. She has published articles in such journals as Muslim World, Journal for Islamic Studies, and The Family Law Review and contributed to several edited volumes on Islamic religious authority, gender relations in modernity, and neonatal care and religion. This is her first book.Zahra Ayubi is assistant professor of religion at Dartmouth College.</t>
  </si>
  <si>
    <t>Was ist Philosophie im Mittelalter? Qu'est-ce que la philosophie au moyen âge? What is Philosophy in the Middle Ages?</t>
  </si>
  <si>
    <t>Akten des X. Internationalen Kongresses für Mittelalterliche Philosophie der Société Internationale pour l'Etude de la Philosophie Médiévale, 25. bis 30. August 1997 in Erfurt</t>
  </si>
  <si>
    <t>Speer, Andreas / Aertsen, Jan A.</t>
  </si>
  <si>
    <t>Miscellanea Mediaevalia</t>
  </si>
  <si>
    <t>Medieval Philosophy</t>
  </si>
  <si>
    <t xml:space="preserve"> PHI009000 PHILOSOPHY / History &amp; Surveys / General; PHI012000 PHILOSOPHY / History &amp; Surveys / Medieval; REL015000 RELIGION / Christianity / History</t>
  </si>
  <si>
    <t>Kierkegaard's Writings, XIX, Volume 19</t>
  </si>
  <si>
    <t>Sickness Unto Death: A Christian Psychological Exposition for Upbuilding and Awakening</t>
  </si>
  <si>
    <t>86</t>
  </si>
  <si>
    <t>A companion piece to The Concept of Anxiety, this work continues Søren Kierkegaard's radical and comprehensive analysis of human nature in a spectrum of possibilities of existence. Present here is a remarkable combination of the insight of the poet and the contemplation of the philosopher. In The Sickness unto Death, Kierkegaard moves beyond anxiety on the mental-emotional level to the spiritual level, where--in contact with the eternal--anxiety becomes despair. Both anxiety and despair reflect the misrelation that arises in the self when the elements of the synthesis--the infinite and the finite--do not come into proper relation to each other. Despair is a deeper expression for anxiety and is a mark of the eternal, which is intended to penetrate temporal existence.</t>
  </si>
  <si>
    <t>Utopophobia</t>
  </si>
  <si>
    <t>On the Limits (If Any) of Political Philosophy</t>
  </si>
  <si>
    <t>Estlund, David</t>
  </si>
  <si>
    <t xml:space="preserve"> PHI005000 PHILOSOPHY / Ethics &amp; Moral Philosophy; PHI019000 PHILOSOPHY / Political; POL000000 POLITICAL SCIENCE / General; POL010000 POLITICAL SCIENCE / History &amp; Theory; PSY000000 PSYCHOLOGY / General</t>
  </si>
  <si>
    <t>A leading political theorist’s groundbreaking defense of ideal conceptions of justice in political philosophyThroughout the history of political philosophy and politics, there has been continual debate about the roles of idealism versus realism. For contemporary political philosophy, this debate manifests in notions of ideal theory versus nonideal theory. Nonideal thinkers shift their focus from theorizing about full social justice, asking instead which feasible institutional and political changes would make a society more just. Ideal thinkers, on the other hand, question whether full justice is a standard that any society is likely ever to satisfy. And, if social justice is unrealistic, are attempts to understand it without value or importance, and merely utopian?Utopophobia argues against thinking that justice must be realistic, or that understanding justice is only valuable if it can be realized. David Estlund does not offer a particular theory of justice, nor does he assert that justice is indeed unrealizable—only that it could be, and this possibility upsets common ways of proceeding in political thought. Estlund engages critically with important strands in traditional and contemporary political philosophy that assume a sound theory of justice has the overriding, defining task of contributing practical guidance toward greater social justice. Along the way, he counters several tempting perspectives, including the view that inquiry in political philosophy could have significant value only as a guide to practical political action, and that understanding true justice would necessarily have practical value, at least as an ideal arrangement to be approximated.Demonstrating that unrealistic standards of justice can be both sound and valuable to understand, Utopophobia stands as a trenchant defense of ideal theory in political philosophy.</t>
  </si>
  <si>
    <t xml:space="preserve"> Utopophobia is absolutely top-notch. No other work offers a systematic, comprehensive treatment of issues in the ideal/nonideal theory debate. Original, engaging, cutting-edge, surprising, and creative, this book will be highly influential—agenda setting, in fact—for subsequent research in the areas of normative political philosophy, value theory, theories of justice, and metaethics. —Robert Talisse, Vanderbilt University  This is a major, exciting contribution to contemporary debates within political philosophy regarding ideal theory. A leading and influential contributor to these debates, Estlund presents a sustained, powerful argument for the soundness and value of ideal political philosophy, focusing in particular on ideal conceptions of social justice. —Steven Wall, editor of The Cambridge Companion to Liberalism</t>
  </si>
  <si>
    <t>David Estlund is the Lombardo Professor of the Humanities in the Philosophy Department at Brown University. He is the author of Democratic Authority: A Philosophical Framework (Princeton) and the editor of The Oxford Handbook of Political Philosophy.</t>
  </si>
  <si>
    <t>Taking Back Philosophy</t>
  </si>
  <si>
    <t>A Multicultural Manifesto</t>
  </si>
  <si>
    <t>Van Norden, Bryan W.</t>
  </si>
  <si>
    <t xml:space="preserve"> EDU040000 EDUCATION / Philosophy, Theory &amp; Social Aspects; PHI003000 PHILOSOPHY / Eastern / General; PHI026000 PHILOSOPHY / Criticism; REL017000 RELIGION / Comparative Religion</t>
  </si>
  <si>
    <t>Bryan W. Van Norden lambastes academic philosophy for its Eurocentrism and insularity and challenges educational institutions to live up to their cosmopolitan ideals. Taking Back Philosophy is at once a manifesto for multicultural education, an accessible introduction to Confucian and Buddhist philosophy, and a defense of the value of philosophy.</t>
  </si>
  <si>
    <t>Foreword, by Jay L. GarfieldPreface1. A Manifesto for Multicultural Philosophy2. Traditions in Dialogue3. Trump’s Philosophers4. Welders and Philosophers5. The Way of Confucius and SocratesNotesIndex</t>
  </si>
  <si>
    <t>An important book. Philosophers working within and outside departments of philosophy should read and reflect thoughtfully on its arguments.Aaron Stalnaker, coauthor of Religious Ethics in a Time of Globalism: Shaping a Third Wave of Comparative Analysis:A vigorous, clear, and convincing book suitable for any reader who cares about philosophy, the liberal arts, or the relevance of diverse cultures to basic questions about how we ought to live.Stephen H. Phillips, author of Yoga, Karma, and Rebirth: A Brief History and Philosophy:A delightful book that takes a global perspective, challenging narrowness in the current philosophic, political, and cultural scene.Erin M. Cline, author of Families of Virtue: Confucian and Western Views on Childhood Development:Van Norden challenges philosophers in ways they have never been challenged before while also making the most compelling case I have ever seen for the value of a philosophical education and its very practical benefits for societies that care about promoting civil discourse.  He writes engagingly about what philosophy is and what it should be, moving seamlessly between the voices of Chinese, Indian, and Western philosophers, presidential candidates, and Supreme Court justices and offering colorful examples from film, literature, and everyday life.  It is at once a stinging indictment of the exclusion of diverse perspectives from the discipline of philosophy and a ringing endorsement of the value of studying philosophy.Graham Priest, author of One: Being an Investigation Into the Unity of Reality and of Its Parts, Including the Singular Object Which Is Nothingness:Taking Back Philosophy throws down the gauntlet to the way philosophy has traditionally been taught—and in most places continues to be taught—by the Western philosophical establishment.  The book is a must-read for anyone who teaches philosophy or who thinks that there is no philosophy outside the</t>
  </si>
  <si>
    <t>Van NordenBryan W.: Bryan van Norden (PhD, Philosophy, Stanford) is  Kwan Im Thong Hood Cho Temple Professor of Humanities and Head of Studies, Yale-NUS College Chair Professor of Philosophy and International Director, Center for Comparative Philosophy, Wuhan University and Professor of Philosophy, Vassar College. He is the author of Taking Back Philosophy: A Multicultural Manifesto (Columbia, 2017), Introduction to Classical Chinese Philosophy (Hackett, 2011), Virtue Ethics and Consequentialism in Early Chinese Philosophy (Cambridge, 2007) he has also edited and translated A number of titles. I chose him as a reader for his broad interests and frequent publications in popular media (Huffington Post, The Conversation. Aeon, The Stone).Bryan W. Van Norden is chair professor in the School of Philosophy at Wuhan University, Kwan Im Thong Hood Cho Temple Professor at Yale-NUS College in Singapore, and professor of philosophy at Vassar  College. His books include Virtue Ethics and Consequentialism in Early Chinese Philosophy (2007) and Introduction to Classical Chinese Philosophy (2011).Jay L. Garfield is Doris Silbert Professor in the Humanities and professor of philosophy, logic, and Buddhist studies at Smith College.</t>
  </si>
  <si>
    <t>The Communist Manifesto</t>
  </si>
  <si>
    <t>Marx, Karl / Engels, Friedrich</t>
  </si>
  <si>
    <t>Isaac, Jeffrey C.</t>
  </si>
  <si>
    <t>Rethinking the Western Tradition</t>
  </si>
  <si>
    <t>Yale University Press</t>
  </si>
  <si>
    <t xml:space="preserve"> PHI019000 PHILOSOPHY / Political; POL005000 POLITICAL SCIENCE / Political Ideologies / Communism, Post-Communism &amp; Socialism</t>
  </si>
  <si>
    <t xml:space="preserve">Marx and Engels's Communist Manifesto has become one of the world`s most influential political tracts since its original 1848 publication. Part of the Rethinking the Western Tradition series, this edition of the Manifesto features an extensive introduction by Jeffrey C. Isaac, and essays by Vladimir Tismaneanu, Steven Lukes, Saskia Sassen, and Stephen Eric Bronner, each well known for their writing on questions central to the Manifesto and the history of Marxism. These essays address the Manifesto's historical background, its impact on the development of twentieth-century Communism, its strengths and weaknesses as a form of ethical critique, and its relevance in the post-1989, post-Cold War world. This edition also includes much ancillary material, including the many Prefaces published in the lifetimes of Marx and Engels, and Engels's  Principles of Communism. </t>
  </si>
  <si>
    <t>Jeffrey Isaac is James H. Rudy Professor of Political Science and Director of the Center for the Study of Democracy and Public Life at Indiana University, and Editor in Chief of the journal Perspectives on Politics. He lives in Bloomington, IN.</t>
  </si>
  <si>
    <t>An Introduction to Political Thought</t>
  </si>
  <si>
    <t>A Conceptual Toolkit</t>
  </si>
  <si>
    <t>Roberts, Peri / Sutch, Peter</t>
  </si>
  <si>
    <t xml:space="preserve"> PHI019000 PHILOSOPHY / Political; POL000000 POLITICAL SCIENCE / General; POL010000 POLITICAL SCIENCE / History &amp; Theory</t>
  </si>
  <si>
    <t>Your conceptual toolkit for the study of political thoughtPraise for the first edition'This seems really to have been written with the first-year student in mind. The editors write in a way that is clear, intelligent and engaging without being at all condescending.'Politics Studies ReviewNew for this editionBrand new chapter on international political thought, reflecting one of the most striking developments in contemporary political theoryThis textbook gives you all the vocabulary you need – political, conceptual and historical – to engage confidently and deeply with political thought and the moral and political worlds in which we live.It traces the history of political thought from Plato and Aristotle to Kymlicka and Rorty, following a unique dual structure that introduces key thinkers and core concepts together, making it suitable for any course structure.Topics covered includeUniversal moral order o liberty o political freedom o the state o socialism o utilitarianism o distributive justice o group politics o multiculturalism o international political theory o conservatism o feminism o postmodernism o global justiceThinkers covered include Plato o Aristotle o Hobbes o Locke o Rousseau o Marx o Bentham o Rawls o Nozick o Walzer o Kymlicka o Parekh o Pogge o Hume o Burke o Oakeshott o Rorty</t>
  </si>
  <si>
    <t>What Is Political Philosophy?</t>
  </si>
  <si>
    <t>Larmore, Charles</t>
  </si>
  <si>
    <t xml:space="preserve"> PHI019000 PHILOSOPHY / Political; PHI035000 PHILOSOPHY / Essays; POL042020 POLITICAL SCIENCE / Political Ideologies / Conservatism &amp; Liberalism</t>
  </si>
  <si>
    <t>A new understanding of political philosophy from one of its leading thinkersWhat is political philosophy? What are its fundamental problems? And how should it be distinguished from moral philosophy? In this book, Charles Larmore redefines the distinctive aims of political philosophy, reformulating in this light the basis of a liberal understanding of politics.Because political life is characterized by deep and enduring conflict between rival interests and differing moral ideals, the core problems of political philosophy are the regulation of conflict and the conditions under which the members of society may thus be made subject to political authority. We cannot assume that reason will lead to unanimity about these matters because individuals hold different moral convictions. Larmore therefore analyzes the concept of reasonable disagreement and investigates the ways we can adjudicate conflicts between those who reasonably disagree about the nature of the human good and the proper basis of political society. Challenging both the classical liberalism of Locke, Kant, and Mill, and more recent theories of political realism proposed by Bernard Williams and others, Larmore argues for a version of political liberalism that is centered on political legitimacy, rather than on social justice, and that aims to be well suited to our times, rather than universally valid.Forceful and thorough yet concise, What Is Political Philosophy? proposes a new definition of political philosophy and demonstrates the profound implications of that definition. The result is a compelling and distinctive intervention from a major political philosopher.</t>
  </si>
  <si>
    <t xml:space="preserve"> Larmore is one of our finest political philosophers and this book displays his insight, sweep, and rigor. —Leif Wenar, King's College London Larmore's picture of our discipline is original and compelling, and the contrast with both moralism and realism is illuminating. —Jonathan Quong, University of Southern California</t>
  </si>
  <si>
    <t>Charles Larmore is professor of philosophy and the W. Duncan MacMillan Family Professor in the Humanities at Brown University. His previous works include The Autonomy of Morality and The Practices of the Self.</t>
  </si>
  <si>
    <t>Karl Marx</t>
  </si>
  <si>
    <t>Thoroughly Revised Fifth Edition</t>
  </si>
  <si>
    <t xml:space="preserve"> BIO009000 BIOGRAPHY &amp; AUTOBIOGRAPHY / Philosophers; PHI016000 PHILOSOPHY / History &amp; Surveys / Modern; PHI019000 PHILOSOPHY / Political; POL005000 POLITICAL SCIENCE / Political Ideologies / Communism, Post-Communism &amp; Socialism</t>
  </si>
  <si>
    <t>Isaiah Berlin's intellectual biography of Karl Marx has long been recognized as one of the best concise accounts of the life and thought of the man who had, in Berlin's words, a more  direct, deliberate, and powerful  influence on mankind than any other nineteenth-century thinker. A brilliantly lucid work of synthesis and exposition, the book introduces Marx's ideas and sets them in their context, explains why they were revolutionary in political and intellectual terms, and paints a memorable portrait of Marx's dramatic life and outsized personality. Berlin takes readers through Marx's years of adolescent rebellion and post-university communist agitation, the personal high point of the 1848 revolutions, and his later years of exile, political frustration, and intellectual effort. Critical yet sympathetic, Berlin's account illuminates a life without reproducing a legend. New features of this thoroughly revised edition include references for Berlin's quotations and allusions, Terrell Carver's assessment of the distinctiveness of Berlin's book, and a revised guide to further reading.</t>
  </si>
  <si>
    <t xml:space="preserve"> Berlin's attitude to his subject is exemplary, and on the whole it is the best introduction to it that we have. . . .  [The book] makes Marx intelligible, both as a person and as a thinker. ---A. L. Rowse, Political Quarterly Exceptional . . . . [A]s a portrait of the man and the intellectual climate of the mid-nineteenth century it is, perhaps, the finest we have. ---Chimen Abramsky, Jewish Chronicle [Berlin's] book, a perennial classic, has all the virtues of Berlin himself: charm, erudition, and (occasionally) grandiloquence. ---Peter E. Gordon, New Republic [Berlin's] accounts of Marx's theses are sometimes more effective than Marx's own words, and his descriptions of Marx as a man are remarkably vivid. ---H. B. Acton, Political Studies A model of objective clarity. ---Richard Charques, Times Literary Supplement The author's admirable ability to translate many abstruse and obscure notions of Marxism into a clear language and his virtuosity in showing connections between personalities, characters, and attitudes on the one hand and doctrinal issues on the other are unparalleled in the existing literature. —Leszek Kołakowski, author of Main Currents of Marxism Isaiah Berlin's Karl Marx remains fresh and engaging and continues to stand as a compelling portrait of Marx's character, historical context, and fierce intellectual and political struggles. In Berlin's unique manner, the book fuses deft descriptions of ideas, colorful personalities, and social and political movements viewed within the broad sweep of history. His prose is precise and eloquent, often pithy, and never obscure. And the commentaries by Alan Ryan and Terrell Carver are excellent accompaniments to the volume. —Steven Lukes, New York University The best brief account of the life and thought of Marx. </t>
  </si>
  <si>
    <t>Queer Beauty</t>
  </si>
  <si>
    <t>Sexuality and Aesthetics from Winckelmann to Freud and Beyond</t>
  </si>
  <si>
    <t>Davis, Whitney</t>
  </si>
  <si>
    <t xml:space="preserve"> ART015000 ART / History / General; LIT004160 LITERARY CRITICISM / LGBT; PHI001000 PHILOSOPHY / Aesthetics</t>
  </si>
  <si>
    <t>The pioneering work of Johann Winckelmann (1717-1768) identified a homoerotic appreciation of male beauty in classical Greek sculpture, a fascination that had endured in Western art since the Greeks. Yet after Winckelmann, the value (even the possibility) of art's queer beauty was often denied. Several theorists, notably the philosopher Immanuel Kant, broke sexual attraction and aesthetic appreciation into separate or dueling domains. In turn, sexual desire and aesthetic pleasure had to be profoundly rethought by later writers. Whitney Davis follows how such innovative thinkers as John Addington Symonds, Michel Foucault, and Richard Wollheim rejoined these two domains, reclaiming earlier insights about the mutual implication of sexuality and aesthetics. Addressing texts by Arthur Schopenhauer, Charles Darwin, Oscar Wilde, Vernon Lee, and Sigmund Freud, among many others, Davis criticizes modern approaches, such as Kantian idealism, Darwinism, psychoanalysis, and analytic aesthetics, for either reducing aesthetics to a question of sexuality or for removing sexuality from the aesthetic field altogether. Despite these schematic reductions, sexuality always returns to aesthetics, and aesthetic considerations always recur in sexuality. Davis particularly emphasizes the way in which philosophies of art since the late eighteenth century have responded to nonstandard sexuality, especially homoeroticism, and how theories of nonstandard sexuality have drawn on aesthetics in significant ways. Many imaginative and penetrating critics have wrestled productively, though often inconclusively and  against themselves,  with the aesthetic making of sexual life and new forms of art made from reconstituted sexualities. Through a critique that confronts history, philosophy, science, psychology, and dominant theories of art and sexuality, Davis challenges privileged types of sexual and aesthetic creation imagined in modern culture-and assumed today.</t>
  </si>
  <si>
    <t>PrefaceIntroduction: Sexuality and Aesthetics from Winckelmann to Freud and Beyond1. Queer Beauty: Winckelmann and Kant on the Vicissitudes of the Ideal2. The Universal Phallus: Hamilton, Knight, and the Wax Phalli of Isernia3. Representative Representation: Schopenhauer's Ontology of Art4. Double Mind: Hegel, Symonds, and Homoerotic Spirit in Renaissance Art5. The Line of Death: Decadence and the Organic Metaphor6. The Sense of Beauty: Homosexuality and Sexual Selection in Victorian Aesthetics7. The Aesthetogenesis of Sex: Narcissism in Freudian Theory and Homosexualist Culture, I8. Love All the Same: Narcissism in Freudian Theory and Homosexualist Culture, II9. The Unbecoming: Michel Foucault and the Laboratories of Sexuality10. Fantasmatic Iconicity: Freudianism, Formalism, and Richard WollheimNotesIndex</t>
  </si>
  <si>
    <t>Kevin Ohi, Boston College:... A difficult but thrilling book to read.</t>
  </si>
  <si>
    <t>Whitney Davis is professor of history and theory of ancient and modern art at the University of California at Berkeley. Educated at Harvard University, he is the author of A General Theory of Visual Culture, along with five other books on prehistoric, ancient, and modern arts and art theory, as well as on the history and theory of sexuality.</t>
  </si>
  <si>
    <t>On the Judgment of History</t>
  </si>
  <si>
    <t>Scott, Joan Wallach</t>
  </si>
  <si>
    <t xml:space="preserve"> HIS037030 HISTORY / Modern / General; PHI019000 PHILOSOPHY / Political; POL010000 POLITICAL SCIENCE / History &amp; Theory</t>
  </si>
  <si>
    <t>Joan Wallach Scott critically examines the belief that history will redeem us, revealing the implicit politics of appeals to the judgment of history. She argues that the notion of a linear, ever-improving direction of history hides the persistence of power structures and hinders the pursuit of alternative futures.</t>
  </si>
  <si>
    <t>Preface: History, Race, Nation1. The Nation- State as the Telos of History: Nuremberg, 19462. The Limits of Forgiveness: South Africa’s Truth and Reconciliation Commission, 19963. Calling History to Account: The Movement for Reparations for Slavery in the United StatesEpilogue: Revisioning HistoryAcknowledgmentsNotesIndex</t>
  </si>
  <si>
    <t>Gary Wilder, author of Freedom Time: Negritude, Decolonization, and the Future of the World:Scott offers a forceful and persuasive critique of the modern Western tendency among liberals and orthodox Marxists to justify normative political projects on the grounds that they will be authorized by the 'judgment of history.' Challenging residual assumptions about linear, progressive, or teleological history, she questions any political logic which assumes that the rightness of current struggles will be ratified by future observers or that present harms will be redeemed by subsequent outcomes. Scott underscores how such problematic assumptions are grounded in both an attachment to national states and to a fixed boundary between the past and the present. Echoing throughout is a crucial question: what happens to politics when history no longer provides a secure ground for orienting action? This intervention demands the attention of historians, political theorists, and legal scholars.Andrew Zimmerman, author of Alabama in Africa: Booker T. Washington, the German Empire, and the Globalization of the New South:On the Judgment of History is a stunning and timely meditation on history, both as a field of inquiry and as the broadest arena of human activity, and on justice, both as an ideal and as a state institution. This book will provoke intellectual excitement among a wide range of readers.Judith Surkis, author of Sex, Law, and Sovereignty in French Algeria, 1830–1930:This book is a poignant and timely intervention that speaks to urgent questions in and of our present. It brilliantly enacts its own self-critical reassessment of widespread contemporary incredulity that virulent racism and nationalism are ‘still’ possible. Joan Wallach Scott turns to contemporary debates over the question of reparations for slavery in order to imagine alternative understandings and avenues for historical reckoning—and politics.</t>
  </si>
  <si>
    <t>Joan Wallach Scott is professor emerita in the School of Social Science at the Institute for Advanced Study in Princeton, NJ. Her Columbia University Press books include Gender and the Politics of History, thirtieth anniversary edition (2018), and Knowledge, Power, and Academic Freedom (2019).</t>
  </si>
  <si>
    <t>eBook status</t>
  </si>
  <si>
    <t>HB status</t>
  </si>
  <si>
    <t>PB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</si>
</sst>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sz val="16"/>
      <color theme="1"/>
      <name val="Calibri"/>
      <family val="2"/>
      <scheme val="minor"/>
    </font>
    <font>
      <b/>
      <sz val="16"/>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6">
    <xf numFmtId="0" fontId="0" fillId="0" borderId="0" xfId="0"/>
    <xf numFmtId="0" fontId="2" fillId="2" borderId="0" xfId="0" applyFont="1" applyFill="1"/>
    <xf numFmtId="0" fontId="3" fillId="0" borderId="0" xfId="0" applyFont="1" applyAlignment="1">
      <alignment horizontal="left"/>
    </xf>
    <xf numFmtId="0" fontId="2" fillId="0" borderId="0" xfId="0" applyFont="1"/>
    <xf numFmtId="0" fontId="0" fillId="2" borderId="0" xfId="0" applyFill="1"/>
    <xf numFmtId="0" fontId="4" fillId="0" borderId="0" xfId="0" applyFont="1" applyAlignment="1">
      <alignment horizontal="left"/>
    </xf>
    <xf numFmtId="0" fontId="0" fillId="0" borderId="0" xfId="0" applyFont="1" applyAlignment="1">
      <alignment horizontal="left"/>
    </xf>
    <xf numFmtId="1" fontId="0" fillId="0" borderId="0" xfId="0" applyNumberFormat="1" applyFont="1" applyAlignment="1">
      <alignment horizontal="left"/>
    </xf>
    <xf numFmtId="14" fontId="0" fillId="0" borderId="0" xfId="0" applyNumberFormat="1" applyFont="1" applyAlignment="1">
      <alignment horizontal="left"/>
    </xf>
    <xf numFmtId="49" fontId="0" fillId="0" borderId="0" xfId="0" applyNumberFormat="1" applyFont="1" applyAlignment="1">
      <alignment horizontal="left"/>
    </xf>
    <xf numFmtId="1" fontId="1" fillId="3" borderId="0" xfId="0" applyNumberFormat="1" applyFont="1" applyFill="1" applyAlignment="1">
      <alignment horizontal="left" vertical="center" wrapText="1"/>
    </xf>
    <xf numFmtId="0" fontId="1" fillId="3" borderId="0" xfId="0" applyFont="1" applyFill="1" applyAlignment="1">
      <alignment horizontal="left" vertical="center" wrapText="1"/>
    </xf>
    <xf numFmtId="0" fontId="1" fillId="3" borderId="0" xfId="0" applyFont="1" applyFill="1" applyAlignment="1">
      <alignment horizontal="left" vertical="center"/>
    </xf>
    <xf numFmtId="49" fontId="1" fillId="3" borderId="0" xfId="0" applyNumberFormat="1" applyFont="1" applyFill="1" applyAlignment="1">
      <alignment horizontal="left" vertical="center" wrapText="1"/>
    </xf>
    <xf numFmtId="14" fontId="1" fillId="3" borderId="0" xfId="0" applyNumberFormat="1" applyFont="1" applyFill="1" applyAlignment="1">
      <alignment horizontal="left" vertical="center"/>
    </xf>
    <xf numFmtId="49" fontId="1" fillId="3" borderId="0" xfId="0" applyNumberFormat="1"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211836</xdr:colOff>
      <xdr:row>6</xdr:row>
      <xdr:rowOff>58293</xdr:rowOff>
    </xdr:to>
    <xdr:pic>
      <xdr:nvPicPr>
        <xdr:cNvPr id="3" name="Picture 2">
          <a:extLst>
            <a:ext uri="{FF2B5EF4-FFF2-40B4-BE49-F238E27FC236}">
              <a16:creationId xmlns:a16="http://schemas.microsoft.com/office/drawing/2014/main" id="{A55A9F55-C058-4E83-A056-BBA0B54696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00606" cy="13270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0041B-D163-485E-B686-255DDFEBDDF2}">
  <dimension ref="A1:AK208"/>
  <sheetViews>
    <sheetView tabSelected="1" topLeftCell="A3" workbookViewId="0">
      <selection activeCell="S6" sqref="S6"/>
    </sheetView>
  </sheetViews>
  <sheetFormatPr defaultRowHeight="14.4" x14ac:dyDescent="0.3"/>
  <cols>
    <col min="1" max="1" width="9" bestFit="1" customWidth="1"/>
    <col min="2" max="3" width="14.109375" bestFit="1" customWidth="1"/>
    <col min="10" max="10" width="9" bestFit="1" customWidth="1"/>
    <col min="14" max="14" width="10.5546875" bestFit="1" customWidth="1"/>
    <col min="15" max="19" width="9" bestFit="1" customWidth="1"/>
    <col min="32" max="33" width="9" bestFit="1" customWidth="1"/>
  </cols>
  <sheetData>
    <row r="1" spans="1:37" s="3" customFormat="1" ht="21" x14ac:dyDescent="0.4">
      <c r="A1" s="1"/>
      <c r="B1" s="1"/>
      <c r="C1" s="1"/>
      <c r="D1" s="2" t="s">
        <v>2</v>
      </c>
    </row>
    <row r="2" spans="1:37" x14ac:dyDescent="0.3">
      <c r="A2" s="4"/>
      <c r="B2" s="4"/>
      <c r="C2" s="4"/>
      <c r="D2" s="5" t="s">
        <v>0</v>
      </c>
    </row>
    <row r="3" spans="1:37" x14ac:dyDescent="0.3">
      <c r="A3" s="4"/>
      <c r="B3" s="4"/>
      <c r="C3" s="4"/>
      <c r="D3" s="5" t="s">
        <v>1</v>
      </c>
    </row>
    <row r="4" spans="1:37" x14ac:dyDescent="0.3">
      <c r="A4" s="4"/>
      <c r="B4" s="4"/>
      <c r="C4" s="4"/>
    </row>
    <row r="5" spans="1:37" x14ac:dyDescent="0.3">
      <c r="A5" s="4"/>
      <c r="B5" s="4"/>
      <c r="C5" s="4"/>
    </row>
    <row r="6" spans="1:37" ht="22.8" customHeight="1" x14ac:dyDescent="0.3">
      <c r="A6" s="4"/>
      <c r="B6" s="4"/>
      <c r="C6" s="4"/>
    </row>
    <row r="8" spans="1:37" s="6" customFormat="1" ht="43.2" x14ac:dyDescent="0.3">
      <c r="A8" s="10" t="s">
        <v>3</v>
      </c>
      <c r="B8" s="10" t="s">
        <v>4</v>
      </c>
      <c r="C8" s="10" t="s">
        <v>5</v>
      </c>
      <c r="D8" s="10" t="s">
        <v>6</v>
      </c>
      <c r="E8" s="11" t="s">
        <v>7</v>
      </c>
      <c r="F8" s="11" t="s">
        <v>8</v>
      </c>
      <c r="G8" s="12" t="s">
        <v>9</v>
      </c>
      <c r="H8" s="11" t="s">
        <v>10</v>
      </c>
      <c r="I8" s="11" t="s">
        <v>11</v>
      </c>
      <c r="J8" s="12" t="s">
        <v>12</v>
      </c>
      <c r="K8" s="12" t="s">
        <v>13</v>
      </c>
      <c r="L8" s="13" t="s">
        <v>14</v>
      </c>
      <c r="M8" s="12" t="s">
        <v>15</v>
      </c>
      <c r="N8" s="14" t="s">
        <v>16</v>
      </c>
      <c r="O8" s="11" t="s">
        <v>17</v>
      </c>
      <c r="P8" s="15" t="s">
        <v>18</v>
      </c>
      <c r="Q8" s="12" t="s">
        <v>19</v>
      </c>
      <c r="R8" s="15" t="s">
        <v>20</v>
      </c>
      <c r="S8" s="15" t="s">
        <v>21</v>
      </c>
      <c r="T8" s="12" t="s">
        <v>22</v>
      </c>
      <c r="U8" s="12" t="s">
        <v>23</v>
      </c>
      <c r="V8" s="12" t="s">
        <v>24</v>
      </c>
      <c r="W8" s="12" t="s">
        <v>25</v>
      </c>
      <c r="X8" s="12" t="s">
        <v>26</v>
      </c>
      <c r="Y8" s="11" t="s">
        <v>27</v>
      </c>
      <c r="Z8" s="11" t="s">
        <v>28</v>
      </c>
      <c r="AA8" s="11" t="s">
        <v>29</v>
      </c>
      <c r="AB8" s="11" t="s">
        <v>30</v>
      </c>
      <c r="AC8" s="12" t="s">
        <v>31</v>
      </c>
      <c r="AD8" s="10" t="s">
        <v>32</v>
      </c>
      <c r="AE8" s="10" t="s">
        <v>33</v>
      </c>
      <c r="AF8" s="12" t="s">
        <v>1428</v>
      </c>
      <c r="AG8" s="10" t="s">
        <v>1429</v>
      </c>
      <c r="AH8" s="10" t="s">
        <v>1430</v>
      </c>
      <c r="AI8" s="12" t="s">
        <v>34</v>
      </c>
      <c r="AJ8" s="12" t="s">
        <v>35</v>
      </c>
      <c r="AK8" s="12" t="s">
        <v>36</v>
      </c>
    </row>
    <row r="9" spans="1:37" s="6" customFormat="1" x14ac:dyDescent="0.3">
      <c r="A9" s="6">
        <v>592356</v>
      </c>
      <c r="B9" s="7">
        <v>9780674042605</v>
      </c>
      <c r="C9" s="7"/>
      <c r="D9" s="7"/>
      <c r="F9" s="6" t="s">
        <v>37</v>
      </c>
      <c r="G9" s="6" t="s">
        <v>38</v>
      </c>
      <c r="H9" s="6" t="s">
        <v>39</v>
      </c>
      <c r="J9" s="6">
        <v>1</v>
      </c>
      <c r="M9" s="6" t="s">
        <v>40</v>
      </c>
      <c r="N9" s="8">
        <v>38442</v>
      </c>
      <c r="O9" s="6">
        <v>1971</v>
      </c>
      <c r="P9" s="6">
        <v>624</v>
      </c>
      <c r="R9" s="6">
        <v>10</v>
      </c>
      <c r="T9" s="6" t="s">
        <v>42</v>
      </c>
      <c r="U9" s="6" t="s">
        <v>43</v>
      </c>
      <c r="V9" s="6" t="s">
        <v>43</v>
      </c>
      <c r="W9" s="6" t="s">
        <v>44</v>
      </c>
      <c r="Y9" s="6" t="s">
        <v>45</v>
      </c>
      <c r="Z9" s="6" t="s">
        <v>46</v>
      </c>
      <c r="AA9" s="6" t="s">
        <v>47</v>
      </c>
      <c r="AC9" s="6">
        <v>74</v>
      </c>
      <c r="AF9" s="6" t="s">
        <v>41</v>
      </c>
      <c r="AG9" s="7"/>
      <c r="AH9" s="7"/>
      <c r="AI9" s="6" t="str">
        <f>HYPERLINK("https://doi.org/10.4159/9780674042605?locatt=mode:legacy")</f>
        <v>https://doi.org/10.4159/9780674042605?locatt=mode:legacy</v>
      </c>
      <c r="AK9" s="6" t="s">
        <v>48</v>
      </c>
    </row>
    <row r="10" spans="1:37" s="6" customFormat="1" x14ac:dyDescent="0.3">
      <c r="A10" s="6">
        <v>543608</v>
      </c>
      <c r="B10" s="7">
        <v>9780691184340</v>
      </c>
      <c r="C10" s="7"/>
      <c r="D10" s="7"/>
      <c r="F10" s="6" t="s">
        <v>49</v>
      </c>
      <c r="G10" s="6" t="s">
        <v>50</v>
      </c>
      <c r="H10" s="6" t="s">
        <v>51</v>
      </c>
      <c r="J10" s="6">
        <v>1</v>
      </c>
      <c r="M10" s="6" t="s">
        <v>52</v>
      </c>
      <c r="N10" s="8">
        <v>43501</v>
      </c>
      <c r="O10" s="6">
        <v>2019</v>
      </c>
      <c r="P10" s="6">
        <v>288</v>
      </c>
      <c r="R10" s="6">
        <v>10</v>
      </c>
      <c r="T10" s="6" t="s">
        <v>42</v>
      </c>
      <c r="U10" s="6" t="s">
        <v>43</v>
      </c>
      <c r="V10" s="6" t="s">
        <v>43</v>
      </c>
      <c r="W10" s="6" t="s">
        <v>53</v>
      </c>
      <c r="Y10" s="6" t="s">
        <v>54</v>
      </c>
      <c r="AA10" s="6" t="s">
        <v>55</v>
      </c>
      <c r="AB10" s="6" t="s">
        <v>56</v>
      </c>
      <c r="AC10" s="6">
        <v>111</v>
      </c>
      <c r="AF10" s="6" t="s">
        <v>41</v>
      </c>
      <c r="AG10" s="7"/>
      <c r="AH10" s="7"/>
      <c r="AI10" s="6" t="str">
        <f>HYPERLINK("https://doi.org/10.1515/9780691184340")</f>
        <v>https://doi.org/10.1515/9780691184340</v>
      </c>
      <c r="AK10" s="6" t="s">
        <v>48</v>
      </c>
    </row>
    <row r="11" spans="1:37" s="6" customFormat="1" x14ac:dyDescent="0.3">
      <c r="A11" s="6">
        <v>562183</v>
      </c>
      <c r="B11" s="7">
        <v>9780691189420</v>
      </c>
      <c r="C11" s="7"/>
      <c r="D11" s="7"/>
      <c r="F11" s="6" t="s">
        <v>57</v>
      </c>
      <c r="G11" s="6" t="s">
        <v>58</v>
      </c>
      <c r="H11" s="6" t="s">
        <v>59</v>
      </c>
      <c r="J11" s="6">
        <v>1</v>
      </c>
      <c r="M11" s="6" t="s">
        <v>52</v>
      </c>
      <c r="N11" s="8">
        <v>43732</v>
      </c>
      <c r="O11" s="6">
        <v>2019</v>
      </c>
      <c r="P11" s="6">
        <v>432</v>
      </c>
      <c r="R11" s="6">
        <v>10</v>
      </c>
      <c r="T11" s="6" t="s">
        <v>42</v>
      </c>
      <c r="U11" s="6" t="s">
        <v>43</v>
      </c>
      <c r="V11" s="6" t="s">
        <v>43</v>
      </c>
      <c r="W11" s="6" t="s">
        <v>60</v>
      </c>
      <c r="Y11" s="6" t="s">
        <v>61</v>
      </c>
      <c r="AA11" s="6" t="s">
        <v>62</v>
      </c>
      <c r="AB11" s="6" t="s">
        <v>63</v>
      </c>
      <c r="AC11" s="6">
        <v>91</v>
      </c>
      <c r="AF11" s="6" t="s">
        <v>41</v>
      </c>
      <c r="AG11" s="7"/>
      <c r="AH11" s="7"/>
      <c r="AI11" s="6" t="str">
        <f>HYPERLINK("https://doi.org/10.1515/9780691189420")</f>
        <v>https://doi.org/10.1515/9780691189420</v>
      </c>
      <c r="AK11" s="6" t="s">
        <v>48</v>
      </c>
    </row>
    <row r="12" spans="1:37" s="6" customFormat="1" x14ac:dyDescent="0.3">
      <c r="A12" s="6">
        <v>594687</v>
      </c>
      <c r="B12" s="7">
        <v>9780691212067</v>
      </c>
      <c r="C12" s="7"/>
      <c r="D12" s="7"/>
      <c r="F12" s="6" t="s">
        <v>64</v>
      </c>
      <c r="H12" s="6" t="s">
        <v>65</v>
      </c>
      <c r="J12" s="6">
        <v>1</v>
      </c>
      <c r="K12" s="6" t="s">
        <v>66</v>
      </c>
      <c r="L12" s="9" t="s">
        <v>67</v>
      </c>
      <c r="M12" s="6" t="s">
        <v>52</v>
      </c>
      <c r="N12" s="8">
        <v>44089</v>
      </c>
      <c r="O12" s="6">
        <v>1994</v>
      </c>
      <c r="P12" s="6">
        <v>804</v>
      </c>
      <c r="R12" s="6">
        <v>10</v>
      </c>
      <c r="T12" s="6" t="s">
        <v>42</v>
      </c>
      <c r="U12" s="6" t="s">
        <v>43</v>
      </c>
      <c r="V12" s="6" t="s">
        <v>43</v>
      </c>
      <c r="W12" s="6" t="s">
        <v>68</v>
      </c>
      <c r="Y12" s="6" t="s">
        <v>69</v>
      </c>
      <c r="AA12" s="6" t="s">
        <v>70</v>
      </c>
      <c r="AB12" s="6" t="s">
        <v>71</v>
      </c>
      <c r="AC12" s="6">
        <v>119</v>
      </c>
      <c r="AF12" s="6" t="s">
        <v>41</v>
      </c>
      <c r="AG12" s="7"/>
      <c r="AH12" s="7"/>
      <c r="AI12" s="6" t="str">
        <f>HYPERLINK("https://doi.org/10.1515/9780691212067")</f>
        <v>https://doi.org/10.1515/9780691212067</v>
      </c>
      <c r="AK12" s="6" t="s">
        <v>48</v>
      </c>
    </row>
    <row r="13" spans="1:37" s="6" customFormat="1" x14ac:dyDescent="0.3">
      <c r="A13" s="6">
        <v>540826</v>
      </c>
      <c r="B13" s="7">
        <v>9780674982260</v>
      </c>
      <c r="C13" s="7"/>
      <c r="D13" s="7"/>
      <c r="F13" s="6" t="s">
        <v>72</v>
      </c>
      <c r="G13" s="6" t="s">
        <v>73</v>
      </c>
      <c r="H13" s="6" t="s">
        <v>74</v>
      </c>
      <c r="I13" s="6" t="s">
        <v>75</v>
      </c>
      <c r="J13" s="6">
        <v>1</v>
      </c>
      <c r="K13" s="6" t="s">
        <v>76</v>
      </c>
      <c r="M13" s="6" t="s">
        <v>40</v>
      </c>
      <c r="N13" s="8">
        <v>42989</v>
      </c>
      <c r="O13" s="6">
        <v>2017</v>
      </c>
      <c r="P13" s="6">
        <v>256</v>
      </c>
      <c r="R13" s="6">
        <v>10</v>
      </c>
      <c r="T13" s="6" t="s">
        <v>42</v>
      </c>
      <c r="U13" s="6" t="s">
        <v>43</v>
      </c>
      <c r="V13" s="6" t="s">
        <v>43</v>
      </c>
      <c r="W13" s="6" t="s">
        <v>77</v>
      </c>
      <c r="Y13" s="6" t="s">
        <v>78</v>
      </c>
      <c r="Z13" s="6" t="s">
        <v>79</v>
      </c>
      <c r="AA13" s="6" t="s">
        <v>80</v>
      </c>
      <c r="AC13" s="6">
        <v>54</v>
      </c>
      <c r="AF13" s="6" t="s">
        <v>41</v>
      </c>
      <c r="AG13" s="7"/>
      <c r="AH13" s="7"/>
      <c r="AI13" s="6" t="str">
        <f>HYPERLINK("https://doi.org/10.4159/9780674982260?locatt=mode:legacy")</f>
        <v>https://doi.org/10.4159/9780674982260?locatt=mode:legacy</v>
      </c>
      <c r="AK13" s="6" t="s">
        <v>48</v>
      </c>
    </row>
    <row r="14" spans="1:37" s="6" customFormat="1" x14ac:dyDescent="0.3">
      <c r="A14" s="6">
        <v>542230</v>
      </c>
      <c r="B14" s="7">
        <v>9781400888399</v>
      </c>
      <c r="C14" s="7"/>
      <c r="D14" s="7"/>
      <c r="F14" s="6" t="s">
        <v>81</v>
      </c>
      <c r="G14" s="6" t="s">
        <v>82</v>
      </c>
      <c r="H14" s="6" t="s">
        <v>83</v>
      </c>
      <c r="J14" s="6">
        <v>1</v>
      </c>
      <c r="M14" s="6" t="s">
        <v>52</v>
      </c>
      <c r="N14" s="8">
        <v>43004</v>
      </c>
      <c r="O14" s="6">
        <v>2016</v>
      </c>
      <c r="P14" s="6">
        <v>312</v>
      </c>
      <c r="R14" s="6">
        <v>10</v>
      </c>
      <c r="T14" s="6" t="s">
        <v>42</v>
      </c>
      <c r="U14" s="6" t="s">
        <v>43</v>
      </c>
      <c r="V14" s="6" t="s">
        <v>43</v>
      </c>
      <c r="W14" s="6" t="s">
        <v>84</v>
      </c>
      <c r="Y14" s="6" t="s">
        <v>85</v>
      </c>
      <c r="AA14" s="6" t="s">
        <v>86</v>
      </c>
      <c r="AB14" s="6" t="s">
        <v>87</v>
      </c>
      <c r="AC14" s="6">
        <v>72.95</v>
      </c>
      <c r="AF14" s="6" t="s">
        <v>41</v>
      </c>
      <c r="AG14" s="7"/>
      <c r="AH14" s="7"/>
      <c r="AI14" s="6" t="str">
        <f>HYPERLINK("https://doi.org/10.1515/9781400888399")</f>
        <v>https://doi.org/10.1515/9781400888399</v>
      </c>
      <c r="AK14" s="6" t="s">
        <v>48</v>
      </c>
    </row>
    <row r="15" spans="1:37" s="6" customFormat="1" x14ac:dyDescent="0.3">
      <c r="A15" s="6">
        <v>125409</v>
      </c>
      <c r="B15" s="7">
        <v>9780674061200</v>
      </c>
      <c r="C15" s="7"/>
      <c r="D15" s="7"/>
      <c r="F15" s="6" t="s">
        <v>88</v>
      </c>
      <c r="G15" s="6" t="s">
        <v>89</v>
      </c>
      <c r="H15" s="6" t="s">
        <v>90</v>
      </c>
      <c r="J15" s="6">
        <v>1</v>
      </c>
      <c r="M15" s="6" t="s">
        <v>40</v>
      </c>
      <c r="N15" s="8">
        <v>40755</v>
      </c>
      <c r="O15" s="6">
        <v>2011</v>
      </c>
      <c r="P15" s="6">
        <v>256</v>
      </c>
      <c r="R15" s="6">
        <v>10</v>
      </c>
      <c r="T15" s="6" t="s">
        <v>42</v>
      </c>
      <c r="U15" s="6" t="s">
        <v>91</v>
      </c>
      <c r="V15" s="6" t="s">
        <v>91</v>
      </c>
      <c r="W15" s="6" t="s">
        <v>92</v>
      </c>
      <c r="Y15" s="6" t="s">
        <v>93</v>
      </c>
      <c r="Z15" s="6" t="s">
        <v>94</v>
      </c>
      <c r="AA15" s="6" t="s">
        <v>95</v>
      </c>
      <c r="AB15" s="6" t="s">
        <v>96</v>
      </c>
      <c r="AC15" s="6">
        <v>34</v>
      </c>
      <c r="AF15" s="6" t="s">
        <v>41</v>
      </c>
      <c r="AG15" s="7"/>
      <c r="AH15" s="7"/>
      <c r="AI15" s="6" t="str">
        <f>HYPERLINK("https://doi.org/10.4159/harvard.9780674061200?locatt=mode:legacy")</f>
        <v>https://doi.org/10.4159/harvard.9780674061200?locatt=mode:legacy</v>
      </c>
      <c r="AK15" s="6" t="s">
        <v>48</v>
      </c>
    </row>
    <row r="16" spans="1:37" s="6" customFormat="1" x14ac:dyDescent="0.3">
      <c r="A16" s="6">
        <v>522685</v>
      </c>
      <c r="B16" s="7">
        <v>9780231519885</v>
      </c>
      <c r="C16" s="7"/>
      <c r="D16" s="7"/>
      <c r="F16" s="6" t="s">
        <v>97</v>
      </c>
      <c r="G16" s="6" t="s">
        <v>98</v>
      </c>
      <c r="H16" s="6" t="s">
        <v>99</v>
      </c>
      <c r="J16" s="6">
        <v>1</v>
      </c>
      <c r="K16" s="6" t="s">
        <v>100</v>
      </c>
      <c r="L16" s="9" t="s">
        <v>101</v>
      </c>
      <c r="M16" s="6" t="s">
        <v>102</v>
      </c>
      <c r="N16" s="8">
        <v>41436</v>
      </c>
      <c r="O16" s="6">
        <v>2013</v>
      </c>
      <c r="P16" s="6">
        <v>512</v>
      </c>
      <c r="R16" s="6">
        <v>10</v>
      </c>
      <c r="T16" s="6" t="s">
        <v>42</v>
      </c>
      <c r="U16" s="6" t="s">
        <v>103</v>
      </c>
      <c r="V16" s="6" t="s">
        <v>104</v>
      </c>
      <c r="W16" s="6" t="s">
        <v>105</v>
      </c>
      <c r="Y16" s="6" t="s">
        <v>106</v>
      </c>
      <c r="Z16" s="6" t="s">
        <v>107</v>
      </c>
      <c r="AA16" s="6" t="s">
        <v>108</v>
      </c>
      <c r="AB16" s="6" t="s">
        <v>109</v>
      </c>
      <c r="AC16" s="6">
        <v>27.95</v>
      </c>
      <c r="AF16" s="6" t="s">
        <v>41</v>
      </c>
      <c r="AG16" s="7"/>
      <c r="AH16" s="7"/>
      <c r="AI16" s="6" t="str">
        <f>HYPERLINK("https://doi.org/10.7312/rosa14834")</f>
        <v>https://doi.org/10.7312/rosa14834</v>
      </c>
      <c r="AK16" s="6" t="s">
        <v>48</v>
      </c>
    </row>
    <row r="17" spans="1:37" s="6" customFormat="1" x14ac:dyDescent="0.3">
      <c r="A17" s="6">
        <v>537394</v>
      </c>
      <c r="B17" s="7">
        <v>9780231535885</v>
      </c>
      <c r="C17" s="7"/>
      <c r="D17" s="7"/>
      <c r="F17" s="6" t="s">
        <v>110</v>
      </c>
      <c r="I17" s="6" t="s">
        <v>111</v>
      </c>
      <c r="J17" s="6">
        <v>1</v>
      </c>
      <c r="K17" s="6" t="s">
        <v>100</v>
      </c>
      <c r="L17" s="9" t="s">
        <v>112</v>
      </c>
      <c r="M17" s="6" t="s">
        <v>102</v>
      </c>
      <c r="N17" s="8">
        <v>43290</v>
      </c>
      <c r="O17" s="6">
        <v>2017</v>
      </c>
      <c r="R17" s="6">
        <v>283.5</v>
      </c>
      <c r="T17" s="6" t="s">
        <v>42</v>
      </c>
      <c r="U17" s="6" t="s">
        <v>113</v>
      </c>
      <c r="V17" s="6" t="s">
        <v>114</v>
      </c>
      <c r="W17" s="6" t="s">
        <v>115</v>
      </c>
      <c r="Y17" s="6" t="s">
        <v>116</v>
      </c>
      <c r="Z17" s="6" t="s">
        <v>117</v>
      </c>
      <c r="AA17" s="6" t="s">
        <v>118</v>
      </c>
      <c r="AB17" s="6" t="s">
        <v>119</v>
      </c>
      <c r="AC17" s="6">
        <v>73.95</v>
      </c>
      <c r="AF17" s="6" t="s">
        <v>41</v>
      </c>
      <c r="AG17" s="7"/>
      <c r="AH17" s="7"/>
      <c r="AI17" s="6" t="str">
        <f>HYPERLINK("https://doi.org/10.7312/brun16642")</f>
        <v>https://doi.org/10.7312/brun16642</v>
      </c>
      <c r="AK17" s="6" t="s">
        <v>48</v>
      </c>
    </row>
    <row r="18" spans="1:37" s="6" customFormat="1" x14ac:dyDescent="0.3">
      <c r="A18" s="6">
        <v>579397</v>
      </c>
      <c r="B18" s="7">
        <v>9780674245365</v>
      </c>
      <c r="C18" s="7"/>
      <c r="D18" s="7"/>
      <c r="F18" s="6" t="s">
        <v>120</v>
      </c>
      <c r="G18" s="6" t="s">
        <v>121</v>
      </c>
      <c r="H18" s="6" t="s">
        <v>122</v>
      </c>
      <c r="J18" s="6">
        <v>1</v>
      </c>
      <c r="M18" s="6" t="s">
        <v>40</v>
      </c>
      <c r="N18" s="8">
        <v>44004</v>
      </c>
      <c r="O18" s="6">
        <v>2020</v>
      </c>
      <c r="P18" s="6">
        <v>384</v>
      </c>
      <c r="R18" s="6">
        <v>10</v>
      </c>
      <c r="T18" s="6" t="s">
        <v>42</v>
      </c>
      <c r="U18" s="6" t="s">
        <v>123</v>
      </c>
      <c r="V18" s="6" t="s">
        <v>123</v>
      </c>
      <c r="W18" s="6" t="s">
        <v>124</v>
      </c>
      <c r="Y18" s="6" t="s">
        <v>125</v>
      </c>
      <c r="Z18" s="6" t="s">
        <v>126</v>
      </c>
      <c r="AA18" s="6" t="s">
        <v>127</v>
      </c>
      <c r="AC18" s="6">
        <v>31.95</v>
      </c>
      <c r="AF18" s="6" t="s">
        <v>41</v>
      </c>
      <c r="AG18" s="7"/>
      <c r="AH18" s="7"/>
      <c r="AI18" s="6" t="str">
        <f>HYPERLINK("https://doi.org/10.4159/9780674245365")</f>
        <v>https://doi.org/10.4159/9780674245365</v>
      </c>
      <c r="AK18" s="6" t="s">
        <v>48</v>
      </c>
    </row>
    <row r="19" spans="1:37" s="6" customFormat="1" x14ac:dyDescent="0.3">
      <c r="A19" s="6">
        <v>516579</v>
      </c>
      <c r="B19" s="7">
        <v>9781400848393</v>
      </c>
      <c r="C19" s="7"/>
      <c r="D19" s="7"/>
      <c r="F19" s="6" t="s">
        <v>128</v>
      </c>
      <c r="G19" s="6" t="s">
        <v>129</v>
      </c>
      <c r="H19" s="6" t="s">
        <v>130</v>
      </c>
      <c r="J19" s="6">
        <v>1</v>
      </c>
      <c r="M19" s="6" t="s">
        <v>52</v>
      </c>
      <c r="N19" s="8">
        <v>41658</v>
      </c>
      <c r="O19" s="6">
        <v>2014</v>
      </c>
      <c r="P19" s="6">
        <v>456</v>
      </c>
      <c r="R19" s="6">
        <v>10</v>
      </c>
      <c r="T19" s="6" t="s">
        <v>42</v>
      </c>
      <c r="U19" s="6" t="s">
        <v>131</v>
      </c>
      <c r="V19" s="6" t="s">
        <v>131</v>
      </c>
      <c r="W19" s="6" t="s">
        <v>132</v>
      </c>
      <c r="Y19" s="6" t="s">
        <v>133</v>
      </c>
      <c r="AA19" s="6" t="s">
        <v>134</v>
      </c>
      <c r="AB19" s="6" t="s">
        <v>135</v>
      </c>
      <c r="AC19" s="6">
        <v>107</v>
      </c>
      <c r="AF19" s="6" t="s">
        <v>41</v>
      </c>
      <c r="AG19" s="7"/>
      <c r="AH19" s="7"/>
      <c r="AI19" s="6" t="str">
        <f>HYPERLINK("https://doi.org/10.1515/9781400848393")</f>
        <v>https://doi.org/10.1515/9781400848393</v>
      </c>
      <c r="AK19" s="6" t="s">
        <v>48</v>
      </c>
    </row>
    <row r="20" spans="1:37" s="6" customFormat="1" x14ac:dyDescent="0.3">
      <c r="A20" s="6">
        <v>561908</v>
      </c>
      <c r="B20" s="7">
        <v>9780231550291</v>
      </c>
      <c r="C20" s="7"/>
      <c r="D20" s="7"/>
      <c r="F20" s="6" t="s">
        <v>136</v>
      </c>
      <c r="H20" s="6" t="s">
        <v>137</v>
      </c>
      <c r="J20" s="6">
        <v>1</v>
      </c>
      <c r="K20" s="6" t="s">
        <v>138</v>
      </c>
      <c r="M20" s="6" t="s">
        <v>102</v>
      </c>
      <c r="N20" s="8">
        <v>43759</v>
      </c>
      <c r="O20" s="6">
        <v>2019</v>
      </c>
      <c r="R20" s="6">
        <v>10</v>
      </c>
      <c r="T20" s="6" t="s">
        <v>42</v>
      </c>
      <c r="U20" s="6" t="s">
        <v>113</v>
      </c>
      <c r="V20" s="6" t="s">
        <v>114</v>
      </c>
      <c r="W20" s="6" t="s">
        <v>139</v>
      </c>
      <c r="Y20" s="6" t="s">
        <v>140</v>
      </c>
      <c r="Z20" s="6" t="s">
        <v>141</v>
      </c>
      <c r="AA20" s="6" t="s">
        <v>142</v>
      </c>
      <c r="AB20" s="6" t="s">
        <v>143</v>
      </c>
      <c r="AC20" s="6">
        <v>34.950000000000003</v>
      </c>
      <c r="AF20" s="6" t="s">
        <v>41</v>
      </c>
      <c r="AG20" s="7"/>
      <c r="AH20" s="7"/>
      <c r="AI20" s="6" t="str">
        <f>HYPERLINK("https://doi.org/10.7312/ador17964")</f>
        <v>https://doi.org/10.7312/ador17964</v>
      </c>
      <c r="AK20" s="6" t="s">
        <v>48</v>
      </c>
    </row>
    <row r="21" spans="1:37" s="6" customFormat="1" x14ac:dyDescent="0.3">
      <c r="A21" s="6">
        <v>516661</v>
      </c>
      <c r="B21" s="7">
        <v>9781400852550</v>
      </c>
      <c r="C21" s="7"/>
      <c r="D21" s="7"/>
      <c r="F21" s="6" t="s">
        <v>144</v>
      </c>
      <c r="G21" s="6" t="s">
        <v>145</v>
      </c>
      <c r="H21" s="6" t="s">
        <v>144</v>
      </c>
      <c r="I21" s="6" t="s">
        <v>146</v>
      </c>
      <c r="J21" s="6">
        <v>1</v>
      </c>
      <c r="M21" s="6" t="s">
        <v>52</v>
      </c>
      <c r="N21" s="8">
        <v>41917</v>
      </c>
      <c r="O21" s="6">
        <v>2014</v>
      </c>
      <c r="P21" s="6">
        <v>432</v>
      </c>
      <c r="R21" s="6">
        <v>10</v>
      </c>
      <c r="T21" s="6" t="s">
        <v>42</v>
      </c>
      <c r="U21" s="6" t="s">
        <v>147</v>
      </c>
      <c r="V21" s="6" t="s">
        <v>147</v>
      </c>
      <c r="W21" s="6" t="s">
        <v>148</v>
      </c>
      <c r="Y21" s="6" t="s">
        <v>149</v>
      </c>
      <c r="AA21" s="6" t="s">
        <v>150</v>
      </c>
      <c r="AB21" s="6" t="s">
        <v>151</v>
      </c>
      <c r="AC21" s="6">
        <v>119</v>
      </c>
      <c r="AF21" s="6" t="s">
        <v>41</v>
      </c>
      <c r="AG21" s="7"/>
      <c r="AH21" s="7"/>
      <c r="AI21" s="6" t="str">
        <f>HYPERLINK("https://doi.org/10.1515/9781400852550")</f>
        <v>https://doi.org/10.1515/9781400852550</v>
      </c>
      <c r="AK21" s="6" t="s">
        <v>48</v>
      </c>
    </row>
    <row r="22" spans="1:37" s="6" customFormat="1" x14ac:dyDescent="0.3">
      <c r="A22" s="6">
        <v>550220</v>
      </c>
      <c r="B22" s="7">
        <v>9781400820030</v>
      </c>
      <c r="C22" s="7"/>
      <c r="D22" s="7"/>
      <c r="F22" s="6" t="s">
        <v>152</v>
      </c>
      <c r="J22" s="6">
        <v>1</v>
      </c>
      <c r="M22" s="6" t="s">
        <v>52</v>
      </c>
      <c r="N22" s="8">
        <v>39693</v>
      </c>
      <c r="O22" s="6">
        <v>1963</v>
      </c>
      <c r="P22" s="6">
        <v>888</v>
      </c>
      <c r="R22" s="6">
        <v>10</v>
      </c>
      <c r="T22" s="6" t="s">
        <v>42</v>
      </c>
      <c r="U22" s="6" t="s">
        <v>153</v>
      </c>
      <c r="V22" s="6" t="s">
        <v>153</v>
      </c>
      <c r="W22" s="6" t="s">
        <v>154</v>
      </c>
      <c r="Y22" s="6" t="s">
        <v>155</v>
      </c>
      <c r="AA22" s="6" t="s">
        <v>156</v>
      </c>
      <c r="AB22" s="6" t="s">
        <v>157</v>
      </c>
      <c r="AC22" s="6">
        <v>144.94999999999999</v>
      </c>
      <c r="AF22" s="6" t="s">
        <v>41</v>
      </c>
      <c r="AG22" s="7"/>
      <c r="AH22" s="7"/>
      <c r="AI22" s="6" t="str">
        <f>HYPERLINK("https://doi.org/10.1515/9781400820030")</f>
        <v>https://doi.org/10.1515/9781400820030</v>
      </c>
      <c r="AK22" s="6" t="s">
        <v>48</v>
      </c>
    </row>
    <row r="23" spans="1:37" s="6" customFormat="1" x14ac:dyDescent="0.3">
      <c r="A23" s="6">
        <v>584091</v>
      </c>
      <c r="B23" s="7">
        <v>9780691213002</v>
      </c>
      <c r="C23" s="7"/>
      <c r="D23" s="7"/>
      <c r="F23" s="6" t="s">
        <v>158</v>
      </c>
      <c r="G23" s="6" t="s">
        <v>159</v>
      </c>
      <c r="H23" s="6" t="s">
        <v>160</v>
      </c>
      <c r="J23" s="6">
        <v>1</v>
      </c>
      <c r="M23" s="6" t="s">
        <v>52</v>
      </c>
      <c r="N23" s="8">
        <v>43956</v>
      </c>
      <c r="O23" s="6">
        <v>1979</v>
      </c>
      <c r="P23" s="6">
        <v>450</v>
      </c>
      <c r="R23" s="6">
        <v>10</v>
      </c>
      <c r="T23" s="6" t="s">
        <v>42</v>
      </c>
      <c r="U23" s="6" t="s">
        <v>43</v>
      </c>
      <c r="V23" s="6" t="s">
        <v>43</v>
      </c>
      <c r="W23" s="6" t="s">
        <v>161</v>
      </c>
      <c r="Y23" s="6" t="s">
        <v>162</v>
      </c>
      <c r="AA23" s="6" t="s">
        <v>163</v>
      </c>
      <c r="AB23" s="6" t="s">
        <v>164</v>
      </c>
      <c r="AC23" s="6">
        <v>190</v>
      </c>
      <c r="AF23" s="6" t="s">
        <v>41</v>
      </c>
      <c r="AG23" s="7"/>
      <c r="AH23" s="7"/>
      <c r="AI23" s="6" t="str">
        <f>HYPERLINK("https://doi.org/10.1515/9780691213002")</f>
        <v>https://doi.org/10.1515/9780691213002</v>
      </c>
      <c r="AK23" s="6" t="s">
        <v>48</v>
      </c>
    </row>
    <row r="24" spans="1:37" s="6" customFormat="1" x14ac:dyDescent="0.3">
      <c r="A24" s="6">
        <v>535227</v>
      </c>
      <c r="B24" s="7">
        <v>9783839441602</v>
      </c>
      <c r="C24" s="7"/>
      <c r="D24" s="7"/>
      <c r="F24" s="6" t="s">
        <v>165</v>
      </c>
      <c r="G24" s="6" t="s">
        <v>166</v>
      </c>
      <c r="H24" s="6" t="s">
        <v>167</v>
      </c>
      <c r="J24" s="6">
        <v>1</v>
      </c>
      <c r="K24" s="6" t="s">
        <v>168</v>
      </c>
      <c r="M24" s="6" t="s">
        <v>169</v>
      </c>
      <c r="N24" s="8">
        <v>43704</v>
      </c>
      <c r="O24" s="6">
        <v>2019</v>
      </c>
      <c r="P24" s="6">
        <v>280</v>
      </c>
      <c r="R24" s="6">
        <v>10</v>
      </c>
      <c r="T24" s="6" t="s">
        <v>42</v>
      </c>
      <c r="U24" s="6" t="s">
        <v>43</v>
      </c>
      <c r="V24" s="6" t="s">
        <v>43</v>
      </c>
      <c r="W24" s="6" t="s">
        <v>161</v>
      </c>
      <c r="Y24" s="6" t="s">
        <v>170</v>
      </c>
      <c r="AA24" s="6" t="s">
        <v>171</v>
      </c>
      <c r="AB24" s="6" t="s">
        <v>172</v>
      </c>
      <c r="AC24" s="6">
        <v>53.98</v>
      </c>
      <c r="AF24" s="6" t="s">
        <v>41</v>
      </c>
      <c r="AG24" s="7"/>
      <c r="AH24" s="7"/>
      <c r="AI24" s="6" t="str">
        <f>HYPERLINK("https://doi.org/10.1515/9783839441602")</f>
        <v>https://doi.org/10.1515/9783839441602</v>
      </c>
      <c r="AK24" s="6" t="s">
        <v>48</v>
      </c>
    </row>
    <row r="25" spans="1:37" s="6" customFormat="1" x14ac:dyDescent="0.3">
      <c r="A25" s="6">
        <v>582089</v>
      </c>
      <c r="B25" s="7">
        <v>9781478007227</v>
      </c>
      <c r="C25" s="7"/>
      <c r="D25" s="7"/>
      <c r="F25" s="6" t="s">
        <v>173</v>
      </c>
      <c r="H25" s="6" t="s">
        <v>174</v>
      </c>
      <c r="J25" s="6">
        <v>1</v>
      </c>
      <c r="K25" s="6" t="s">
        <v>175</v>
      </c>
      <c r="M25" s="6" t="s">
        <v>176</v>
      </c>
      <c r="N25" s="8">
        <v>43763</v>
      </c>
      <c r="O25" s="6">
        <v>2019</v>
      </c>
      <c r="P25" s="6">
        <v>224</v>
      </c>
      <c r="R25" s="6">
        <v>10</v>
      </c>
      <c r="T25" s="6" t="s">
        <v>42</v>
      </c>
      <c r="U25" s="6" t="s">
        <v>43</v>
      </c>
      <c r="V25" s="6" t="s">
        <v>43</v>
      </c>
      <c r="W25" s="6" t="s">
        <v>177</v>
      </c>
      <c r="Y25" s="6" t="s">
        <v>178</v>
      </c>
      <c r="Z25" s="6" t="s">
        <v>179</v>
      </c>
      <c r="AA25" s="6" t="s">
        <v>180</v>
      </c>
      <c r="AB25" s="6" t="s">
        <v>181</v>
      </c>
      <c r="AC25" s="6">
        <v>136.94999999999999</v>
      </c>
      <c r="AF25" s="6" t="s">
        <v>41</v>
      </c>
      <c r="AG25" s="7"/>
      <c r="AH25" s="7"/>
      <c r="AI25" s="6" t="str">
        <f>HYPERLINK("https://doi.org/10.1515/9781478007227?locatt=mode:legacy")</f>
        <v>https://doi.org/10.1515/9781478007227?locatt=mode:legacy</v>
      </c>
      <c r="AK25" s="6" t="s">
        <v>48</v>
      </c>
    </row>
    <row r="26" spans="1:37" s="6" customFormat="1" x14ac:dyDescent="0.3">
      <c r="A26" s="6">
        <v>561911</v>
      </c>
      <c r="B26" s="7">
        <v>9780231547253</v>
      </c>
      <c r="C26" s="7"/>
      <c r="D26" s="7"/>
      <c r="F26" s="6" t="s">
        <v>182</v>
      </c>
      <c r="G26" s="6" t="s">
        <v>183</v>
      </c>
      <c r="H26" s="6" t="s">
        <v>184</v>
      </c>
      <c r="J26" s="6">
        <v>1</v>
      </c>
      <c r="M26" s="6" t="s">
        <v>102</v>
      </c>
      <c r="N26" s="8">
        <v>43731</v>
      </c>
      <c r="O26" s="6">
        <v>2019</v>
      </c>
      <c r="R26" s="6">
        <v>10</v>
      </c>
      <c r="T26" s="6" t="s">
        <v>42</v>
      </c>
      <c r="U26" s="6" t="s">
        <v>43</v>
      </c>
      <c r="V26" s="6" t="s">
        <v>43</v>
      </c>
      <c r="W26" s="6" t="s">
        <v>185</v>
      </c>
      <c r="Y26" s="6" t="s">
        <v>186</v>
      </c>
      <c r="Z26" s="6" t="s">
        <v>187</v>
      </c>
      <c r="AA26" s="6" t="s">
        <v>188</v>
      </c>
      <c r="AB26" s="6" t="s">
        <v>189</v>
      </c>
      <c r="AC26" s="6">
        <v>22.95</v>
      </c>
      <c r="AF26" s="6" t="s">
        <v>41</v>
      </c>
      <c r="AG26" s="7"/>
      <c r="AH26" s="7"/>
      <c r="AI26" s="6" t="str">
        <f>HYPERLINK("https://doi.org/10.7312/zama18740")</f>
        <v>https://doi.org/10.7312/zama18740</v>
      </c>
      <c r="AK26" s="6" t="s">
        <v>48</v>
      </c>
    </row>
    <row r="27" spans="1:37" s="6" customFormat="1" x14ac:dyDescent="0.3">
      <c r="A27" s="6">
        <v>575089</v>
      </c>
      <c r="B27" s="7">
        <v>9780691197043</v>
      </c>
      <c r="C27" s="7"/>
      <c r="D27" s="7"/>
      <c r="F27" s="6" t="s">
        <v>190</v>
      </c>
      <c r="H27" s="6" t="s">
        <v>191</v>
      </c>
      <c r="I27" s="6" t="s">
        <v>192</v>
      </c>
      <c r="J27" s="6">
        <v>1</v>
      </c>
      <c r="M27" s="6" t="s">
        <v>52</v>
      </c>
      <c r="N27" s="8">
        <v>43844</v>
      </c>
      <c r="O27" s="6">
        <v>2020</v>
      </c>
      <c r="P27" s="6">
        <v>384</v>
      </c>
      <c r="R27" s="6">
        <v>10</v>
      </c>
      <c r="T27" s="6" t="s">
        <v>42</v>
      </c>
      <c r="U27" s="6" t="s">
        <v>91</v>
      </c>
      <c r="V27" s="6" t="s">
        <v>91</v>
      </c>
      <c r="W27" s="6" t="s">
        <v>193</v>
      </c>
      <c r="Y27" s="6" t="s">
        <v>194</v>
      </c>
      <c r="AA27" s="6" t="s">
        <v>195</v>
      </c>
      <c r="AB27" s="6" t="s">
        <v>196</v>
      </c>
      <c r="AC27" s="6">
        <v>170</v>
      </c>
      <c r="AF27" s="6" t="s">
        <v>41</v>
      </c>
      <c r="AG27" s="7"/>
      <c r="AH27" s="7"/>
      <c r="AI27" s="6" t="str">
        <f>HYPERLINK("https://doi.org/10.1515/9780691197043")</f>
        <v>https://doi.org/10.1515/9780691197043</v>
      </c>
      <c r="AK27" s="6" t="s">
        <v>48</v>
      </c>
    </row>
    <row r="28" spans="1:37" s="6" customFormat="1" x14ac:dyDescent="0.3">
      <c r="A28" s="6">
        <v>584178</v>
      </c>
      <c r="B28" s="7">
        <v>9780691208725</v>
      </c>
      <c r="C28" s="7"/>
      <c r="D28" s="7"/>
      <c r="F28" s="6" t="s">
        <v>197</v>
      </c>
      <c r="G28" s="6" t="s">
        <v>198</v>
      </c>
      <c r="H28" s="6" t="s">
        <v>199</v>
      </c>
      <c r="J28" s="6">
        <v>1</v>
      </c>
      <c r="M28" s="6" t="s">
        <v>52</v>
      </c>
      <c r="N28" s="8">
        <v>44117</v>
      </c>
      <c r="O28" s="6">
        <v>2020</v>
      </c>
      <c r="P28" s="6">
        <v>272</v>
      </c>
      <c r="R28" s="6">
        <v>10</v>
      </c>
      <c r="T28" s="6" t="s">
        <v>42</v>
      </c>
      <c r="U28" s="6" t="s">
        <v>43</v>
      </c>
      <c r="V28" s="6" t="s">
        <v>43</v>
      </c>
      <c r="W28" s="6" t="s">
        <v>200</v>
      </c>
      <c r="Y28" s="6" t="s">
        <v>201</v>
      </c>
      <c r="AA28" s="6" t="s">
        <v>202</v>
      </c>
      <c r="AB28" s="6" t="s">
        <v>203</v>
      </c>
      <c r="AC28" s="6">
        <v>95</v>
      </c>
      <c r="AF28" s="6" t="s">
        <v>41</v>
      </c>
      <c r="AG28" s="7"/>
      <c r="AH28" s="7"/>
      <c r="AI28" s="6" t="str">
        <f>HYPERLINK("https://doi.org/10.1515/9780691208725")</f>
        <v>https://doi.org/10.1515/9780691208725</v>
      </c>
      <c r="AK28" s="6" t="s">
        <v>48</v>
      </c>
    </row>
    <row r="29" spans="1:37" s="6" customFormat="1" x14ac:dyDescent="0.3">
      <c r="A29" s="6">
        <v>511940</v>
      </c>
      <c r="B29" s="7">
        <v>9781400826636</v>
      </c>
      <c r="C29" s="7"/>
      <c r="D29" s="7"/>
      <c r="F29" s="6" t="s">
        <v>204</v>
      </c>
      <c r="G29" s="6" t="s">
        <v>205</v>
      </c>
      <c r="H29" s="6" t="s">
        <v>206</v>
      </c>
      <c r="J29" s="6">
        <v>1</v>
      </c>
      <c r="M29" s="6" t="s">
        <v>52</v>
      </c>
      <c r="N29" s="8">
        <v>39914</v>
      </c>
      <c r="O29" s="6">
        <v>2006</v>
      </c>
      <c r="P29" s="6">
        <v>400</v>
      </c>
      <c r="R29" s="6">
        <v>10</v>
      </c>
      <c r="T29" s="6" t="s">
        <v>42</v>
      </c>
      <c r="U29" s="6" t="s">
        <v>43</v>
      </c>
      <c r="V29" s="6" t="s">
        <v>43</v>
      </c>
      <c r="W29" s="6" t="s">
        <v>207</v>
      </c>
      <c r="Y29" s="6" t="s">
        <v>208</v>
      </c>
      <c r="AA29" s="6" t="s">
        <v>209</v>
      </c>
      <c r="AB29" s="6" t="s">
        <v>210</v>
      </c>
      <c r="AC29" s="6">
        <v>205</v>
      </c>
      <c r="AF29" s="6" t="s">
        <v>41</v>
      </c>
      <c r="AG29" s="7"/>
      <c r="AH29" s="7"/>
      <c r="AI29" s="6" t="str">
        <f>HYPERLINK("https://doi.org/10.1515/9781400826636")</f>
        <v>https://doi.org/10.1515/9781400826636</v>
      </c>
      <c r="AK29" s="6" t="s">
        <v>48</v>
      </c>
    </row>
    <row r="30" spans="1:37" s="6" customFormat="1" x14ac:dyDescent="0.3">
      <c r="A30" s="6">
        <v>583549</v>
      </c>
      <c r="B30" s="7">
        <v>9780822391623</v>
      </c>
      <c r="C30" s="7"/>
      <c r="D30" s="7"/>
      <c r="F30" s="6" t="s">
        <v>211</v>
      </c>
      <c r="G30" s="6" t="s">
        <v>212</v>
      </c>
      <c r="H30" s="6" t="s">
        <v>213</v>
      </c>
      <c r="J30" s="6">
        <v>1</v>
      </c>
      <c r="K30" s="6" t="s">
        <v>214</v>
      </c>
      <c r="M30" s="6" t="s">
        <v>176</v>
      </c>
      <c r="N30" s="8">
        <v>40182</v>
      </c>
      <c r="O30" s="6">
        <v>2010</v>
      </c>
      <c r="P30" s="6">
        <v>200</v>
      </c>
      <c r="R30" s="6">
        <v>10</v>
      </c>
      <c r="T30" s="6" t="s">
        <v>42</v>
      </c>
      <c r="U30" s="6" t="s">
        <v>43</v>
      </c>
      <c r="V30" s="6" t="s">
        <v>43</v>
      </c>
      <c r="W30" s="6" t="s">
        <v>215</v>
      </c>
      <c r="Y30" s="6" t="s">
        <v>216</v>
      </c>
      <c r="Z30" s="6" t="s">
        <v>217</v>
      </c>
      <c r="AA30" s="6" t="s">
        <v>218</v>
      </c>
      <c r="AB30" s="6" t="s">
        <v>219</v>
      </c>
      <c r="AC30" s="6">
        <v>130.94999999999999</v>
      </c>
      <c r="AF30" s="6" t="s">
        <v>41</v>
      </c>
      <c r="AG30" s="7"/>
      <c r="AH30" s="7"/>
      <c r="AI30" s="6" t="str">
        <f>HYPERLINK("https://doi.org/10.1515/9780822391623")</f>
        <v>https://doi.org/10.1515/9780822391623</v>
      </c>
      <c r="AK30" s="6" t="s">
        <v>48</v>
      </c>
    </row>
    <row r="31" spans="1:37" s="6" customFormat="1" x14ac:dyDescent="0.3">
      <c r="A31" s="6">
        <v>563042</v>
      </c>
      <c r="B31" s="7">
        <v>9780691189734</v>
      </c>
      <c r="C31" s="7"/>
      <c r="D31" s="7"/>
      <c r="F31" s="6" t="s">
        <v>220</v>
      </c>
      <c r="H31" s="6" t="s">
        <v>221</v>
      </c>
      <c r="J31" s="6">
        <v>1</v>
      </c>
      <c r="K31" s="6" t="s">
        <v>222</v>
      </c>
      <c r="L31" s="9" t="s">
        <v>223</v>
      </c>
      <c r="M31" s="6" t="s">
        <v>52</v>
      </c>
      <c r="N31" s="8">
        <v>43648</v>
      </c>
      <c r="O31" s="6">
        <v>2019</v>
      </c>
      <c r="P31" s="6">
        <v>256</v>
      </c>
      <c r="R31" s="6">
        <v>10</v>
      </c>
      <c r="T31" s="6" t="s">
        <v>42</v>
      </c>
      <c r="U31" s="6" t="s">
        <v>153</v>
      </c>
      <c r="V31" s="6" t="s">
        <v>153</v>
      </c>
      <c r="W31" s="6" t="s">
        <v>224</v>
      </c>
      <c r="Y31" s="6" t="s">
        <v>225</v>
      </c>
      <c r="AA31" s="6" t="s">
        <v>226</v>
      </c>
      <c r="AB31" s="6" t="s">
        <v>227</v>
      </c>
      <c r="AC31" s="6">
        <v>78</v>
      </c>
      <c r="AF31" s="6" t="s">
        <v>41</v>
      </c>
      <c r="AG31" s="7"/>
      <c r="AH31" s="7"/>
      <c r="AI31" s="6" t="str">
        <f>HYPERLINK("https://doi.org/10.1515/9780691189734")</f>
        <v>https://doi.org/10.1515/9780691189734</v>
      </c>
      <c r="AK31" s="6" t="s">
        <v>48</v>
      </c>
    </row>
    <row r="32" spans="1:37" s="6" customFormat="1" x14ac:dyDescent="0.3">
      <c r="A32" s="6">
        <v>578799</v>
      </c>
      <c r="B32" s="7">
        <v>9780691209753</v>
      </c>
      <c r="C32" s="7"/>
      <c r="D32" s="7"/>
      <c r="F32" s="6" t="s">
        <v>228</v>
      </c>
      <c r="G32" s="6" t="s">
        <v>229</v>
      </c>
      <c r="H32" s="6" t="s">
        <v>230</v>
      </c>
      <c r="J32" s="6">
        <v>1</v>
      </c>
      <c r="M32" s="6" t="s">
        <v>52</v>
      </c>
      <c r="N32" s="8">
        <v>43921</v>
      </c>
      <c r="O32" s="6">
        <v>1990</v>
      </c>
      <c r="P32" s="6">
        <v>280</v>
      </c>
      <c r="R32" s="6">
        <v>10</v>
      </c>
      <c r="T32" s="6" t="s">
        <v>42</v>
      </c>
      <c r="U32" s="6" t="s">
        <v>231</v>
      </c>
      <c r="V32" s="6" t="s">
        <v>231</v>
      </c>
      <c r="W32" s="6" t="s">
        <v>232</v>
      </c>
      <c r="Y32" s="6" t="s">
        <v>233</v>
      </c>
      <c r="AA32" s="6" t="s">
        <v>234</v>
      </c>
      <c r="AC32" s="6">
        <v>190</v>
      </c>
      <c r="AF32" s="6" t="s">
        <v>41</v>
      </c>
      <c r="AG32" s="7"/>
      <c r="AH32" s="7"/>
      <c r="AI32" s="6" t="str">
        <f>HYPERLINK("https://doi.org/10.1515/9780691209753")</f>
        <v>https://doi.org/10.1515/9780691209753</v>
      </c>
      <c r="AK32" s="6" t="s">
        <v>48</v>
      </c>
    </row>
    <row r="33" spans="1:37" s="6" customFormat="1" x14ac:dyDescent="0.3">
      <c r="A33" s="6">
        <v>563221</v>
      </c>
      <c r="B33" s="7">
        <v>9781400838684</v>
      </c>
      <c r="C33" s="7"/>
      <c r="D33" s="7"/>
      <c r="F33" s="6" t="s">
        <v>235</v>
      </c>
      <c r="G33" s="6" t="s">
        <v>236</v>
      </c>
      <c r="I33" s="6" t="s">
        <v>237</v>
      </c>
      <c r="J33" s="6">
        <v>1</v>
      </c>
      <c r="M33" s="6" t="s">
        <v>52</v>
      </c>
      <c r="N33" s="8">
        <v>40623</v>
      </c>
      <c r="O33" s="6">
        <v>2011</v>
      </c>
      <c r="P33" s="6">
        <v>504</v>
      </c>
      <c r="R33" s="6">
        <v>10</v>
      </c>
      <c r="T33" s="6" t="s">
        <v>42</v>
      </c>
      <c r="U33" s="6" t="s">
        <v>113</v>
      </c>
      <c r="V33" s="6" t="s">
        <v>238</v>
      </c>
      <c r="W33" s="6" t="s">
        <v>239</v>
      </c>
      <c r="Y33" s="6" t="s">
        <v>240</v>
      </c>
      <c r="AA33" s="6" t="s">
        <v>241</v>
      </c>
      <c r="AB33" s="6" t="s">
        <v>242</v>
      </c>
      <c r="AC33" s="6">
        <v>190</v>
      </c>
      <c r="AF33" s="6" t="s">
        <v>41</v>
      </c>
      <c r="AG33" s="7"/>
      <c r="AH33" s="7"/>
      <c r="AI33" s="6" t="str">
        <f>HYPERLINK("https://doi.org/10.1515/9781400838684")</f>
        <v>https://doi.org/10.1515/9781400838684</v>
      </c>
      <c r="AK33" s="6" t="s">
        <v>48</v>
      </c>
    </row>
    <row r="34" spans="1:37" s="6" customFormat="1" x14ac:dyDescent="0.3">
      <c r="A34" s="6">
        <v>550244</v>
      </c>
      <c r="B34" s="7">
        <v>9781400830633</v>
      </c>
      <c r="C34" s="7"/>
      <c r="D34" s="7"/>
      <c r="F34" s="6" t="s">
        <v>243</v>
      </c>
      <c r="H34" s="6" t="s">
        <v>160</v>
      </c>
      <c r="J34" s="6">
        <v>1</v>
      </c>
      <c r="M34" s="6" t="s">
        <v>52</v>
      </c>
      <c r="N34" s="8">
        <v>40049</v>
      </c>
      <c r="O34" s="6">
        <v>2010</v>
      </c>
      <c r="P34" s="6">
        <v>96</v>
      </c>
      <c r="R34" s="6">
        <v>10</v>
      </c>
      <c r="T34" s="6" t="s">
        <v>42</v>
      </c>
      <c r="U34" s="6" t="s">
        <v>43</v>
      </c>
      <c r="V34" s="6" t="s">
        <v>43</v>
      </c>
      <c r="W34" s="6" t="s">
        <v>244</v>
      </c>
      <c r="Y34" s="6" t="s">
        <v>245</v>
      </c>
      <c r="AA34" s="6" t="s">
        <v>246</v>
      </c>
      <c r="AB34" s="6" t="s">
        <v>247</v>
      </c>
      <c r="AC34" s="6">
        <v>78</v>
      </c>
      <c r="AF34" s="6" t="s">
        <v>41</v>
      </c>
      <c r="AG34" s="7"/>
      <c r="AH34" s="7"/>
      <c r="AI34" s="6" t="str">
        <f>HYPERLINK("https://doi.org/10.1515/9781400830633")</f>
        <v>https://doi.org/10.1515/9781400830633</v>
      </c>
      <c r="AK34" s="6" t="s">
        <v>48</v>
      </c>
    </row>
    <row r="35" spans="1:37" s="6" customFormat="1" x14ac:dyDescent="0.3">
      <c r="A35" s="6">
        <v>512122</v>
      </c>
      <c r="B35" s="7">
        <v>9781400838660</v>
      </c>
      <c r="C35" s="7"/>
      <c r="D35" s="7"/>
      <c r="F35" s="6" t="s">
        <v>248</v>
      </c>
      <c r="H35" s="6" t="s">
        <v>160</v>
      </c>
      <c r="I35" s="6" t="s">
        <v>249</v>
      </c>
      <c r="J35" s="6">
        <v>1</v>
      </c>
      <c r="M35" s="6" t="s">
        <v>52</v>
      </c>
      <c r="N35" s="8">
        <v>40546</v>
      </c>
      <c r="O35" s="6">
        <v>2011</v>
      </c>
      <c r="P35" s="6">
        <v>288</v>
      </c>
      <c r="R35" s="6">
        <v>10</v>
      </c>
      <c r="T35" s="6" t="s">
        <v>42</v>
      </c>
      <c r="U35" s="6" t="s">
        <v>43</v>
      </c>
      <c r="V35" s="6" t="s">
        <v>43</v>
      </c>
      <c r="W35" s="6" t="s">
        <v>250</v>
      </c>
      <c r="Y35" s="6" t="s">
        <v>251</v>
      </c>
      <c r="AA35" s="6" t="s">
        <v>252</v>
      </c>
      <c r="AB35" s="6" t="s">
        <v>253</v>
      </c>
      <c r="AC35" s="6">
        <v>205</v>
      </c>
      <c r="AF35" s="6" t="s">
        <v>41</v>
      </c>
      <c r="AG35" s="7"/>
      <c r="AH35" s="7"/>
      <c r="AI35" s="6" t="str">
        <f>HYPERLINK("https://doi.org/10.1515/9781400838660")</f>
        <v>https://doi.org/10.1515/9781400838660</v>
      </c>
      <c r="AK35" s="6" t="s">
        <v>48</v>
      </c>
    </row>
    <row r="36" spans="1:37" s="6" customFormat="1" x14ac:dyDescent="0.3">
      <c r="A36" s="6">
        <v>580280</v>
      </c>
      <c r="B36" s="7">
        <v>9780691201399</v>
      </c>
      <c r="C36" s="7"/>
      <c r="D36" s="7"/>
      <c r="F36" s="6" t="s">
        <v>254</v>
      </c>
      <c r="G36" s="6" t="s">
        <v>255</v>
      </c>
      <c r="H36" s="6" t="s">
        <v>256</v>
      </c>
      <c r="J36" s="6">
        <v>1</v>
      </c>
      <c r="M36" s="6" t="s">
        <v>52</v>
      </c>
      <c r="N36" s="8">
        <v>43956</v>
      </c>
      <c r="O36" s="6">
        <v>1995</v>
      </c>
      <c r="P36" s="6">
        <v>219</v>
      </c>
      <c r="R36" s="6">
        <v>10</v>
      </c>
      <c r="T36" s="6" t="s">
        <v>42</v>
      </c>
      <c r="U36" s="6" t="s">
        <v>43</v>
      </c>
      <c r="V36" s="6" t="s">
        <v>43</v>
      </c>
      <c r="W36" s="6" t="s">
        <v>161</v>
      </c>
      <c r="Y36" s="6" t="s">
        <v>257</v>
      </c>
      <c r="AA36" s="6" t="s">
        <v>258</v>
      </c>
      <c r="AB36" s="6" t="s">
        <v>259</v>
      </c>
      <c r="AC36" s="6">
        <v>190</v>
      </c>
      <c r="AF36" s="6" t="s">
        <v>41</v>
      </c>
      <c r="AG36" s="7"/>
      <c r="AH36" s="7"/>
      <c r="AI36" s="6" t="str">
        <f>HYPERLINK("https://doi.org/10.1515/9780691201399")</f>
        <v>https://doi.org/10.1515/9780691201399</v>
      </c>
      <c r="AK36" s="6" t="s">
        <v>48</v>
      </c>
    </row>
    <row r="37" spans="1:37" s="6" customFormat="1" x14ac:dyDescent="0.3">
      <c r="A37" s="6">
        <v>595886</v>
      </c>
      <c r="B37" s="7">
        <v>9780691222370</v>
      </c>
      <c r="C37" s="7"/>
      <c r="D37" s="7"/>
      <c r="F37" s="6" t="s">
        <v>260</v>
      </c>
      <c r="H37" s="6" t="s">
        <v>261</v>
      </c>
      <c r="J37" s="6">
        <v>1</v>
      </c>
      <c r="K37" s="6" t="s">
        <v>262</v>
      </c>
      <c r="L37" s="9" t="s">
        <v>263</v>
      </c>
      <c r="M37" s="6" t="s">
        <v>52</v>
      </c>
      <c r="N37" s="8">
        <v>44292</v>
      </c>
      <c r="O37" s="6">
        <v>2021</v>
      </c>
      <c r="P37" s="6">
        <v>392</v>
      </c>
      <c r="R37" s="6">
        <v>10</v>
      </c>
      <c r="T37" s="6" t="s">
        <v>42</v>
      </c>
      <c r="U37" s="6" t="s">
        <v>147</v>
      </c>
      <c r="V37" s="6" t="s">
        <v>264</v>
      </c>
      <c r="W37" s="6" t="s">
        <v>265</v>
      </c>
      <c r="Y37" s="6" t="s">
        <v>266</v>
      </c>
      <c r="AA37" s="6" t="s">
        <v>267</v>
      </c>
      <c r="AB37" s="6" t="s">
        <v>268</v>
      </c>
      <c r="AC37" s="6">
        <v>78</v>
      </c>
      <c r="AF37" s="6" t="s">
        <v>41</v>
      </c>
      <c r="AG37" s="7"/>
      <c r="AH37" s="7"/>
      <c r="AI37" s="6" t="str">
        <f>HYPERLINK("https://doi.org/10.1515/9780691222370?locatt=mode:legacy")</f>
        <v>https://doi.org/10.1515/9780691222370?locatt=mode:legacy</v>
      </c>
      <c r="AK37" s="6" t="s">
        <v>48</v>
      </c>
    </row>
    <row r="38" spans="1:37" s="6" customFormat="1" x14ac:dyDescent="0.3">
      <c r="A38" s="6">
        <v>563025</v>
      </c>
      <c r="B38" s="7">
        <v>9781400834594</v>
      </c>
      <c r="C38" s="7"/>
      <c r="D38" s="7"/>
      <c r="F38" s="6" t="s">
        <v>269</v>
      </c>
      <c r="H38" s="6" t="s">
        <v>270</v>
      </c>
      <c r="J38" s="6">
        <v>1</v>
      </c>
      <c r="K38" s="6" t="s">
        <v>262</v>
      </c>
      <c r="L38" s="9" t="s">
        <v>271</v>
      </c>
      <c r="M38" s="6" t="s">
        <v>52</v>
      </c>
      <c r="N38" s="8">
        <v>40238</v>
      </c>
      <c r="O38" s="6">
        <v>2010</v>
      </c>
      <c r="P38" s="6">
        <v>168</v>
      </c>
      <c r="R38" s="6">
        <v>10</v>
      </c>
      <c r="T38" s="6" t="s">
        <v>42</v>
      </c>
      <c r="U38" s="6" t="s">
        <v>91</v>
      </c>
      <c r="V38" s="6" t="s">
        <v>91</v>
      </c>
      <c r="W38" s="6" t="s">
        <v>272</v>
      </c>
      <c r="Y38" s="6" t="s">
        <v>273</v>
      </c>
      <c r="AA38" s="6" t="s">
        <v>274</v>
      </c>
      <c r="AB38" s="6" t="s">
        <v>275</v>
      </c>
      <c r="AC38" s="6">
        <v>95</v>
      </c>
      <c r="AF38" s="6" t="s">
        <v>41</v>
      </c>
      <c r="AG38" s="7"/>
      <c r="AH38" s="7"/>
      <c r="AI38" s="6" t="str">
        <f>HYPERLINK("https://doi.org/10.1515/9781400834594")</f>
        <v>https://doi.org/10.1515/9781400834594</v>
      </c>
      <c r="AK38" s="6" t="s">
        <v>48</v>
      </c>
    </row>
    <row r="39" spans="1:37" s="6" customFormat="1" x14ac:dyDescent="0.3">
      <c r="A39" s="6">
        <v>521633</v>
      </c>
      <c r="B39" s="7">
        <v>9781400826339</v>
      </c>
      <c r="C39" s="7"/>
      <c r="D39" s="7"/>
      <c r="F39" s="6" t="s">
        <v>276</v>
      </c>
      <c r="H39" s="6" t="s">
        <v>277</v>
      </c>
      <c r="J39" s="6">
        <v>1</v>
      </c>
      <c r="M39" s="6" t="s">
        <v>52</v>
      </c>
      <c r="N39" s="8">
        <v>39823</v>
      </c>
      <c r="O39" s="6">
        <v>2004</v>
      </c>
      <c r="P39" s="6">
        <v>232</v>
      </c>
      <c r="R39" s="6">
        <v>10</v>
      </c>
      <c r="T39" s="6" t="s">
        <v>42</v>
      </c>
      <c r="U39" s="6" t="s">
        <v>43</v>
      </c>
      <c r="V39" s="6" t="s">
        <v>43</v>
      </c>
      <c r="W39" s="6" t="s">
        <v>278</v>
      </c>
      <c r="Y39" s="6" t="s">
        <v>279</v>
      </c>
      <c r="AA39" s="6" t="s">
        <v>280</v>
      </c>
      <c r="AB39" s="6" t="s">
        <v>281</v>
      </c>
      <c r="AC39" s="6">
        <v>146</v>
      </c>
      <c r="AF39" s="6" t="s">
        <v>41</v>
      </c>
      <c r="AG39" s="7"/>
      <c r="AH39" s="7"/>
      <c r="AI39" s="6" t="str">
        <f>HYPERLINK("https://doi.org/10.1515/9781400826339")</f>
        <v>https://doi.org/10.1515/9781400826339</v>
      </c>
      <c r="AK39" s="6" t="s">
        <v>48</v>
      </c>
    </row>
    <row r="40" spans="1:37" s="6" customFormat="1" x14ac:dyDescent="0.3">
      <c r="A40" s="6">
        <v>568664</v>
      </c>
      <c r="B40" s="7">
        <v>9780674242975</v>
      </c>
      <c r="C40" s="7"/>
      <c r="D40" s="7"/>
      <c r="F40" s="6" t="s">
        <v>282</v>
      </c>
      <c r="G40" s="6" t="s">
        <v>283</v>
      </c>
      <c r="H40" s="6" t="s">
        <v>284</v>
      </c>
      <c r="J40" s="6">
        <v>1</v>
      </c>
      <c r="M40" s="6" t="s">
        <v>40</v>
      </c>
      <c r="N40" s="8">
        <v>43690</v>
      </c>
      <c r="O40" s="6">
        <v>2019</v>
      </c>
      <c r="P40" s="6">
        <v>272</v>
      </c>
      <c r="R40" s="6">
        <v>10</v>
      </c>
      <c r="T40" s="6" t="s">
        <v>42</v>
      </c>
      <c r="U40" s="6" t="s">
        <v>43</v>
      </c>
      <c r="V40" s="6" t="s">
        <v>43</v>
      </c>
      <c r="W40" s="6" t="s">
        <v>285</v>
      </c>
      <c r="Y40" s="6" t="s">
        <v>286</v>
      </c>
      <c r="Z40" s="6" t="s">
        <v>287</v>
      </c>
      <c r="AA40" s="6" t="s">
        <v>288</v>
      </c>
      <c r="AC40" s="6">
        <v>24.95</v>
      </c>
      <c r="AF40" s="6" t="s">
        <v>41</v>
      </c>
      <c r="AG40" s="7"/>
      <c r="AH40" s="7"/>
      <c r="AI40" s="6" t="str">
        <f>HYPERLINK("https://doi.org/10.4159/9780674242975")</f>
        <v>https://doi.org/10.4159/9780674242975</v>
      </c>
      <c r="AK40" s="6" t="s">
        <v>48</v>
      </c>
    </row>
    <row r="41" spans="1:37" s="6" customFormat="1" x14ac:dyDescent="0.3">
      <c r="A41" s="6">
        <v>542148</v>
      </c>
      <c r="B41" s="7">
        <v>9781400889624</v>
      </c>
      <c r="C41" s="7"/>
      <c r="D41" s="7"/>
      <c r="F41" s="6" t="s">
        <v>289</v>
      </c>
      <c r="G41" s="6" t="s">
        <v>290</v>
      </c>
      <c r="H41" s="6" t="s">
        <v>291</v>
      </c>
      <c r="J41" s="6">
        <v>1</v>
      </c>
      <c r="M41" s="6" t="s">
        <v>52</v>
      </c>
      <c r="N41" s="8">
        <v>43235</v>
      </c>
      <c r="O41" s="6">
        <v>2018</v>
      </c>
      <c r="P41" s="6">
        <v>368</v>
      </c>
      <c r="R41" s="6">
        <v>10</v>
      </c>
      <c r="T41" s="6" t="s">
        <v>42</v>
      </c>
      <c r="U41" s="6" t="s">
        <v>123</v>
      </c>
      <c r="V41" s="6" t="s">
        <v>123</v>
      </c>
      <c r="W41" s="6" t="s">
        <v>292</v>
      </c>
      <c r="Y41" s="6" t="s">
        <v>293</v>
      </c>
      <c r="AA41" s="6" t="s">
        <v>294</v>
      </c>
      <c r="AB41" s="6" t="s">
        <v>295</v>
      </c>
      <c r="AC41" s="6">
        <v>111</v>
      </c>
      <c r="AF41" s="6" t="s">
        <v>41</v>
      </c>
      <c r="AG41" s="7"/>
      <c r="AH41" s="7"/>
      <c r="AI41" s="6" t="str">
        <f>HYPERLINK("https://doi.org/10.23943/9781400889624")</f>
        <v>https://doi.org/10.23943/9781400889624</v>
      </c>
      <c r="AK41" s="6" t="s">
        <v>48</v>
      </c>
    </row>
    <row r="42" spans="1:37" s="6" customFormat="1" x14ac:dyDescent="0.3">
      <c r="A42" s="6">
        <v>592002</v>
      </c>
      <c r="B42" s="7">
        <v>9781501741913</v>
      </c>
      <c r="C42" s="7"/>
      <c r="D42" s="7"/>
      <c r="F42" s="6" t="s">
        <v>296</v>
      </c>
      <c r="G42" s="6" t="s">
        <v>297</v>
      </c>
      <c r="H42" s="6" t="s">
        <v>298</v>
      </c>
      <c r="I42" s="6" t="s">
        <v>299</v>
      </c>
      <c r="J42" s="6">
        <v>1</v>
      </c>
      <c r="M42" s="6" t="s">
        <v>300</v>
      </c>
      <c r="N42" s="8">
        <v>43646</v>
      </c>
      <c r="O42" s="6">
        <v>1980</v>
      </c>
      <c r="P42" s="6">
        <v>240</v>
      </c>
      <c r="R42" s="6">
        <v>283.5</v>
      </c>
      <c r="T42" s="6" t="s">
        <v>42</v>
      </c>
      <c r="U42" s="6" t="s">
        <v>113</v>
      </c>
      <c r="V42" s="6" t="s">
        <v>114</v>
      </c>
      <c r="W42" s="6" t="s">
        <v>301</v>
      </c>
      <c r="Y42" s="6" t="s">
        <v>302</v>
      </c>
      <c r="Z42" s="6" t="s">
        <v>303</v>
      </c>
      <c r="AB42" s="6" t="s">
        <v>304</v>
      </c>
      <c r="AC42" s="6">
        <v>130.94999999999999</v>
      </c>
      <c r="AF42" s="6" t="s">
        <v>41</v>
      </c>
      <c r="AG42" s="7"/>
      <c r="AH42" s="7"/>
      <c r="AI42" s="6" t="str">
        <f>HYPERLINK("https://doi.org/10.1515/9781501741913")</f>
        <v>https://doi.org/10.1515/9781501741913</v>
      </c>
      <c r="AK42" s="6" t="s">
        <v>48</v>
      </c>
    </row>
    <row r="43" spans="1:37" s="6" customFormat="1" x14ac:dyDescent="0.3">
      <c r="A43" s="6">
        <v>531389</v>
      </c>
      <c r="B43" s="7">
        <v>9780824855710</v>
      </c>
      <c r="C43" s="7"/>
      <c r="D43" s="7"/>
      <c r="F43" s="6" t="s">
        <v>305</v>
      </c>
      <c r="I43" s="6" t="s">
        <v>306</v>
      </c>
      <c r="J43" s="6">
        <v>1</v>
      </c>
      <c r="M43" s="6" t="s">
        <v>307</v>
      </c>
      <c r="N43" s="8">
        <v>42674</v>
      </c>
      <c r="O43" s="6">
        <v>2016</v>
      </c>
      <c r="P43" s="6">
        <v>272</v>
      </c>
      <c r="R43" s="6">
        <v>10</v>
      </c>
      <c r="T43" s="6" t="s">
        <v>42</v>
      </c>
      <c r="U43" s="6" t="s">
        <v>308</v>
      </c>
      <c r="V43" s="6" t="s">
        <v>308</v>
      </c>
      <c r="W43" s="6" t="s">
        <v>309</v>
      </c>
      <c r="Y43" s="6" t="s">
        <v>310</v>
      </c>
      <c r="AA43" s="6" t="s">
        <v>311</v>
      </c>
      <c r="AB43" s="6" t="s">
        <v>312</v>
      </c>
      <c r="AC43" s="6">
        <v>173.95</v>
      </c>
      <c r="AF43" s="6" t="s">
        <v>41</v>
      </c>
      <c r="AG43" s="7"/>
      <c r="AH43" s="7"/>
      <c r="AI43" s="6" t="str">
        <f>HYPERLINK("https://doi.org/10.1515/9780824855710")</f>
        <v>https://doi.org/10.1515/9780824855710</v>
      </c>
      <c r="AK43" s="6" t="s">
        <v>48</v>
      </c>
    </row>
    <row r="44" spans="1:37" s="6" customFormat="1" x14ac:dyDescent="0.3">
      <c r="A44" s="6">
        <v>526611</v>
      </c>
      <c r="B44" s="7">
        <v>9781400884537</v>
      </c>
      <c r="C44" s="7"/>
      <c r="D44" s="7"/>
      <c r="F44" s="6" t="s">
        <v>313</v>
      </c>
      <c r="G44" s="6" t="s">
        <v>314</v>
      </c>
      <c r="H44" s="6" t="s">
        <v>213</v>
      </c>
      <c r="J44" s="6">
        <v>1</v>
      </c>
      <c r="M44" s="6" t="s">
        <v>52</v>
      </c>
      <c r="N44" s="8">
        <v>42696</v>
      </c>
      <c r="O44" s="6">
        <v>2001</v>
      </c>
      <c r="P44" s="6">
        <v>224</v>
      </c>
      <c r="R44" s="6">
        <v>10</v>
      </c>
      <c r="T44" s="6" t="s">
        <v>42</v>
      </c>
      <c r="U44" s="6" t="s">
        <v>91</v>
      </c>
      <c r="V44" s="6" t="s">
        <v>91</v>
      </c>
      <c r="W44" s="6" t="s">
        <v>315</v>
      </c>
      <c r="Y44" s="6" t="s">
        <v>316</v>
      </c>
      <c r="AA44" s="6" t="s">
        <v>317</v>
      </c>
      <c r="AB44" s="6" t="s">
        <v>318</v>
      </c>
      <c r="AC44" s="6">
        <v>170</v>
      </c>
      <c r="AF44" s="6" t="s">
        <v>41</v>
      </c>
      <c r="AG44" s="7"/>
      <c r="AH44" s="7"/>
      <c r="AI44" s="6" t="str">
        <f>HYPERLINK("https://doi.org/10.1515/9781400884537")</f>
        <v>https://doi.org/10.1515/9781400884537</v>
      </c>
      <c r="AK44" s="6" t="s">
        <v>48</v>
      </c>
    </row>
    <row r="45" spans="1:37" s="6" customFormat="1" x14ac:dyDescent="0.3">
      <c r="A45" s="6">
        <v>563070</v>
      </c>
      <c r="B45" s="7">
        <v>9781400821402</v>
      </c>
      <c r="C45" s="7"/>
      <c r="D45" s="7"/>
      <c r="F45" s="6" t="s">
        <v>319</v>
      </c>
      <c r="G45" s="6" t="s">
        <v>320</v>
      </c>
      <c r="H45" s="6" t="s">
        <v>321</v>
      </c>
      <c r="I45" s="6" t="s">
        <v>322</v>
      </c>
      <c r="J45" s="6">
        <v>1</v>
      </c>
      <c r="K45" s="6" t="s">
        <v>262</v>
      </c>
      <c r="L45" s="9" t="s">
        <v>323</v>
      </c>
      <c r="M45" s="6" t="s">
        <v>52</v>
      </c>
      <c r="N45" s="8">
        <v>34568</v>
      </c>
      <c r="O45" s="6">
        <v>1995</v>
      </c>
      <c r="P45" s="6">
        <v>192</v>
      </c>
      <c r="R45" s="6">
        <v>10</v>
      </c>
      <c r="T45" s="6" t="s">
        <v>42</v>
      </c>
      <c r="U45" s="6" t="s">
        <v>91</v>
      </c>
      <c r="V45" s="6" t="s">
        <v>91</v>
      </c>
      <c r="W45" s="6" t="s">
        <v>315</v>
      </c>
      <c r="Y45" s="6" t="s">
        <v>324</v>
      </c>
      <c r="AA45" s="6" t="s">
        <v>325</v>
      </c>
      <c r="AB45" s="6" t="s">
        <v>326</v>
      </c>
      <c r="AC45" s="6">
        <v>126</v>
      </c>
      <c r="AF45" s="6" t="s">
        <v>41</v>
      </c>
      <c r="AG45" s="7"/>
      <c r="AH45" s="7"/>
      <c r="AI45" s="6" t="str">
        <f>HYPERLINK("https://doi.org/10.1515/9781400821402")</f>
        <v>https://doi.org/10.1515/9781400821402</v>
      </c>
      <c r="AK45" s="6" t="s">
        <v>48</v>
      </c>
    </row>
    <row r="46" spans="1:37" s="6" customFormat="1" x14ac:dyDescent="0.3">
      <c r="A46" s="6">
        <v>551507</v>
      </c>
      <c r="B46" s="7">
        <v>9781501718380</v>
      </c>
      <c r="C46" s="7"/>
      <c r="D46" s="7"/>
      <c r="F46" s="6" t="s">
        <v>327</v>
      </c>
      <c r="H46" s="6" t="s">
        <v>328</v>
      </c>
      <c r="J46" s="6">
        <v>1</v>
      </c>
      <c r="M46" s="6" t="s">
        <v>300</v>
      </c>
      <c r="N46" s="8">
        <v>43391</v>
      </c>
      <c r="O46" s="6">
        <v>2007</v>
      </c>
      <c r="P46" s="6">
        <v>192</v>
      </c>
      <c r="R46" s="6">
        <v>283.5</v>
      </c>
      <c r="T46" s="6" t="s">
        <v>42</v>
      </c>
      <c r="U46" s="6" t="s">
        <v>308</v>
      </c>
      <c r="V46" s="6" t="s">
        <v>308</v>
      </c>
      <c r="W46" s="6" t="s">
        <v>329</v>
      </c>
      <c r="Y46" s="6" t="s">
        <v>330</v>
      </c>
      <c r="AA46" s="6" t="s">
        <v>331</v>
      </c>
      <c r="AB46" s="6" t="s">
        <v>332</v>
      </c>
      <c r="AC46" s="6">
        <v>130.94999999999999</v>
      </c>
      <c r="AF46" s="6" t="s">
        <v>41</v>
      </c>
      <c r="AG46" s="7"/>
      <c r="AH46" s="7"/>
      <c r="AI46" s="6" t="str">
        <f>HYPERLINK("https://doi.org/10.7591/9781501718380")</f>
        <v>https://doi.org/10.7591/9781501718380</v>
      </c>
      <c r="AK46" s="6" t="s">
        <v>48</v>
      </c>
    </row>
    <row r="47" spans="1:37" s="6" customFormat="1" x14ac:dyDescent="0.3">
      <c r="A47" s="6">
        <v>543584</v>
      </c>
      <c r="B47" s="7">
        <v>9780691184500</v>
      </c>
      <c r="C47" s="7"/>
      <c r="D47" s="7"/>
      <c r="F47" s="6" t="s">
        <v>333</v>
      </c>
      <c r="H47" s="6" t="s">
        <v>334</v>
      </c>
      <c r="J47" s="6">
        <v>1</v>
      </c>
      <c r="K47" s="6" t="s">
        <v>335</v>
      </c>
      <c r="L47" s="9" t="s">
        <v>336</v>
      </c>
      <c r="M47" s="6" t="s">
        <v>52</v>
      </c>
      <c r="N47" s="8">
        <v>43508</v>
      </c>
      <c r="O47" s="6">
        <v>2019</v>
      </c>
      <c r="P47" s="6">
        <v>608</v>
      </c>
      <c r="R47" s="6">
        <v>10</v>
      </c>
      <c r="T47" s="6" t="s">
        <v>42</v>
      </c>
      <c r="U47" s="6" t="s">
        <v>153</v>
      </c>
      <c r="V47" s="6" t="s">
        <v>153</v>
      </c>
      <c r="W47" s="6" t="s">
        <v>337</v>
      </c>
      <c r="Y47" s="6" t="s">
        <v>338</v>
      </c>
      <c r="AA47" s="6" t="s">
        <v>339</v>
      </c>
      <c r="AB47" s="6" t="s">
        <v>340</v>
      </c>
      <c r="AC47" s="6">
        <v>107</v>
      </c>
      <c r="AF47" s="6" t="s">
        <v>41</v>
      </c>
      <c r="AG47" s="7"/>
      <c r="AH47" s="7"/>
      <c r="AI47" s="6" t="str">
        <f>HYPERLINK("https://doi.org/10.1515/9780691184500?locatt=mode:legacy")</f>
        <v>https://doi.org/10.1515/9780691184500?locatt=mode:legacy</v>
      </c>
      <c r="AK47" s="6" t="s">
        <v>48</v>
      </c>
    </row>
    <row r="48" spans="1:37" s="6" customFormat="1" x14ac:dyDescent="0.3">
      <c r="A48" s="6">
        <v>591323</v>
      </c>
      <c r="B48" s="7">
        <v>9780231552882</v>
      </c>
      <c r="C48" s="7"/>
      <c r="D48" s="7"/>
      <c r="F48" s="6" t="s">
        <v>341</v>
      </c>
      <c r="G48" s="6" t="s">
        <v>342</v>
      </c>
      <c r="H48" s="6" t="s">
        <v>343</v>
      </c>
      <c r="I48" s="6" t="s">
        <v>344</v>
      </c>
      <c r="J48" s="6">
        <v>1</v>
      </c>
      <c r="M48" s="6" t="s">
        <v>102</v>
      </c>
      <c r="N48" s="8">
        <v>44235</v>
      </c>
      <c r="O48" s="6">
        <v>2021</v>
      </c>
      <c r="R48" s="6">
        <v>10</v>
      </c>
      <c r="T48" s="6" t="s">
        <v>42</v>
      </c>
      <c r="U48" s="6" t="s">
        <v>103</v>
      </c>
      <c r="V48" s="6" t="s">
        <v>104</v>
      </c>
      <c r="W48" s="6" t="s">
        <v>345</v>
      </c>
      <c r="Y48" s="6" t="s">
        <v>346</v>
      </c>
      <c r="Z48" s="6" t="s">
        <v>347</v>
      </c>
      <c r="AA48" s="6" t="s">
        <v>348</v>
      </c>
      <c r="AB48" s="6" t="s">
        <v>349</v>
      </c>
      <c r="AC48" s="6">
        <v>24.95</v>
      </c>
      <c r="AF48" s="6" t="s">
        <v>41</v>
      </c>
      <c r="AG48" s="7"/>
      <c r="AH48" s="7"/>
      <c r="AI48" s="6" t="str">
        <f>HYPERLINK("https://doi.org/10.7312/dewe19894")</f>
        <v>https://doi.org/10.7312/dewe19894</v>
      </c>
      <c r="AK48" s="6" t="s">
        <v>48</v>
      </c>
    </row>
    <row r="49" spans="1:37" s="6" customFormat="1" x14ac:dyDescent="0.3">
      <c r="A49" s="6">
        <v>542265</v>
      </c>
      <c r="B49" s="7">
        <v>9781400888733</v>
      </c>
      <c r="C49" s="7"/>
      <c r="D49" s="7"/>
      <c r="F49" s="6" t="s">
        <v>350</v>
      </c>
      <c r="G49" s="6" t="s">
        <v>351</v>
      </c>
      <c r="H49" s="6" t="s">
        <v>352</v>
      </c>
      <c r="J49" s="6">
        <v>1</v>
      </c>
      <c r="M49" s="6" t="s">
        <v>52</v>
      </c>
      <c r="N49" s="8">
        <v>42983</v>
      </c>
      <c r="O49" s="6">
        <v>2016</v>
      </c>
      <c r="P49" s="6">
        <v>376</v>
      </c>
      <c r="R49" s="6">
        <v>10</v>
      </c>
      <c r="T49" s="6" t="s">
        <v>42</v>
      </c>
      <c r="U49" s="6" t="s">
        <v>91</v>
      </c>
      <c r="V49" s="6" t="s">
        <v>91</v>
      </c>
      <c r="W49" s="6" t="s">
        <v>353</v>
      </c>
      <c r="Y49" s="6" t="s">
        <v>354</v>
      </c>
      <c r="AA49" s="6" t="s">
        <v>355</v>
      </c>
      <c r="AB49" s="6" t="s">
        <v>356</v>
      </c>
      <c r="AC49" s="6">
        <v>130.94999999999999</v>
      </c>
      <c r="AF49" s="6" t="s">
        <v>41</v>
      </c>
      <c r="AG49" s="7"/>
      <c r="AH49" s="7"/>
      <c r="AI49" s="6" t="str">
        <f>HYPERLINK("https://doi.org/10.1515/9781400888733")</f>
        <v>https://doi.org/10.1515/9781400888733</v>
      </c>
      <c r="AK49" s="6" t="s">
        <v>48</v>
      </c>
    </row>
    <row r="50" spans="1:37" s="6" customFormat="1" x14ac:dyDescent="0.3">
      <c r="A50" s="6">
        <v>573370</v>
      </c>
      <c r="B50" s="7">
        <v>9780691204758</v>
      </c>
      <c r="C50" s="7"/>
      <c r="D50" s="7"/>
      <c r="F50" s="6" t="s">
        <v>357</v>
      </c>
      <c r="G50" s="6" t="s">
        <v>358</v>
      </c>
      <c r="H50" s="6" t="s">
        <v>359</v>
      </c>
      <c r="J50" s="6">
        <v>1</v>
      </c>
      <c r="M50" s="6" t="s">
        <v>52</v>
      </c>
      <c r="N50" s="8">
        <v>43879</v>
      </c>
      <c r="O50" s="6">
        <v>2020</v>
      </c>
      <c r="P50" s="6">
        <v>232</v>
      </c>
      <c r="R50" s="6">
        <v>10</v>
      </c>
      <c r="T50" s="6" t="s">
        <v>42</v>
      </c>
      <c r="U50" s="6" t="s">
        <v>43</v>
      </c>
      <c r="V50" s="6" t="s">
        <v>43</v>
      </c>
      <c r="W50" s="6" t="s">
        <v>360</v>
      </c>
      <c r="Y50" s="6" t="s">
        <v>361</v>
      </c>
      <c r="AA50" s="6" t="s">
        <v>362</v>
      </c>
      <c r="AB50" s="6" t="s">
        <v>363</v>
      </c>
      <c r="AC50" s="6">
        <v>78</v>
      </c>
      <c r="AF50" s="6" t="s">
        <v>41</v>
      </c>
      <c r="AG50" s="7"/>
      <c r="AH50" s="7"/>
      <c r="AI50" s="6" t="str">
        <f>HYPERLINK("https://doi.org/10.1515/9780691204758")</f>
        <v>https://doi.org/10.1515/9780691204758</v>
      </c>
      <c r="AK50" s="6" t="s">
        <v>48</v>
      </c>
    </row>
    <row r="51" spans="1:37" s="6" customFormat="1" x14ac:dyDescent="0.3">
      <c r="A51" s="6">
        <v>562540</v>
      </c>
      <c r="B51" s="7">
        <v>9780674239067</v>
      </c>
      <c r="C51" s="7"/>
      <c r="D51" s="7"/>
      <c r="F51" s="6" t="s">
        <v>364</v>
      </c>
      <c r="G51" s="6" t="s">
        <v>365</v>
      </c>
      <c r="H51" s="6" t="s">
        <v>366</v>
      </c>
      <c r="J51" s="6">
        <v>1</v>
      </c>
      <c r="M51" s="6" t="s">
        <v>40</v>
      </c>
      <c r="N51" s="8">
        <v>43586</v>
      </c>
      <c r="O51" s="6">
        <v>2019</v>
      </c>
      <c r="P51" s="6">
        <v>768</v>
      </c>
      <c r="R51" s="6">
        <v>10</v>
      </c>
      <c r="T51" s="6" t="s">
        <v>42</v>
      </c>
      <c r="U51" s="6" t="s">
        <v>113</v>
      </c>
      <c r="V51" s="6" t="s">
        <v>367</v>
      </c>
      <c r="W51" s="6" t="s">
        <v>368</v>
      </c>
      <c r="Y51" s="6" t="s">
        <v>369</v>
      </c>
      <c r="Z51" s="6" t="s">
        <v>370</v>
      </c>
      <c r="AA51" s="6" t="s">
        <v>371</v>
      </c>
      <c r="AC51" s="6">
        <v>90</v>
      </c>
      <c r="AF51" s="6" t="s">
        <v>41</v>
      </c>
      <c r="AG51" s="7"/>
      <c r="AH51" s="7"/>
      <c r="AI51" s="6" t="str">
        <f>HYPERLINK("https://doi.org/10.4159/9780674239067?locatt=mode:legacy")</f>
        <v>https://doi.org/10.4159/9780674239067?locatt=mode:legacy</v>
      </c>
      <c r="AK51" s="6" t="s">
        <v>48</v>
      </c>
    </row>
    <row r="52" spans="1:37" s="6" customFormat="1" x14ac:dyDescent="0.3">
      <c r="A52" s="6">
        <v>631769</v>
      </c>
      <c r="B52" s="7">
        <v>9780691235448</v>
      </c>
      <c r="C52" s="7"/>
      <c r="D52" s="7"/>
      <c r="F52" s="6" t="s">
        <v>372</v>
      </c>
      <c r="G52" s="6" t="s">
        <v>373</v>
      </c>
      <c r="H52" s="6" t="s">
        <v>374</v>
      </c>
      <c r="J52" s="6">
        <v>1</v>
      </c>
      <c r="M52" s="6" t="s">
        <v>52</v>
      </c>
      <c r="N52" s="8">
        <v>44705</v>
      </c>
      <c r="O52" s="6">
        <v>2022</v>
      </c>
      <c r="P52" s="6">
        <v>344</v>
      </c>
      <c r="R52" s="6">
        <v>10</v>
      </c>
      <c r="T52" s="6" t="s">
        <v>42</v>
      </c>
      <c r="U52" s="6" t="s">
        <v>43</v>
      </c>
      <c r="V52" s="6" t="s">
        <v>43</v>
      </c>
      <c r="W52" s="6" t="s">
        <v>375</v>
      </c>
      <c r="Y52" s="6" t="s">
        <v>376</v>
      </c>
      <c r="AA52" s="6" t="s">
        <v>377</v>
      </c>
      <c r="AB52" s="6" t="s">
        <v>378</v>
      </c>
      <c r="AC52" s="6">
        <v>79.95</v>
      </c>
      <c r="AF52" s="6" t="s">
        <v>41</v>
      </c>
      <c r="AG52" s="7"/>
      <c r="AH52" s="7"/>
      <c r="AI52" s="6" t="str">
        <f>HYPERLINK("https://doi.org/10.1515/9780691235448?locatt=mode:legacy")</f>
        <v>https://doi.org/10.1515/9780691235448?locatt=mode:legacy</v>
      </c>
      <c r="AK52" s="6" t="s">
        <v>48</v>
      </c>
    </row>
    <row r="53" spans="1:37" s="6" customFormat="1" x14ac:dyDescent="0.3">
      <c r="A53" s="6">
        <v>549509</v>
      </c>
      <c r="B53" s="7">
        <v>9780231887922</v>
      </c>
      <c r="C53" s="7"/>
      <c r="D53" s="7"/>
      <c r="F53" s="6" t="s">
        <v>379</v>
      </c>
      <c r="H53" s="6" t="s">
        <v>380</v>
      </c>
      <c r="J53" s="6">
        <v>1</v>
      </c>
      <c r="M53" s="6" t="s">
        <v>102</v>
      </c>
      <c r="N53" s="8">
        <v>14306</v>
      </c>
      <c r="O53" s="6">
        <v>1939</v>
      </c>
      <c r="P53" s="6">
        <v>70</v>
      </c>
      <c r="R53" s="6">
        <v>10</v>
      </c>
      <c r="T53" s="6" t="s">
        <v>42</v>
      </c>
      <c r="U53" s="6" t="s">
        <v>43</v>
      </c>
      <c r="V53" s="6" t="s">
        <v>43</v>
      </c>
      <c r="W53" s="6" t="s">
        <v>161</v>
      </c>
      <c r="Y53" s="6" t="s">
        <v>381</v>
      </c>
      <c r="AC53" s="6">
        <v>34.99</v>
      </c>
      <c r="AF53" s="6" t="s">
        <v>41</v>
      </c>
      <c r="AG53" s="7"/>
      <c r="AH53" s="7"/>
      <c r="AI53" s="6" t="str">
        <f>HYPERLINK("https://doi.org/10.7312/kant92280")</f>
        <v>https://doi.org/10.7312/kant92280</v>
      </c>
      <c r="AK53" s="6" t="s">
        <v>48</v>
      </c>
    </row>
    <row r="54" spans="1:37" s="6" customFormat="1" x14ac:dyDescent="0.3">
      <c r="A54" s="6">
        <v>542518</v>
      </c>
      <c r="B54" s="7">
        <v>9781400846672</v>
      </c>
      <c r="C54" s="7"/>
      <c r="D54" s="7"/>
      <c r="F54" s="6" t="s">
        <v>64</v>
      </c>
      <c r="G54" s="6" t="s">
        <v>382</v>
      </c>
      <c r="H54" s="6" t="s">
        <v>65</v>
      </c>
      <c r="J54" s="6">
        <v>1</v>
      </c>
      <c r="M54" s="6" t="s">
        <v>52</v>
      </c>
      <c r="N54" s="8">
        <v>41385</v>
      </c>
      <c r="O54" s="6">
        <v>2013</v>
      </c>
      <c r="P54" s="6">
        <v>808</v>
      </c>
      <c r="R54" s="6">
        <v>10</v>
      </c>
      <c r="T54" s="6" t="s">
        <v>42</v>
      </c>
      <c r="U54" s="6" t="s">
        <v>43</v>
      </c>
      <c r="V54" s="6" t="s">
        <v>43</v>
      </c>
      <c r="W54" s="6" t="s">
        <v>68</v>
      </c>
      <c r="Y54" s="6" t="s">
        <v>383</v>
      </c>
      <c r="AA54" s="6" t="s">
        <v>384</v>
      </c>
      <c r="AB54" s="6" t="s">
        <v>385</v>
      </c>
      <c r="AC54" s="6">
        <v>68.95</v>
      </c>
      <c r="AF54" s="6" t="s">
        <v>41</v>
      </c>
      <c r="AG54" s="7"/>
      <c r="AH54" s="7"/>
      <c r="AI54" s="6" t="str">
        <f>HYPERLINK("https://doi.org/10.1515/9781400846672")</f>
        <v>https://doi.org/10.1515/9781400846672</v>
      </c>
      <c r="AK54" s="6" t="s">
        <v>48</v>
      </c>
    </row>
    <row r="55" spans="1:37" s="6" customFormat="1" x14ac:dyDescent="0.3">
      <c r="A55" s="6">
        <v>551980</v>
      </c>
      <c r="B55" s="7">
        <v>9781501735738</v>
      </c>
      <c r="C55" s="7"/>
      <c r="D55" s="7"/>
      <c r="F55" s="6" t="s">
        <v>386</v>
      </c>
      <c r="G55" s="6" t="s">
        <v>387</v>
      </c>
      <c r="H55" s="6" t="s">
        <v>388</v>
      </c>
      <c r="J55" s="6">
        <v>1</v>
      </c>
      <c r="M55" s="6" t="s">
        <v>300</v>
      </c>
      <c r="N55" s="8">
        <v>43348</v>
      </c>
      <c r="O55" s="6">
        <v>1991</v>
      </c>
      <c r="P55" s="6">
        <v>368</v>
      </c>
      <c r="R55" s="6">
        <v>283.5</v>
      </c>
      <c r="T55" s="6" t="s">
        <v>42</v>
      </c>
      <c r="U55" s="6" t="s">
        <v>231</v>
      </c>
      <c r="V55" s="6" t="s">
        <v>231</v>
      </c>
      <c r="W55" s="6" t="s">
        <v>389</v>
      </c>
      <c r="Y55" s="6" t="s">
        <v>390</v>
      </c>
      <c r="AA55" s="6" t="s">
        <v>391</v>
      </c>
      <c r="AB55" s="6" t="s">
        <v>392</v>
      </c>
      <c r="AC55" s="6">
        <v>130.94999999999999</v>
      </c>
      <c r="AF55" s="6" t="s">
        <v>41</v>
      </c>
      <c r="AG55" s="7"/>
      <c r="AH55" s="7"/>
      <c r="AI55" s="6" t="str">
        <f>HYPERLINK("https://doi.org/10.7591/9781501735738")</f>
        <v>https://doi.org/10.7591/9781501735738</v>
      </c>
      <c r="AK55" s="6" t="s">
        <v>48</v>
      </c>
    </row>
    <row r="56" spans="1:37" s="6" customFormat="1" x14ac:dyDescent="0.3">
      <c r="A56" s="6">
        <v>582158</v>
      </c>
      <c r="B56" s="7">
        <v>9780822392781</v>
      </c>
      <c r="C56" s="7"/>
      <c r="D56" s="7"/>
      <c r="F56" s="6" t="s">
        <v>393</v>
      </c>
      <c r="H56" s="6" t="s">
        <v>394</v>
      </c>
      <c r="J56" s="6">
        <v>1</v>
      </c>
      <c r="M56" s="6" t="s">
        <v>176</v>
      </c>
      <c r="N56" s="8">
        <v>40274</v>
      </c>
      <c r="O56" s="6">
        <v>2010</v>
      </c>
      <c r="P56" s="6">
        <v>326</v>
      </c>
      <c r="R56" s="6">
        <v>10</v>
      </c>
      <c r="T56" s="6" t="s">
        <v>42</v>
      </c>
      <c r="U56" s="6" t="s">
        <v>113</v>
      </c>
      <c r="V56" s="6" t="s">
        <v>395</v>
      </c>
      <c r="W56" s="6" t="s">
        <v>396</v>
      </c>
      <c r="Y56" s="6" t="s">
        <v>397</v>
      </c>
      <c r="Z56" s="6" t="s">
        <v>398</v>
      </c>
      <c r="AA56" s="6" t="s">
        <v>399</v>
      </c>
      <c r="AB56" s="6" t="s">
        <v>400</v>
      </c>
      <c r="AC56" s="6">
        <v>140.94999999999999</v>
      </c>
      <c r="AF56" s="6" t="s">
        <v>41</v>
      </c>
      <c r="AG56" s="7"/>
      <c r="AH56" s="7"/>
      <c r="AI56" s="6" t="str">
        <f>HYPERLINK("https://doi.org/10.1515/9780822392781")</f>
        <v>https://doi.org/10.1515/9780822392781</v>
      </c>
      <c r="AK56" s="6" t="s">
        <v>48</v>
      </c>
    </row>
    <row r="57" spans="1:37" s="6" customFormat="1" x14ac:dyDescent="0.3">
      <c r="A57" s="6">
        <v>506649</v>
      </c>
      <c r="B57" s="7">
        <v>9781400825141</v>
      </c>
      <c r="C57" s="7"/>
      <c r="D57" s="7"/>
      <c r="F57" s="6" t="s">
        <v>401</v>
      </c>
      <c r="G57" s="6" t="s">
        <v>402</v>
      </c>
      <c r="H57" s="6" t="s">
        <v>130</v>
      </c>
      <c r="J57" s="6">
        <v>1</v>
      </c>
      <c r="M57" s="6" t="s">
        <v>52</v>
      </c>
      <c r="N57" s="8">
        <v>40387</v>
      </c>
      <c r="O57" s="6">
        <v>2002</v>
      </c>
      <c r="P57" s="6">
        <v>344</v>
      </c>
      <c r="R57" s="6">
        <v>10</v>
      </c>
      <c r="T57" s="6" t="s">
        <v>42</v>
      </c>
      <c r="U57" s="6" t="s">
        <v>91</v>
      </c>
      <c r="V57" s="6" t="s">
        <v>91</v>
      </c>
      <c r="W57" s="6" t="s">
        <v>315</v>
      </c>
      <c r="Y57" s="6" t="s">
        <v>403</v>
      </c>
      <c r="AA57" s="6" t="s">
        <v>404</v>
      </c>
      <c r="AB57" s="6" t="s">
        <v>405</v>
      </c>
      <c r="AC57" s="6">
        <v>170</v>
      </c>
      <c r="AF57" s="6" t="s">
        <v>41</v>
      </c>
      <c r="AG57" s="7"/>
      <c r="AH57" s="7"/>
      <c r="AI57" s="6" t="str">
        <f>HYPERLINK("https://doi.org/10.1515/9781400825141")</f>
        <v>https://doi.org/10.1515/9781400825141</v>
      </c>
      <c r="AK57" s="6" t="s">
        <v>48</v>
      </c>
    </row>
    <row r="58" spans="1:37" s="6" customFormat="1" x14ac:dyDescent="0.3">
      <c r="A58" s="6">
        <v>584245</v>
      </c>
      <c r="B58" s="7">
        <v>9780823264698</v>
      </c>
      <c r="C58" s="7"/>
      <c r="D58" s="7"/>
      <c r="F58" s="6" t="s">
        <v>406</v>
      </c>
      <c r="H58" s="6" t="s">
        <v>407</v>
      </c>
      <c r="J58" s="6">
        <v>1</v>
      </c>
      <c r="M58" s="6" t="s">
        <v>408</v>
      </c>
      <c r="N58" s="8">
        <v>42065</v>
      </c>
      <c r="O58" s="6">
        <v>2015</v>
      </c>
      <c r="P58" s="6">
        <v>228</v>
      </c>
      <c r="R58" s="6">
        <v>10</v>
      </c>
      <c r="T58" s="6" t="s">
        <v>42</v>
      </c>
      <c r="U58" s="6" t="s">
        <v>43</v>
      </c>
      <c r="V58" s="6" t="s">
        <v>43</v>
      </c>
      <c r="W58" s="6" t="s">
        <v>409</v>
      </c>
      <c r="Y58" s="6" t="s">
        <v>410</v>
      </c>
      <c r="AA58" s="6" t="s">
        <v>411</v>
      </c>
      <c r="AB58" s="6" t="s">
        <v>412</v>
      </c>
      <c r="AC58" s="6">
        <v>129.94999999999999</v>
      </c>
      <c r="AF58" s="6" t="s">
        <v>41</v>
      </c>
      <c r="AG58" s="7"/>
      <c r="AH58" s="7"/>
      <c r="AI58" s="6" t="str">
        <f>HYPERLINK("https://doi.org/10.1515/9780823264698")</f>
        <v>https://doi.org/10.1515/9780823264698</v>
      </c>
      <c r="AK58" s="6" t="s">
        <v>48</v>
      </c>
    </row>
    <row r="59" spans="1:37" s="6" customFormat="1" x14ac:dyDescent="0.3">
      <c r="A59" s="6">
        <v>591276</v>
      </c>
      <c r="B59" s="7">
        <v>9780674038325</v>
      </c>
      <c r="C59" s="7"/>
      <c r="D59" s="7"/>
      <c r="F59" s="6" t="s">
        <v>413</v>
      </c>
      <c r="H59" s="6" t="s">
        <v>414</v>
      </c>
      <c r="J59" s="6">
        <v>1</v>
      </c>
      <c r="M59" s="6" t="s">
        <v>40</v>
      </c>
      <c r="N59" s="8">
        <v>37149</v>
      </c>
      <c r="O59" s="6">
        <v>2001</v>
      </c>
      <c r="P59" s="6">
        <v>496</v>
      </c>
      <c r="R59" s="6">
        <v>10</v>
      </c>
      <c r="T59" s="6" t="s">
        <v>42</v>
      </c>
      <c r="U59" s="6" t="s">
        <v>43</v>
      </c>
      <c r="V59" s="6" t="s">
        <v>43</v>
      </c>
      <c r="W59" s="6" t="s">
        <v>415</v>
      </c>
      <c r="Y59" s="6" t="s">
        <v>416</v>
      </c>
      <c r="Z59" s="6" t="s">
        <v>417</v>
      </c>
      <c r="AA59" s="6" t="s">
        <v>418</v>
      </c>
      <c r="AC59" s="6">
        <v>62</v>
      </c>
      <c r="AF59" s="6" t="s">
        <v>41</v>
      </c>
      <c r="AG59" s="7"/>
      <c r="AH59" s="7"/>
      <c r="AI59" s="6" t="str">
        <f>HYPERLINK("https://doi.org/10.4159/9780674038325?locatt=mode:legacy")</f>
        <v>https://doi.org/10.4159/9780674038325?locatt=mode:legacy</v>
      </c>
      <c r="AK59" s="6" t="s">
        <v>48</v>
      </c>
    </row>
    <row r="60" spans="1:37" s="6" customFormat="1" x14ac:dyDescent="0.3">
      <c r="A60" s="6">
        <v>584169</v>
      </c>
      <c r="B60" s="7">
        <v>9780691185842</v>
      </c>
      <c r="C60" s="7"/>
      <c r="D60" s="7"/>
      <c r="F60" s="6" t="s">
        <v>419</v>
      </c>
      <c r="G60" s="6" t="s">
        <v>420</v>
      </c>
      <c r="H60" s="6" t="s">
        <v>421</v>
      </c>
      <c r="J60" s="6">
        <v>1</v>
      </c>
      <c r="M60" s="6" t="s">
        <v>52</v>
      </c>
      <c r="N60" s="8">
        <v>44117</v>
      </c>
      <c r="O60" s="6">
        <v>2020</v>
      </c>
      <c r="P60" s="6">
        <v>336</v>
      </c>
      <c r="R60" s="6">
        <v>10</v>
      </c>
      <c r="T60" s="6" t="s">
        <v>42</v>
      </c>
      <c r="U60" s="6" t="s">
        <v>103</v>
      </c>
      <c r="V60" s="6" t="s">
        <v>422</v>
      </c>
      <c r="W60" s="6" t="s">
        <v>423</v>
      </c>
      <c r="Y60" s="6" t="s">
        <v>424</v>
      </c>
      <c r="AA60" s="6" t="s">
        <v>425</v>
      </c>
      <c r="AB60" s="6" t="s">
        <v>426</v>
      </c>
      <c r="AC60" s="6">
        <v>78</v>
      </c>
      <c r="AF60" s="6" t="s">
        <v>41</v>
      </c>
      <c r="AG60" s="7"/>
      <c r="AH60" s="7"/>
      <c r="AI60" s="6" t="str">
        <f>HYPERLINK("https://doi.org/10.1515/9780691185842")</f>
        <v>https://doi.org/10.1515/9780691185842</v>
      </c>
      <c r="AK60" s="6" t="s">
        <v>48</v>
      </c>
    </row>
    <row r="61" spans="1:37" s="6" customFormat="1" x14ac:dyDescent="0.3">
      <c r="A61" s="6">
        <v>584069</v>
      </c>
      <c r="B61" s="7">
        <v>9780691213248</v>
      </c>
      <c r="C61" s="7"/>
      <c r="D61" s="7"/>
      <c r="F61" s="6" t="s">
        <v>427</v>
      </c>
      <c r="H61" s="6" t="s">
        <v>428</v>
      </c>
      <c r="J61" s="6">
        <v>1</v>
      </c>
      <c r="M61" s="6" t="s">
        <v>52</v>
      </c>
      <c r="N61" s="8">
        <v>43956</v>
      </c>
      <c r="O61" s="6">
        <v>1980</v>
      </c>
      <c r="P61" s="6">
        <v>248</v>
      </c>
      <c r="R61" s="6">
        <v>10</v>
      </c>
      <c r="T61" s="6" t="s">
        <v>42</v>
      </c>
      <c r="U61" s="6" t="s">
        <v>43</v>
      </c>
      <c r="V61" s="6" t="s">
        <v>43</v>
      </c>
      <c r="W61" s="6" t="s">
        <v>161</v>
      </c>
      <c r="Y61" s="6" t="s">
        <v>429</v>
      </c>
      <c r="AA61" s="6" t="s">
        <v>430</v>
      </c>
      <c r="AC61" s="6">
        <v>210</v>
      </c>
      <c r="AF61" s="6" t="s">
        <v>41</v>
      </c>
      <c r="AG61" s="7"/>
      <c r="AH61" s="7"/>
      <c r="AI61" s="6" t="str">
        <f>HYPERLINK("https://doi.org/10.1515/9780691213248")</f>
        <v>https://doi.org/10.1515/9780691213248</v>
      </c>
      <c r="AK61" s="6" t="s">
        <v>48</v>
      </c>
    </row>
    <row r="62" spans="1:37" s="6" customFormat="1" x14ac:dyDescent="0.3">
      <c r="A62" s="6">
        <v>595496</v>
      </c>
      <c r="B62" s="7">
        <v>9780691212623</v>
      </c>
      <c r="C62" s="7"/>
      <c r="D62" s="7"/>
      <c r="F62" s="6" t="s">
        <v>431</v>
      </c>
      <c r="G62" s="6" t="s">
        <v>432</v>
      </c>
      <c r="H62" s="6" t="s">
        <v>433</v>
      </c>
      <c r="J62" s="6">
        <v>1</v>
      </c>
      <c r="M62" s="6" t="s">
        <v>52</v>
      </c>
      <c r="N62" s="8">
        <v>44285</v>
      </c>
      <c r="O62" s="6">
        <v>2021</v>
      </c>
      <c r="P62" s="6">
        <v>248</v>
      </c>
      <c r="R62" s="6">
        <v>10</v>
      </c>
      <c r="T62" s="6" t="s">
        <v>42</v>
      </c>
      <c r="U62" s="6" t="s">
        <v>43</v>
      </c>
      <c r="V62" s="6" t="s">
        <v>43</v>
      </c>
      <c r="W62" s="6" t="s">
        <v>434</v>
      </c>
      <c r="Y62" s="6" t="s">
        <v>435</v>
      </c>
      <c r="AA62" s="6" t="s">
        <v>436</v>
      </c>
      <c r="AB62" s="6" t="s">
        <v>437</v>
      </c>
      <c r="AC62" s="6">
        <v>91</v>
      </c>
      <c r="AF62" s="6" t="s">
        <v>41</v>
      </c>
      <c r="AG62" s="7"/>
      <c r="AH62" s="7"/>
      <c r="AI62" s="6" t="str">
        <f>HYPERLINK("https://doi.org/10.1515/9780691212623?locatt=mode:legacy")</f>
        <v>https://doi.org/10.1515/9780691212623?locatt=mode:legacy</v>
      </c>
      <c r="AK62" s="6" t="s">
        <v>48</v>
      </c>
    </row>
    <row r="63" spans="1:37" s="6" customFormat="1" x14ac:dyDescent="0.3">
      <c r="A63" s="6">
        <v>554244</v>
      </c>
      <c r="B63" s="7">
        <v>9780691190068</v>
      </c>
      <c r="C63" s="7"/>
      <c r="D63" s="7"/>
      <c r="F63" s="6" t="s">
        <v>357</v>
      </c>
      <c r="G63" s="6" t="s">
        <v>358</v>
      </c>
      <c r="H63" s="6" t="s">
        <v>438</v>
      </c>
      <c r="J63" s="6">
        <v>1</v>
      </c>
      <c r="M63" s="6" t="s">
        <v>52</v>
      </c>
      <c r="N63" s="8">
        <v>43571</v>
      </c>
      <c r="O63" s="6">
        <v>2019</v>
      </c>
      <c r="P63" s="6">
        <v>232</v>
      </c>
      <c r="R63" s="6">
        <v>10</v>
      </c>
      <c r="T63" s="6" t="s">
        <v>42</v>
      </c>
      <c r="U63" s="6" t="s">
        <v>43</v>
      </c>
      <c r="V63" s="6" t="s">
        <v>43</v>
      </c>
      <c r="W63" s="6" t="s">
        <v>360</v>
      </c>
      <c r="Y63" s="6" t="s">
        <v>439</v>
      </c>
      <c r="AA63" s="6" t="s">
        <v>440</v>
      </c>
      <c r="AB63" s="6" t="s">
        <v>441</v>
      </c>
      <c r="AC63" s="6">
        <v>44.95</v>
      </c>
      <c r="AF63" s="6" t="s">
        <v>41</v>
      </c>
      <c r="AG63" s="7"/>
      <c r="AH63" s="7"/>
      <c r="AI63" s="6" t="str">
        <f>HYPERLINK("https://doi.org/10.1515/9780691190068")</f>
        <v>https://doi.org/10.1515/9780691190068</v>
      </c>
      <c r="AK63" s="6" t="s">
        <v>48</v>
      </c>
    </row>
    <row r="64" spans="1:37" s="6" customFormat="1" x14ac:dyDescent="0.3">
      <c r="A64" s="6">
        <v>543782</v>
      </c>
      <c r="B64" s="7">
        <v>9781501702952</v>
      </c>
      <c r="C64" s="7"/>
      <c r="D64" s="7"/>
      <c r="F64" s="6" t="s">
        <v>442</v>
      </c>
      <c r="G64" s="6" t="s">
        <v>443</v>
      </c>
      <c r="H64" s="6" t="s">
        <v>444</v>
      </c>
      <c r="J64" s="6">
        <v>1</v>
      </c>
      <c r="M64" s="6" t="s">
        <v>300</v>
      </c>
      <c r="N64" s="8">
        <v>42356</v>
      </c>
      <c r="O64" s="6">
        <v>2015</v>
      </c>
      <c r="P64" s="6">
        <v>272</v>
      </c>
      <c r="R64" s="6">
        <v>283.5</v>
      </c>
      <c r="T64" s="6" t="s">
        <v>42</v>
      </c>
      <c r="U64" s="6" t="s">
        <v>113</v>
      </c>
      <c r="V64" s="6" t="s">
        <v>114</v>
      </c>
      <c r="W64" s="6" t="s">
        <v>445</v>
      </c>
      <c r="Y64" s="6" t="s">
        <v>446</v>
      </c>
      <c r="Z64" s="6" t="s">
        <v>447</v>
      </c>
      <c r="AA64" s="6" t="s">
        <v>448</v>
      </c>
      <c r="AB64" s="6" t="s">
        <v>449</v>
      </c>
      <c r="AC64" s="6">
        <v>130.94999999999999</v>
      </c>
      <c r="AF64" s="6" t="s">
        <v>41</v>
      </c>
      <c r="AG64" s="7"/>
      <c r="AH64" s="7"/>
      <c r="AI64" s="6" t="str">
        <f>HYPERLINK("https://doi.org/10.7591/9781501702952")</f>
        <v>https://doi.org/10.7591/9781501702952</v>
      </c>
      <c r="AK64" s="6" t="s">
        <v>48</v>
      </c>
    </row>
    <row r="65" spans="1:37" s="6" customFormat="1" x14ac:dyDescent="0.3">
      <c r="A65" s="6">
        <v>560159</v>
      </c>
      <c r="B65" s="7">
        <v>9780226740492</v>
      </c>
      <c r="C65" s="7"/>
      <c r="D65" s="7"/>
      <c r="F65" s="6" t="s">
        <v>450</v>
      </c>
      <c r="I65" s="6" t="s">
        <v>451</v>
      </c>
      <c r="J65" s="6">
        <v>1</v>
      </c>
      <c r="K65" s="6" t="s">
        <v>450</v>
      </c>
      <c r="M65" s="6" t="s">
        <v>452</v>
      </c>
      <c r="N65" s="8">
        <v>41376</v>
      </c>
      <c r="O65" s="6">
        <v>2010</v>
      </c>
      <c r="P65" s="6">
        <v>2700</v>
      </c>
      <c r="R65" s="6">
        <v>10</v>
      </c>
      <c r="T65" s="6" t="s">
        <v>42</v>
      </c>
      <c r="U65" s="6" t="s">
        <v>147</v>
      </c>
      <c r="V65" s="6" t="s">
        <v>147</v>
      </c>
      <c r="W65" s="6" t="s">
        <v>453</v>
      </c>
      <c r="Y65" s="6" t="s">
        <v>454</v>
      </c>
      <c r="Z65" s="6" t="s">
        <v>455</v>
      </c>
      <c r="AA65" s="6" t="s">
        <v>456</v>
      </c>
      <c r="AB65" s="6" t="s">
        <v>457</v>
      </c>
      <c r="AC65" s="6">
        <v>1911.95</v>
      </c>
      <c r="AF65" s="6" t="s">
        <v>41</v>
      </c>
      <c r="AG65" s="7"/>
      <c r="AH65" s="7"/>
      <c r="AI65" s="6" t="str">
        <f>HYPERLINK("https://www.degruyter.com/isbn/9780226740492")</f>
        <v>https://www.degruyter.com/isbn/9780226740492</v>
      </c>
      <c r="AK65" s="6" t="s">
        <v>48</v>
      </c>
    </row>
    <row r="66" spans="1:37" s="6" customFormat="1" x14ac:dyDescent="0.3">
      <c r="A66" s="6">
        <v>515309</v>
      </c>
      <c r="B66" s="7">
        <v>9780231537599</v>
      </c>
      <c r="C66" s="7"/>
      <c r="D66" s="7"/>
      <c r="F66" s="6" t="s">
        <v>458</v>
      </c>
      <c r="H66" s="6" t="s">
        <v>459</v>
      </c>
      <c r="I66" s="6" t="s">
        <v>460</v>
      </c>
      <c r="J66" s="6">
        <v>1</v>
      </c>
      <c r="K66" s="6" t="s">
        <v>100</v>
      </c>
      <c r="L66" s="9" t="s">
        <v>461</v>
      </c>
      <c r="M66" s="6" t="s">
        <v>102</v>
      </c>
      <c r="N66" s="8">
        <v>41877</v>
      </c>
      <c r="O66" s="6">
        <v>2014</v>
      </c>
      <c r="P66" s="6">
        <v>304</v>
      </c>
      <c r="R66" s="6">
        <v>10</v>
      </c>
      <c r="T66" s="6" t="s">
        <v>42</v>
      </c>
      <c r="U66" s="6" t="s">
        <v>103</v>
      </c>
      <c r="V66" s="6" t="s">
        <v>104</v>
      </c>
      <c r="W66" s="6" t="s">
        <v>462</v>
      </c>
      <c r="Y66" s="6" t="s">
        <v>463</v>
      </c>
      <c r="Z66" s="6" t="s">
        <v>464</v>
      </c>
      <c r="AA66" s="6" t="s">
        <v>465</v>
      </c>
      <c r="AB66" s="6" t="s">
        <v>466</v>
      </c>
      <c r="AC66" s="6">
        <v>23.95</v>
      </c>
      <c r="AF66" s="6" t="s">
        <v>41</v>
      </c>
      <c r="AG66" s="7"/>
      <c r="AH66" s="7"/>
      <c r="AI66" s="6" t="str">
        <f>HYPERLINK("https://doi.org/10.7312/jaeg15198")</f>
        <v>https://doi.org/10.7312/jaeg15198</v>
      </c>
      <c r="AK66" s="6" t="s">
        <v>48</v>
      </c>
    </row>
    <row r="67" spans="1:37" s="6" customFormat="1" x14ac:dyDescent="0.3">
      <c r="A67" s="6">
        <v>605332</v>
      </c>
      <c r="B67" s="7">
        <v>9781400831296</v>
      </c>
      <c r="C67" s="7"/>
      <c r="D67" s="7"/>
      <c r="F67" s="6" t="s">
        <v>467</v>
      </c>
      <c r="G67" s="6" t="s">
        <v>468</v>
      </c>
      <c r="I67" s="6" t="s">
        <v>469</v>
      </c>
      <c r="J67" s="6">
        <v>1</v>
      </c>
      <c r="M67" s="6" t="s">
        <v>52</v>
      </c>
      <c r="N67" s="8">
        <v>44355</v>
      </c>
      <c r="O67" s="6">
        <v>2010</v>
      </c>
      <c r="P67" s="6">
        <v>592</v>
      </c>
      <c r="R67" s="6">
        <v>10</v>
      </c>
      <c r="T67" s="6" t="s">
        <v>42</v>
      </c>
      <c r="U67" s="6" t="s">
        <v>147</v>
      </c>
      <c r="V67" s="6" t="s">
        <v>147</v>
      </c>
      <c r="W67" s="6" t="s">
        <v>470</v>
      </c>
      <c r="Y67" s="6" t="s">
        <v>471</v>
      </c>
      <c r="AA67" s="6" t="s">
        <v>472</v>
      </c>
      <c r="AB67" s="6" t="s">
        <v>473</v>
      </c>
      <c r="AC67" s="6">
        <v>220</v>
      </c>
      <c r="AF67" s="6" t="s">
        <v>41</v>
      </c>
      <c r="AG67" s="7"/>
      <c r="AH67" s="7"/>
      <c r="AI67" s="6" t="str">
        <f>HYPERLINK("https://doi.org/10.1515/9781400831296")</f>
        <v>https://doi.org/10.1515/9781400831296</v>
      </c>
      <c r="AK67" s="6" t="s">
        <v>48</v>
      </c>
    </row>
    <row r="68" spans="1:37" s="6" customFormat="1" x14ac:dyDescent="0.3">
      <c r="A68" s="6">
        <v>578852</v>
      </c>
      <c r="B68" s="7">
        <v>9783110701357</v>
      </c>
      <c r="C68" s="7">
        <v>9783110700701</v>
      </c>
      <c r="D68" s="7"/>
      <c r="F68" s="6" t="s">
        <v>474</v>
      </c>
      <c r="G68" s="6" t="s">
        <v>475</v>
      </c>
      <c r="I68" s="6" t="s">
        <v>476</v>
      </c>
      <c r="J68" s="6">
        <v>1</v>
      </c>
      <c r="M68" s="6" t="s">
        <v>477</v>
      </c>
      <c r="N68" s="8">
        <v>44494</v>
      </c>
      <c r="O68" s="6">
        <v>2021</v>
      </c>
      <c r="P68" s="6">
        <v>2046</v>
      </c>
      <c r="Q68" s="6">
        <v>14</v>
      </c>
      <c r="S68" s="6">
        <v>2320</v>
      </c>
      <c r="T68" s="6" t="s">
        <v>42</v>
      </c>
      <c r="U68" s="6" t="s">
        <v>478</v>
      </c>
      <c r="V68" s="6" t="s">
        <v>479</v>
      </c>
      <c r="W68" s="6" t="s">
        <v>480</v>
      </c>
      <c r="Y68" s="6" t="s">
        <v>481</v>
      </c>
      <c r="AB68" s="6" t="s">
        <v>482</v>
      </c>
      <c r="AC68" s="6">
        <v>129</v>
      </c>
      <c r="AD68" s="6">
        <v>249.95</v>
      </c>
      <c r="AF68" s="6" t="s">
        <v>41</v>
      </c>
      <c r="AG68" s="6" t="s">
        <v>41</v>
      </c>
      <c r="AH68" s="7"/>
      <c r="AI68" s="6" t="str">
        <f>HYPERLINK("https://doi.org/10.1515/9783110701357")</f>
        <v>https://doi.org/10.1515/9783110701357</v>
      </c>
      <c r="AK68" s="6" t="s">
        <v>48</v>
      </c>
    </row>
    <row r="69" spans="1:37" s="6" customFormat="1" x14ac:dyDescent="0.3">
      <c r="A69" s="6">
        <v>529534</v>
      </c>
      <c r="B69" s="7">
        <v>9780674979215</v>
      </c>
      <c r="C69" s="7"/>
      <c r="D69" s="7"/>
      <c r="F69" s="6" t="s">
        <v>483</v>
      </c>
      <c r="G69" s="6" t="s">
        <v>484</v>
      </c>
      <c r="H69" s="6" t="s">
        <v>485</v>
      </c>
      <c r="I69" s="6" t="s">
        <v>486</v>
      </c>
      <c r="J69" s="6">
        <v>1</v>
      </c>
      <c r="M69" s="6" t="s">
        <v>40</v>
      </c>
      <c r="N69" s="8">
        <v>42870</v>
      </c>
      <c r="O69" s="6">
        <v>2017</v>
      </c>
      <c r="P69" s="6">
        <v>496</v>
      </c>
      <c r="R69" s="6">
        <v>10</v>
      </c>
      <c r="T69" s="6" t="s">
        <v>42</v>
      </c>
      <c r="U69" s="6" t="s">
        <v>103</v>
      </c>
      <c r="V69" s="6" t="s">
        <v>104</v>
      </c>
      <c r="W69" s="6" t="s">
        <v>487</v>
      </c>
      <c r="Y69" s="6" t="s">
        <v>488</v>
      </c>
      <c r="AA69" s="6" t="s">
        <v>489</v>
      </c>
      <c r="AC69" s="6">
        <v>102</v>
      </c>
      <c r="AF69" s="6" t="s">
        <v>41</v>
      </c>
      <c r="AG69" s="7"/>
      <c r="AH69" s="7"/>
      <c r="AI69" s="6" t="str">
        <f>HYPERLINK("https://doi.org/10.4159/9780674979215")</f>
        <v>https://doi.org/10.4159/9780674979215</v>
      </c>
      <c r="AK69" s="6" t="s">
        <v>48</v>
      </c>
    </row>
    <row r="70" spans="1:37" s="6" customFormat="1" x14ac:dyDescent="0.3">
      <c r="A70" s="6">
        <v>542201</v>
      </c>
      <c r="B70" s="7">
        <v>9781400887781</v>
      </c>
      <c r="C70" s="7"/>
      <c r="D70" s="7"/>
      <c r="F70" s="6" t="s">
        <v>490</v>
      </c>
      <c r="G70" s="6" t="s">
        <v>491</v>
      </c>
      <c r="H70" s="6" t="s">
        <v>492</v>
      </c>
      <c r="J70" s="6">
        <v>1</v>
      </c>
      <c r="K70" s="6" t="s">
        <v>262</v>
      </c>
      <c r="L70" s="9" t="s">
        <v>493</v>
      </c>
      <c r="M70" s="6" t="s">
        <v>52</v>
      </c>
      <c r="N70" s="8">
        <v>42870</v>
      </c>
      <c r="O70" s="6">
        <v>2017</v>
      </c>
      <c r="P70" s="6">
        <v>224</v>
      </c>
      <c r="R70" s="6">
        <v>10</v>
      </c>
      <c r="T70" s="6" t="s">
        <v>42</v>
      </c>
      <c r="U70" s="6" t="s">
        <v>43</v>
      </c>
      <c r="V70" s="6" t="s">
        <v>43</v>
      </c>
      <c r="W70" s="6" t="s">
        <v>494</v>
      </c>
      <c r="Y70" s="6" t="s">
        <v>495</v>
      </c>
      <c r="AA70" s="6" t="s">
        <v>496</v>
      </c>
      <c r="AB70" s="6" t="s">
        <v>497</v>
      </c>
      <c r="AC70" s="6">
        <v>79</v>
      </c>
      <c r="AF70" s="6" t="s">
        <v>41</v>
      </c>
      <c r="AG70" s="7"/>
      <c r="AH70" s="7"/>
      <c r="AI70" s="6" t="str">
        <f>HYPERLINK("https://doi.org/10.1515/9781400887781")</f>
        <v>https://doi.org/10.1515/9781400887781</v>
      </c>
      <c r="AK70" s="6" t="s">
        <v>48</v>
      </c>
    </row>
    <row r="71" spans="1:37" s="6" customFormat="1" x14ac:dyDescent="0.3">
      <c r="A71" s="6">
        <v>563048</v>
      </c>
      <c r="B71" s="7">
        <v>9781400842339</v>
      </c>
      <c r="C71" s="7"/>
      <c r="D71" s="7"/>
      <c r="F71" s="6" t="s">
        <v>498</v>
      </c>
      <c r="G71" s="6" t="s">
        <v>499</v>
      </c>
      <c r="H71" s="6" t="s">
        <v>500</v>
      </c>
      <c r="J71" s="6">
        <v>1</v>
      </c>
      <c r="K71" s="6" t="s">
        <v>501</v>
      </c>
      <c r="L71" s="9" t="s">
        <v>502</v>
      </c>
      <c r="M71" s="6" t="s">
        <v>52</v>
      </c>
      <c r="N71" s="8">
        <v>41112</v>
      </c>
      <c r="O71" s="6">
        <v>2012</v>
      </c>
      <c r="P71" s="6">
        <v>200</v>
      </c>
      <c r="R71" s="6">
        <v>10</v>
      </c>
      <c r="T71" s="6" t="s">
        <v>42</v>
      </c>
      <c r="U71" s="6" t="s">
        <v>147</v>
      </c>
      <c r="V71" s="6" t="s">
        <v>264</v>
      </c>
      <c r="W71" s="6" t="s">
        <v>503</v>
      </c>
      <c r="Y71" s="6" t="s">
        <v>504</v>
      </c>
      <c r="AA71" s="6" t="s">
        <v>505</v>
      </c>
      <c r="AB71" s="6" t="s">
        <v>506</v>
      </c>
      <c r="AC71" s="6">
        <v>99</v>
      </c>
      <c r="AF71" s="6" t="s">
        <v>41</v>
      </c>
      <c r="AG71" s="7"/>
      <c r="AH71" s="7"/>
      <c r="AI71" s="6" t="str">
        <f>HYPERLINK("https://doi.org/10.1515/9781400842339")</f>
        <v>https://doi.org/10.1515/9781400842339</v>
      </c>
      <c r="AK71" s="6" t="s">
        <v>48</v>
      </c>
    </row>
    <row r="72" spans="1:37" s="6" customFormat="1" x14ac:dyDescent="0.3">
      <c r="A72" s="6">
        <v>592197</v>
      </c>
      <c r="B72" s="7">
        <v>9780674054578</v>
      </c>
      <c r="C72" s="7"/>
      <c r="D72" s="7"/>
      <c r="F72" s="6" t="s">
        <v>507</v>
      </c>
      <c r="H72" s="6" t="s">
        <v>508</v>
      </c>
      <c r="J72" s="6">
        <v>1</v>
      </c>
      <c r="M72" s="6" t="s">
        <v>40</v>
      </c>
      <c r="N72" s="8">
        <v>40694</v>
      </c>
      <c r="O72" s="6">
        <v>2009</v>
      </c>
      <c r="P72" s="6">
        <v>496</v>
      </c>
      <c r="R72" s="6">
        <v>10</v>
      </c>
      <c r="T72" s="6" t="s">
        <v>42</v>
      </c>
      <c r="U72" s="6" t="s">
        <v>91</v>
      </c>
      <c r="V72" s="6" t="s">
        <v>91</v>
      </c>
      <c r="W72" s="6" t="s">
        <v>509</v>
      </c>
      <c r="Y72" s="6" t="s">
        <v>510</v>
      </c>
      <c r="Z72" s="6" t="s">
        <v>511</v>
      </c>
      <c r="AA72" s="6" t="s">
        <v>512</v>
      </c>
      <c r="AC72" s="6">
        <v>56</v>
      </c>
      <c r="AF72" s="6" t="s">
        <v>41</v>
      </c>
      <c r="AG72" s="7"/>
      <c r="AH72" s="7"/>
      <c r="AI72" s="6" t="str">
        <f>HYPERLINK("https://doi.org/10.4159/9780674054578?locatt=mode:legacy")</f>
        <v>https://doi.org/10.4159/9780674054578?locatt=mode:legacy</v>
      </c>
      <c r="AK72" s="6" t="s">
        <v>48</v>
      </c>
    </row>
    <row r="73" spans="1:37" s="6" customFormat="1" x14ac:dyDescent="0.3">
      <c r="A73" s="6">
        <v>563156</v>
      </c>
      <c r="B73" s="7">
        <v>9781400826193</v>
      </c>
      <c r="C73" s="7"/>
      <c r="D73" s="7"/>
      <c r="F73" s="6" t="s">
        <v>513</v>
      </c>
      <c r="H73" s="6" t="s">
        <v>514</v>
      </c>
      <c r="J73" s="6">
        <v>1</v>
      </c>
      <c r="M73" s="6" t="s">
        <v>52</v>
      </c>
      <c r="N73" s="8">
        <v>40357</v>
      </c>
      <c r="O73" s="6">
        <v>2005</v>
      </c>
      <c r="P73" s="6">
        <v>384</v>
      </c>
      <c r="R73" s="6">
        <v>10</v>
      </c>
      <c r="T73" s="6" t="s">
        <v>42</v>
      </c>
      <c r="U73" s="6" t="s">
        <v>43</v>
      </c>
      <c r="V73" s="6" t="s">
        <v>43</v>
      </c>
      <c r="W73" s="6" t="s">
        <v>515</v>
      </c>
      <c r="Y73" s="6" t="s">
        <v>516</v>
      </c>
      <c r="AA73" s="6" t="s">
        <v>517</v>
      </c>
      <c r="AB73" s="6" t="s">
        <v>518</v>
      </c>
      <c r="AC73" s="6">
        <v>160</v>
      </c>
      <c r="AF73" s="6" t="s">
        <v>41</v>
      </c>
      <c r="AG73" s="7"/>
      <c r="AH73" s="7"/>
      <c r="AI73" s="6" t="str">
        <f>HYPERLINK("https://doi.org/10.1515/9781400826193")</f>
        <v>https://doi.org/10.1515/9781400826193</v>
      </c>
      <c r="AK73" s="6" t="s">
        <v>48</v>
      </c>
    </row>
    <row r="74" spans="1:37" s="6" customFormat="1" x14ac:dyDescent="0.3">
      <c r="A74" s="6">
        <v>568251</v>
      </c>
      <c r="B74" s="7">
        <v>9781501748004</v>
      </c>
      <c r="C74" s="7"/>
      <c r="D74" s="7"/>
      <c r="F74" s="6" t="s">
        <v>519</v>
      </c>
      <c r="G74" s="6" t="s">
        <v>520</v>
      </c>
      <c r="H74" s="6" t="s">
        <v>521</v>
      </c>
      <c r="J74" s="6">
        <v>1</v>
      </c>
      <c r="K74" s="6" t="s">
        <v>522</v>
      </c>
      <c r="M74" s="6" t="s">
        <v>300</v>
      </c>
      <c r="N74" s="8">
        <v>43997</v>
      </c>
      <c r="O74" s="6">
        <v>2022</v>
      </c>
      <c r="P74" s="6">
        <v>624</v>
      </c>
      <c r="R74" s="6">
        <v>283.5</v>
      </c>
      <c r="T74" s="6" t="s">
        <v>42</v>
      </c>
      <c r="U74" s="6" t="s">
        <v>103</v>
      </c>
      <c r="V74" s="6" t="s">
        <v>422</v>
      </c>
      <c r="W74" s="6" t="s">
        <v>523</v>
      </c>
      <c r="Y74" s="6" t="s">
        <v>524</v>
      </c>
      <c r="Z74" s="6" t="s">
        <v>525</v>
      </c>
      <c r="AA74" s="6" t="s">
        <v>526</v>
      </c>
      <c r="AB74" s="6" t="s">
        <v>527</v>
      </c>
      <c r="AC74" s="6">
        <v>130.94999999999999</v>
      </c>
      <c r="AF74" s="6" t="s">
        <v>41</v>
      </c>
      <c r="AG74" s="7"/>
      <c r="AH74" s="7"/>
      <c r="AI74" s="6" t="str">
        <f>HYPERLINK("https://doi.org/10.1515/9781501748004")</f>
        <v>https://doi.org/10.1515/9781501748004</v>
      </c>
      <c r="AK74" s="6" t="s">
        <v>48</v>
      </c>
    </row>
    <row r="75" spans="1:37" s="6" customFormat="1" x14ac:dyDescent="0.3">
      <c r="A75" s="6">
        <v>551414</v>
      </c>
      <c r="B75" s="7">
        <v>9781400846955</v>
      </c>
      <c r="C75" s="7"/>
      <c r="D75" s="7"/>
      <c r="F75" s="6" t="s">
        <v>528</v>
      </c>
      <c r="G75" s="6" t="s">
        <v>529</v>
      </c>
      <c r="H75" s="6" t="s">
        <v>530</v>
      </c>
      <c r="I75" s="6" t="s">
        <v>531</v>
      </c>
      <c r="J75" s="6">
        <v>1</v>
      </c>
      <c r="K75" s="6" t="s">
        <v>532</v>
      </c>
      <c r="L75" s="9" t="s">
        <v>533</v>
      </c>
      <c r="M75" s="6" t="s">
        <v>52</v>
      </c>
      <c r="N75" s="8">
        <v>41385</v>
      </c>
      <c r="O75" s="6">
        <v>1983</v>
      </c>
      <c r="P75" s="6">
        <v>464</v>
      </c>
      <c r="R75" s="6">
        <v>10</v>
      </c>
      <c r="T75" s="6" t="s">
        <v>42</v>
      </c>
      <c r="U75" s="6" t="s">
        <v>534</v>
      </c>
      <c r="V75" s="6" t="s">
        <v>534</v>
      </c>
      <c r="W75" s="6" t="s">
        <v>535</v>
      </c>
      <c r="Y75" s="6" t="s">
        <v>536</v>
      </c>
      <c r="AA75" s="6" t="s">
        <v>537</v>
      </c>
      <c r="AC75" s="6">
        <v>134</v>
      </c>
      <c r="AF75" s="6" t="s">
        <v>41</v>
      </c>
      <c r="AG75" s="7"/>
      <c r="AH75" s="7"/>
      <c r="AI75" s="6" t="str">
        <f>HYPERLINK("https://doi.org/10.1515/9781400846955")</f>
        <v>https://doi.org/10.1515/9781400846955</v>
      </c>
      <c r="AK75" s="6" t="s">
        <v>48</v>
      </c>
    </row>
    <row r="76" spans="1:37" s="6" customFormat="1" x14ac:dyDescent="0.3">
      <c r="A76" s="6">
        <v>561878</v>
      </c>
      <c r="B76" s="7">
        <v>9780231549318</v>
      </c>
      <c r="C76" s="7"/>
      <c r="D76" s="7"/>
      <c r="F76" s="6" t="s">
        <v>538</v>
      </c>
      <c r="I76" s="6" t="s">
        <v>539</v>
      </c>
      <c r="J76" s="6">
        <v>1</v>
      </c>
      <c r="K76" s="6" t="s">
        <v>100</v>
      </c>
      <c r="L76" s="9" t="s">
        <v>540</v>
      </c>
      <c r="M76" s="6" t="s">
        <v>102</v>
      </c>
      <c r="N76" s="8">
        <v>43731</v>
      </c>
      <c r="O76" s="6">
        <v>2019</v>
      </c>
      <c r="R76" s="6">
        <v>10</v>
      </c>
      <c r="T76" s="6" t="s">
        <v>42</v>
      </c>
      <c r="U76" s="6" t="s">
        <v>113</v>
      </c>
      <c r="V76" s="6" t="s">
        <v>114</v>
      </c>
      <c r="W76" s="6" t="s">
        <v>541</v>
      </c>
      <c r="Y76" s="6" t="s">
        <v>542</v>
      </c>
      <c r="Z76" s="6" t="s">
        <v>543</v>
      </c>
      <c r="AA76" s="6" t="s">
        <v>544</v>
      </c>
      <c r="AB76" s="6" t="s">
        <v>545</v>
      </c>
      <c r="AC76" s="6">
        <v>27.95</v>
      </c>
      <c r="AF76" s="6" t="s">
        <v>41</v>
      </c>
      <c r="AG76" s="7"/>
      <c r="AH76" s="7"/>
      <c r="AI76" s="6" t="str">
        <f>HYPERLINK("https://doi.org/10.7312/harc19126")</f>
        <v>https://doi.org/10.7312/harc19126</v>
      </c>
      <c r="AK76" s="6" t="s">
        <v>48</v>
      </c>
    </row>
    <row r="77" spans="1:37" s="6" customFormat="1" x14ac:dyDescent="0.3">
      <c r="A77" s="6">
        <v>542950</v>
      </c>
      <c r="B77" s="7">
        <v>9780691190457</v>
      </c>
      <c r="C77" s="7"/>
      <c r="D77" s="7"/>
      <c r="F77" s="6" t="s">
        <v>546</v>
      </c>
      <c r="I77" s="6" t="s">
        <v>547</v>
      </c>
      <c r="J77" s="6">
        <v>1</v>
      </c>
      <c r="K77" s="6" t="s">
        <v>548</v>
      </c>
      <c r="L77" s="9" t="s">
        <v>549</v>
      </c>
      <c r="M77" s="6" t="s">
        <v>52</v>
      </c>
      <c r="N77" s="8">
        <v>43277</v>
      </c>
      <c r="O77" s="6">
        <v>2000</v>
      </c>
      <c r="R77" s="6">
        <v>10</v>
      </c>
      <c r="T77" s="6" t="s">
        <v>42</v>
      </c>
      <c r="U77" s="6" t="s">
        <v>113</v>
      </c>
      <c r="V77" s="6" t="s">
        <v>550</v>
      </c>
      <c r="W77" s="6" t="s">
        <v>551</v>
      </c>
      <c r="Y77" s="6" t="s">
        <v>552</v>
      </c>
      <c r="AA77" s="6" t="s">
        <v>553</v>
      </c>
      <c r="AB77" s="6" t="s">
        <v>554</v>
      </c>
      <c r="AC77" s="6">
        <v>250</v>
      </c>
      <c r="AF77" s="6" t="s">
        <v>41</v>
      </c>
      <c r="AG77" s="7"/>
      <c r="AH77" s="7"/>
      <c r="AI77" s="6" t="str">
        <f>HYPERLINK("https://doi.org/10.1515/9780691190457")</f>
        <v>https://doi.org/10.1515/9780691190457</v>
      </c>
      <c r="AK77" s="6" t="s">
        <v>48</v>
      </c>
    </row>
    <row r="78" spans="1:37" s="6" customFormat="1" x14ac:dyDescent="0.3">
      <c r="A78" s="6">
        <v>563370</v>
      </c>
      <c r="B78" s="7">
        <v>9781400846696</v>
      </c>
      <c r="C78" s="7"/>
      <c r="D78" s="7"/>
      <c r="F78" s="6" t="s">
        <v>555</v>
      </c>
      <c r="G78" s="6" t="s">
        <v>556</v>
      </c>
      <c r="H78" s="6" t="s">
        <v>557</v>
      </c>
      <c r="I78" s="6" t="s">
        <v>558</v>
      </c>
      <c r="J78" s="6">
        <v>2</v>
      </c>
      <c r="K78" s="6" t="s">
        <v>335</v>
      </c>
      <c r="L78" s="9" t="s">
        <v>559</v>
      </c>
      <c r="M78" s="6" t="s">
        <v>52</v>
      </c>
      <c r="N78" s="8">
        <v>41427</v>
      </c>
      <c r="O78" s="6">
        <v>2013</v>
      </c>
      <c r="P78" s="6">
        <v>248</v>
      </c>
      <c r="R78" s="6">
        <v>10</v>
      </c>
      <c r="T78" s="6" t="s">
        <v>42</v>
      </c>
      <c r="U78" s="6" t="s">
        <v>43</v>
      </c>
      <c r="V78" s="6" t="s">
        <v>43</v>
      </c>
      <c r="W78" s="6" t="s">
        <v>560</v>
      </c>
      <c r="Y78" s="6" t="s">
        <v>561</v>
      </c>
      <c r="AA78" s="6" t="s">
        <v>562</v>
      </c>
      <c r="AB78" s="6" t="s">
        <v>563</v>
      </c>
      <c r="AC78" s="6">
        <v>78</v>
      </c>
      <c r="AF78" s="6" t="s">
        <v>41</v>
      </c>
      <c r="AG78" s="7"/>
      <c r="AH78" s="7"/>
      <c r="AI78" s="6" t="str">
        <f>HYPERLINK("https://doi.org/10.1515/9781400846696")</f>
        <v>https://doi.org/10.1515/9781400846696</v>
      </c>
      <c r="AK78" s="6" t="s">
        <v>48</v>
      </c>
    </row>
    <row r="79" spans="1:37" s="6" customFormat="1" x14ac:dyDescent="0.3">
      <c r="A79" s="6">
        <v>528581</v>
      </c>
      <c r="B79" s="7">
        <v>9780231543620</v>
      </c>
      <c r="C79" s="7"/>
      <c r="D79" s="7"/>
      <c r="F79" s="6" t="s">
        <v>564</v>
      </c>
      <c r="G79" s="6" t="s">
        <v>565</v>
      </c>
      <c r="I79" s="6" t="s">
        <v>566</v>
      </c>
      <c r="J79" s="6">
        <v>1</v>
      </c>
      <c r="K79" s="6" t="s">
        <v>100</v>
      </c>
      <c r="L79" s="9" t="s">
        <v>549</v>
      </c>
      <c r="M79" s="6" t="s">
        <v>102</v>
      </c>
      <c r="N79" s="8">
        <v>42898</v>
      </c>
      <c r="O79" s="6">
        <v>2017</v>
      </c>
      <c r="P79" s="6">
        <v>304</v>
      </c>
      <c r="R79" s="6">
        <v>10</v>
      </c>
      <c r="T79" s="6" t="s">
        <v>42</v>
      </c>
      <c r="U79" s="6" t="s">
        <v>113</v>
      </c>
      <c r="V79" s="6" t="s">
        <v>114</v>
      </c>
      <c r="W79" s="6" t="s">
        <v>567</v>
      </c>
      <c r="Y79" s="6" t="s">
        <v>568</v>
      </c>
      <c r="Z79" s="6" t="s">
        <v>569</v>
      </c>
      <c r="AA79" s="6" t="s">
        <v>570</v>
      </c>
      <c r="AB79" s="6" t="s">
        <v>571</v>
      </c>
      <c r="AC79" s="6">
        <v>27.95</v>
      </c>
      <c r="AF79" s="6" t="s">
        <v>41</v>
      </c>
      <c r="AG79" s="7"/>
      <c r="AH79" s="7"/>
      <c r="AI79" s="6" t="str">
        <f>HYPERLINK("https://doi.org/10.7312/deut18150")</f>
        <v>https://doi.org/10.7312/deut18150</v>
      </c>
      <c r="AK79" s="6" t="s">
        <v>48</v>
      </c>
    </row>
    <row r="80" spans="1:37" s="6" customFormat="1" x14ac:dyDescent="0.3">
      <c r="A80" s="6">
        <v>563206</v>
      </c>
      <c r="B80" s="7">
        <v>9781400826537</v>
      </c>
      <c r="C80" s="7"/>
      <c r="D80" s="7"/>
      <c r="F80" s="6" t="s">
        <v>572</v>
      </c>
      <c r="H80" s="6" t="s">
        <v>573</v>
      </c>
      <c r="J80" s="6">
        <v>1</v>
      </c>
      <c r="M80" s="6" t="s">
        <v>52</v>
      </c>
      <c r="N80" s="8">
        <v>39823</v>
      </c>
      <c r="O80" s="6">
        <v>2005</v>
      </c>
      <c r="P80" s="6">
        <v>80</v>
      </c>
      <c r="R80" s="6">
        <v>10</v>
      </c>
      <c r="T80" s="6" t="s">
        <v>42</v>
      </c>
      <c r="U80" s="6" t="s">
        <v>91</v>
      </c>
      <c r="V80" s="6" t="s">
        <v>91</v>
      </c>
      <c r="W80" s="6" t="s">
        <v>574</v>
      </c>
      <c r="Y80" s="6" t="s">
        <v>575</v>
      </c>
      <c r="AA80" s="6" t="s">
        <v>576</v>
      </c>
      <c r="AB80" s="6" t="s">
        <v>577</v>
      </c>
      <c r="AC80" s="6">
        <v>67.95</v>
      </c>
      <c r="AF80" s="6" t="s">
        <v>41</v>
      </c>
      <c r="AG80" s="7"/>
      <c r="AH80" s="7"/>
      <c r="AI80" s="6" t="str">
        <f>HYPERLINK("https://doi.org/10.1515/9781400826537")</f>
        <v>https://doi.org/10.1515/9781400826537</v>
      </c>
      <c r="AK80" s="6" t="s">
        <v>48</v>
      </c>
    </row>
    <row r="81" spans="1:37" s="6" customFormat="1" x14ac:dyDescent="0.3">
      <c r="A81" s="6">
        <v>506768</v>
      </c>
      <c r="B81" s="7">
        <v>9781400825783</v>
      </c>
      <c r="C81" s="7"/>
      <c r="D81" s="7"/>
      <c r="F81" s="6" t="s">
        <v>578</v>
      </c>
      <c r="G81" s="6" t="s">
        <v>579</v>
      </c>
      <c r="H81" s="6" t="s">
        <v>580</v>
      </c>
      <c r="J81" s="6">
        <v>1</v>
      </c>
      <c r="K81" s="6" t="s">
        <v>581</v>
      </c>
      <c r="L81" s="9" t="s">
        <v>582</v>
      </c>
      <c r="M81" s="6" t="s">
        <v>52</v>
      </c>
      <c r="N81" s="8">
        <v>39823</v>
      </c>
      <c r="O81" s="6">
        <v>2004</v>
      </c>
      <c r="P81" s="6">
        <v>304</v>
      </c>
      <c r="R81" s="6">
        <v>10</v>
      </c>
      <c r="T81" s="6" t="s">
        <v>42</v>
      </c>
      <c r="U81" s="6" t="s">
        <v>43</v>
      </c>
      <c r="V81" s="6" t="s">
        <v>43</v>
      </c>
      <c r="W81" s="6" t="s">
        <v>161</v>
      </c>
      <c r="Y81" s="6" t="s">
        <v>583</v>
      </c>
      <c r="AA81" s="6" t="s">
        <v>584</v>
      </c>
      <c r="AB81" s="6" t="s">
        <v>585</v>
      </c>
      <c r="AC81" s="6">
        <v>160</v>
      </c>
      <c r="AF81" s="6" t="s">
        <v>41</v>
      </c>
      <c r="AG81" s="7"/>
      <c r="AH81" s="7"/>
      <c r="AI81" s="6" t="str">
        <f>HYPERLINK("https://doi.org/10.1515/9781400825783")</f>
        <v>https://doi.org/10.1515/9781400825783</v>
      </c>
      <c r="AK81" s="6" t="s">
        <v>48</v>
      </c>
    </row>
    <row r="82" spans="1:37" s="6" customFormat="1" x14ac:dyDescent="0.3">
      <c r="A82" s="6">
        <v>515471</v>
      </c>
      <c r="B82" s="7">
        <v>9780231539333</v>
      </c>
      <c r="C82" s="7"/>
      <c r="D82" s="7"/>
      <c r="F82" s="6" t="s">
        <v>586</v>
      </c>
      <c r="G82" s="6" t="s">
        <v>587</v>
      </c>
      <c r="H82" s="6" t="s">
        <v>588</v>
      </c>
      <c r="J82" s="6">
        <v>1</v>
      </c>
      <c r="K82" s="6" t="s">
        <v>589</v>
      </c>
      <c r="M82" s="6" t="s">
        <v>102</v>
      </c>
      <c r="N82" s="8">
        <v>42157</v>
      </c>
      <c r="O82" s="6">
        <v>2015</v>
      </c>
      <c r="P82" s="6">
        <v>320</v>
      </c>
      <c r="Q82" s="6">
        <v>13</v>
      </c>
      <c r="R82" s="6">
        <v>10</v>
      </c>
      <c r="T82" s="6" t="s">
        <v>42</v>
      </c>
      <c r="U82" s="6" t="s">
        <v>123</v>
      </c>
      <c r="V82" s="6" t="s">
        <v>123</v>
      </c>
      <c r="W82" s="6" t="s">
        <v>590</v>
      </c>
      <c r="Y82" s="6" t="s">
        <v>591</v>
      </c>
      <c r="Z82" s="6" t="s">
        <v>592</v>
      </c>
      <c r="AA82" s="6" t="s">
        <v>593</v>
      </c>
      <c r="AB82" s="6" t="s">
        <v>594</v>
      </c>
      <c r="AC82" s="6">
        <v>73.95</v>
      </c>
      <c r="AF82" s="6" t="s">
        <v>41</v>
      </c>
      <c r="AG82" s="7"/>
      <c r="AH82" s="7"/>
      <c r="AI82" s="6" t="str">
        <f>HYPERLINK("https://doi.org/10.7312/vonm17246")</f>
        <v>https://doi.org/10.7312/vonm17246</v>
      </c>
      <c r="AK82" s="6" t="s">
        <v>48</v>
      </c>
    </row>
    <row r="83" spans="1:37" s="6" customFormat="1" x14ac:dyDescent="0.3">
      <c r="A83" s="6">
        <v>591355</v>
      </c>
      <c r="B83" s="7">
        <v>9780231551458</v>
      </c>
      <c r="C83" s="7"/>
      <c r="D83" s="7"/>
      <c r="F83" s="6" t="s">
        <v>595</v>
      </c>
      <c r="H83" s="6" t="s">
        <v>596</v>
      </c>
      <c r="J83" s="6">
        <v>1</v>
      </c>
      <c r="M83" s="6" t="s">
        <v>102</v>
      </c>
      <c r="N83" s="8">
        <v>44130</v>
      </c>
      <c r="O83" s="6">
        <v>2020</v>
      </c>
      <c r="R83" s="6">
        <v>10</v>
      </c>
      <c r="T83" s="6" t="s">
        <v>42</v>
      </c>
      <c r="U83" s="6" t="s">
        <v>113</v>
      </c>
      <c r="V83" s="6" t="s">
        <v>114</v>
      </c>
      <c r="W83" s="6" t="s">
        <v>597</v>
      </c>
      <c r="Y83" s="6" t="s">
        <v>598</v>
      </c>
      <c r="Z83" s="6" t="s">
        <v>599</v>
      </c>
      <c r="AA83" s="6" t="s">
        <v>600</v>
      </c>
      <c r="AB83" s="6" t="s">
        <v>601</v>
      </c>
      <c r="AC83" s="6">
        <v>34.950000000000003</v>
      </c>
      <c r="AF83" s="6" t="s">
        <v>41</v>
      </c>
      <c r="AG83" s="7"/>
      <c r="AH83" s="7"/>
      <c r="AI83" s="6" t="str">
        <f>HYPERLINK("https://doi.org/10.7312/harc19572")</f>
        <v>https://doi.org/10.7312/harc19572</v>
      </c>
      <c r="AK83" s="6" t="s">
        <v>48</v>
      </c>
    </row>
    <row r="84" spans="1:37" s="6" customFormat="1" x14ac:dyDescent="0.3">
      <c r="A84" s="6">
        <v>563090</v>
      </c>
      <c r="B84" s="7">
        <v>9781400833061</v>
      </c>
      <c r="C84" s="7"/>
      <c r="D84" s="7"/>
      <c r="F84" s="6" t="s">
        <v>602</v>
      </c>
      <c r="G84" s="6" t="s">
        <v>603</v>
      </c>
      <c r="H84" s="6" t="s">
        <v>604</v>
      </c>
      <c r="J84" s="6">
        <v>1</v>
      </c>
      <c r="K84" s="6" t="s">
        <v>66</v>
      </c>
      <c r="L84" s="9" t="s">
        <v>605</v>
      </c>
      <c r="M84" s="6" t="s">
        <v>52</v>
      </c>
      <c r="N84" s="8">
        <v>39811</v>
      </c>
      <c r="O84" s="6">
        <v>2009</v>
      </c>
      <c r="P84" s="6">
        <v>480</v>
      </c>
      <c r="R84" s="6">
        <v>10</v>
      </c>
      <c r="T84" s="6" t="s">
        <v>42</v>
      </c>
      <c r="U84" s="6" t="s">
        <v>103</v>
      </c>
      <c r="V84" s="6" t="s">
        <v>422</v>
      </c>
      <c r="W84" s="6" t="s">
        <v>606</v>
      </c>
      <c r="Y84" s="6" t="s">
        <v>607</v>
      </c>
      <c r="AA84" s="6" t="s">
        <v>608</v>
      </c>
      <c r="AB84" s="6" t="s">
        <v>609</v>
      </c>
      <c r="AC84" s="6">
        <v>91</v>
      </c>
      <c r="AF84" s="6" t="s">
        <v>41</v>
      </c>
      <c r="AG84" s="7"/>
      <c r="AH84" s="7"/>
      <c r="AI84" s="6" t="str">
        <f>HYPERLINK("https://doi.org/10.1515/9781400833061")</f>
        <v>https://doi.org/10.1515/9781400833061</v>
      </c>
      <c r="AK84" s="6" t="s">
        <v>48</v>
      </c>
    </row>
    <row r="85" spans="1:37" s="6" customFormat="1" x14ac:dyDescent="0.3">
      <c r="A85" s="6">
        <v>609711</v>
      </c>
      <c r="B85" s="7">
        <v>9780674237117</v>
      </c>
      <c r="C85" s="7"/>
      <c r="D85" s="7"/>
      <c r="F85" s="6" t="s">
        <v>610</v>
      </c>
      <c r="H85" s="6" t="s">
        <v>321</v>
      </c>
      <c r="J85" s="6">
        <v>1</v>
      </c>
      <c r="M85" s="6" t="s">
        <v>40</v>
      </c>
      <c r="N85" s="8">
        <v>43318</v>
      </c>
      <c r="O85" s="6">
        <v>1992</v>
      </c>
      <c r="P85" s="6">
        <v>160</v>
      </c>
      <c r="R85" s="6">
        <v>10</v>
      </c>
      <c r="T85" s="6" t="s">
        <v>42</v>
      </c>
      <c r="U85" s="6" t="s">
        <v>131</v>
      </c>
      <c r="V85" s="6" t="s">
        <v>131</v>
      </c>
      <c r="W85" s="6" t="s">
        <v>611</v>
      </c>
      <c r="Y85" s="6" t="s">
        <v>612</v>
      </c>
      <c r="Z85" s="6" t="s">
        <v>613</v>
      </c>
      <c r="AA85" s="6" t="s">
        <v>614</v>
      </c>
      <c r="AC85" s="6">
        <v>38</v>
      </c>
      <c r="AF85" s="6" t="s">
        <v>41</v>
      </c>
      <c r="AG85" s="7"/>
      <c r="AH85" s="7"/>
      <c r="AI85" s="6" t="str">
        <f>HYPERLINK("https://doi.org/10.4159/9780674237117?locatt=mode:legacy")</f>
        <v>https://doi.org/10.4159/9780674237117?locatt=mode:legacy</v>
      </c>
      <c r="AK85" s="6" t="s">
        <v>48</v>
      </c>
    </row>
    <row r="86" spans="1:37" s="6" customFormat="1" x14ac:dyDescent="0.3">
      <c r="A86" s="6">
        <v>584096</v>
      </c>
      <c r="B86" s="7">
        <v>9780691213118</v>
      </c>
      <c r="C86" s="7"/>
      <c r="D86" s="7"/>
      <c r="F86" s="6" t="s">
        <v>615</v>
      </c>
      <c r="G86" s="6" t="s">
        <v>616</v>
      </c>
      <c r="H86" s="6" t="s">
        <v>617</v>
      </c>
      <c r="J86" s="6">
        <v>1</v>
      </c>
      <c r="M86" s="6" t="s">
        <v>52</v>
      </c>
      <c r="N86" s="8">
        <v>43956</v>
      </c>
      <c r="O86" s="6">
        <v>1997</v>
      </c>
      <c r="P86" s="6">
        <v>464</v>
      </c>
      <c r="R86" s="6">
        <v>10</v>
      </c>
      <c r="T86" s="6" t="s">
        <v>42</v>
      </c>
      <c r="U86" s="6" t="s">
        <v>43</v>
      </c>
      <c r="V86" s="6" t="s">
        <v>43</v>
      </c>
      <c r="W86" s="6" t="s">
        <v>161</v>
      </c>
      <c r="Y86" s="6" t="s">
        <v>618</v>
      </c>
      <c r="AA86" s="6" t="s">
        <v>619</v>
      </c>
      <c r="AB86" s="6" t="s">
        <v>620</v>
      </c>
      <c r="AC86" s="6">
        <v>170</v>
      </c>
      <c r="AF86" s="6" t="s">
        <v>41</v>
      </c>
      <c r="AG86" s="7"/>
      <c r="AH86" s="7"/>
      <c r="AI86" s="6" t="str">
        <f>HYPERLINK("https://doi.org/10.1515/9780691213118")</f>
        <v>https://doi.org/10.1515/9780691213118</v>
      </c>
      <c r="AK86" s="6" t="s">
        <v>48</v>
      </c>
    </row>
    <row r="87" spans="1:37" s="6" customFormat="1" x14ac:dyDescent="0.3">
      <c r="A87" s="6">
        <v>543595</v>
      </c>
      <c r="B87" s="7">
        <v>9780691190679</v>
      </c>
      <c r="C87" s="7"/>
      <c r="D87" s="7"/>
      <c r="F87" s="6" t="s">
        <v>498</v>
      </c>
      <c r="G87" s="6" t="s">
        <v>621</v>
      </c>
      <c r="H87" s="6" t="s">
        <v>500</v>
      </c>
      <c r="J87" s="6">
        <v>1</v>
      </c>
      <c r="K87" s="6" t="s">
        <v>501</v>
      </c>
      <c r="L87" s="9" t="s">
        <v>622</v>
      </c>
      <c r="M87" s="6" t="s">
        <v>52</v>
      </c>
      <c r="N87" s="8">
        <v>43543</v>
      </c>
      <c r="O87" s="6">
        <v>2019</v>
      </c>
      <c r="P87" s="6">
        <v>256</v>
      </c>
      <c r="R87" s="6">
        <v>10</v>
      </c>
      <c r="T87" s="6" t="s">
        <v>42</v>
      </c>
      <c r="U87" s="6" t="s">
        <v>103</v>
      </c>
      <c r="V87" s="6" t="s">
        <v>623</v>
      </c>
      <c r="W87" s="6" t="s">
        <v>624</v>
      </c>
      <c r="Y87" s="6" t="s">
        <v>625</v>
      </c>
      <c r="AA87" s="6" t="s">
        <v>626</v>
      </c>
      <c r="AB87" s="6" t="s">
        <v>627</v>
      </c>
      <c r="AC87" s="6">
        <v>78</v>
      </c>
      <c r="AF87" s="6" t="s">
        <v>41</v>
      </c>
      <c r="AG87" s="7"/>
      <c r="AH87" s="7"/>
      <c r="AI87" s="6" t="str">
        <f>HYPERLINK("https://doi.org/10.1515/9780691190679")</f>
        <v>https://doi.org/10.1515/9780691190679</v>
      </c>
      <c r="AK87" s="6" t="s">
        <v>48</v>
      </c>
    </row>
    <row r="88" spans="1:37" s="6" customFormat="1" x14ac:dyDescent="0.3">
      <c r="A88" s="6">
        <v>584298</v>
      </c>
      <c r="B88" s="7">
        <v>9780823285471</v>
      </c>
      <c r="C88" s="7"/>
      <c r="D88" s="7"/>
      <c r="F88" s="6" t="s">
        <v>628</v>
      </c>
      <c r="H88" s="6" t="s">
        <v>629</v>
      </c>
      <c r="J88" s="6">
        <v>1</v>
      </c>
      <c r="M88" s="6" t="s">
        <v>408</v>
      </c>
      <c r="N88" s="8">
        <v>43739</v>
      </c>
      <c r="O88" s="6">
        <v>2019</v>
      </c>
      <c r="P88" s="6">
        <v>240</v>
      </c>
      <c r="R88" s="6">
        <v>283.5</v>
      </c>
      <c r="T88" s="6" t="s">
        <v>42</v>
      </c>
      <c r="U88" s="6" t="s">
        <v>308</v>
      </c>
      <c r="V88" s="6" t="s">
        <v>308</v>
      </c>
      <c r="W88" s="6" t="s">
        <v>630</v>
      </c>
      <c r="Y88" s="6" t="s">
        <v>631</v>
      </c>
      <c r="Z88" s="6" t="s">
        <v>632</v>
      </c>
      <c r="AA88" s="6" t="s">
        <v>633</v>
      </c>
      <c r="AB88" s="6" t="s">
        <v>634</v>
      </c>
      <c r="AC88" s="6">
        <v>143.94999999999999</v>
      </c>
      <c r="AF88" s="6" t="s">
        <v>41</v>
      </c>
      <c r="AG88" s="7"/>
      <c r="AH88" s="7"/>
      <c r="AI88" s="6" t="str">
        <f>HYPERLINK("https://doi.org/10.1515/9780823285471")</f>
        <v>https://doi.org/10.1515/9780823285471</v>
      </c>
      <c r="AK88" s="6" t="s">
        <v>48</v>
      </c>
    </row>
    <row r="89" spans="1:37" s="6" customFormat="1" x14ac:dyDescent="0.3">
      <c r="A89" s="6">
        <v>506704</v>
      </c>
      <c r="B89" s="7">
        <v>9781400826735</v>
      </c>
      <c r="C89" s="7"/>
      <c r="D89" s="7"/>
      <c r="F89" s="6" t="s">
        <v>635</v>
      </c>
      <c r="G89" s="6" t="s">
        <v>636</v>
      </c>
      <c r="H89" s="6" t="s">
        <v>130</v>
      </c>
      <c r="I89" s="6" t="s">
        <v>637</v>
      </c>
      <c r="J89" s="6">
        <v>1</v>
      </c>
      <c r="M89" s="6" t="s">
        <v>52</v>
      </c>
      <c r="N89" s="8">
        <v>39853</v>
      </c>
      <c r="O89" s="6">
        <v>2005</v>
      </c>
      <c r="P89" s="6">
        <v>200</v>
      </c>
      <c r="R89" s="6">
        <v>10</v>
      </c>
      <c r="T89" s="6" t="s">
        <v>42</v>
      </c>
      <c r="U89" s="6" t="s">
        <v>43</v>
      </c>
      <c r="V89" s="6" t="s">
        <v>43</v>
      </c>
      <c r="W89" s="6" t="s">
        <v>285</v>
      </c>
      <c r="Y89" s="6" t="s">
        <v>638</v>
      </c>
      <c r="AA89" s="6" t="s">
        <v>639</v>
      </c>
      <c r="AB89" s="6" t="s">
        <v>640</v>
      </c>
      <c r="AC89" s="6">
        <v>134</v>
      </c>
      <c r="AF89" s="6" t="s">
        <v>41</v>
      </c>
      <c r="AG89" s="7"/>
      <c r="AH89" s="7"/>
      <c r="AI89" s="6" t="str">
        <f>HYPERLINK("https://doi.org/10.1515/9781400826735")</f>
        <v>https://doi.org/10.1515/9781400826735</v>
      </c>
      <c r="AK89" s="6" t="s">
        <v>48</v>
      </c>
    </row>
    <row r="90" spans="1:37" s="6" customFormat="1" x14ac:dyDescent="0.3">
      <c r="A90" s="6">
        <v>530903</v>
      </c>
      <c r="B90" s="7">
        <v>9780824837075</v>
      </c>
      <c r="C90" s="7"/>
      <c r="D90" s="7"/>
      <c r="F90" s="6" t="s">
        <v>641</v>
      </c>
      <c r="G90" s="6" t="s">
        <v>642</v>
      </c>
      <c r="I90" s="6" t="s">
        <v>643</v>
      </c>
      <c r="J90" s="6">
        <v>1</v>
      </c>
      <c r="K90" s="6" t="s">
        <v>644</v>
      </c>
      <c r="L90" s="9" t="s">
        <v>645</v>
      </c>
      <c r="M90" s="6" t="s">
        <v>307</v>
      </c>
      <c r="N90" s="8">
        <v>40755</v>
      </c>
      <c r="O90" s="6">
        <v>2011</v>
      </c>
      <c r="P90" s="6">
        <v>1360</v>
      </c>
      <c r="R90" s="6">
        <v>10</v>
      </c>
      <c r="T90" s="6" t="s">
        <v>42</v>
      </c>
      <c r="U90" s="6" t="s">
        <v>147</v>
      </c>
      <c r="V90" s="6" t="s">
        <v>147</v>
      </c>
      <c r="W90" s="6" t="s">
        <v>646</v>
      </c>
      <c r="Y90" s="6" t="s">
        <v>647</v>
      </c>
      <c r="AB90" s="6" t="s">
        <v>648</v>
      </c>
      <c r="AC90" s="6">
        <v>129.94999999999999</v>
      </c>
      <c r="AF90" s="6" t="s">
        <v>41</v>
      </c>
      <c r="AG90" s="7"/>
      <c r="AH90" s="7"/>
      <c r="AI90" s="6" t="str">
        <f>HYPERLINK("https://doi.org/10.1515/9780824837075")</f>
        <v>https://doi.org/10.1515/9780824837075</v>
      </c>
      <c r="AK90" s="6" t="s">
        <v>48</v>
      </c>
    </row>
    <row r="91" spans="1:37" s="6" customFormat="1" x14ac:dyDescent="0.3">
      <c r="A91" s="6">
        <v>567709</v>
      </c>
      <c r="B91" s="7">
        <v>9781501741326</v>
      </c>
      <c r="C91" s="7"/>
      <c r="D91" s="7"/>
      <c r="F91" s="6" t="s">
        <v>649</v>
      </c>
      <c r="G91" s="6" t="s">
        <v>650</v>
      </c>
      <c r="H91" s="6" t="s">
        <v>651</v>
      </c>
      <c r="J91" s="6">
        <v>1</v>
      </c>
      <c r="M91" s="6" t="s">
        <v>300</v>
      </c>
      <c r="N91" s="8">
        <v>43646</v>
      </c>
      <c r="O91" s="6">
        <v>1962</v>
      </c>
      <c r="P91" s="6">
        <v>267</v>
      </c>
      <c r="R91" s="6">
        <v>283.5</v>
      </c>
      <c r="T91" s="6" t="s">
        <v>42</v>
      </c>
      <c r="U91" s="6" t="s">
        <v>652</v>
      </c>
      <c r="V91" s="6" t="s">
        <v>652</v>
      </c>
      <c r="W91" s="6" t="s">
        <v>653</v>
      </c>
      <c r="Y91" s="6" t="s">
        <v>654</v>
      </c>
      <c r="AA91" s="6" t="s">
        <v>655</v>
      </c>
      <c r="AB91" s="6" t="s">
        <v>656</v>
      </c>
      <c r="AC91" s="6">
        <v>130.94999999999999</v>
      </c>
      <c r="AF91" s="6" t="s">
        <v>41</v>
      </c>
      <c r="AG91" s="7"/>
      <c r="AH91" s="7"/>
      <c r="AI91" s="6" t="str">
        <f>HYPERLINK("https://doi.org/10.7591/9781501741326")</f>
        <v>https://doi.org/10.7591/9781501741326</v>
      </c>
      <c r="AK91" s="6" t="s">
        <v>48</v>
      </c>
    </row>
    <row r="92" spans="1:37" s="6" customFormat="1" x14ac:dyDescent="0.3">
      <c r="A92" s="6">
        <v>551776</v>
      </c>
      <c r="B92" s="7">
        <v>9781501721564</v>
      </c>
      <c r="C92" s="7"/>
      <c r="D92" s="7"/>
      <c r="F92" s="6" t="s">
        <v>657</v>
      </c>
      <c r="I92" s="6" t="s">
        <v>658</v>
      </c>
      <c r="J92" s="6">
        <v>1</v>
      </c>
      <c r="M92" s="6" t="s">
        <v>300</v>
      </c>
      <c r="N92" s="8">
        <v>43286</v>
      </c>
      <c r="O92" s="6">
        <v>1994</v>
      </c>
      <c r="P92" s="6">
        <v>376</v>
      </c>
      <c r="R92" s="6">
        <v>283.5</v>
      </c>
      <c r="T92" s="6" t="s">
        <v>42</v>
      </c>
      <c r="U92" s="6" t="s">
        <v>91</v>
      </c>
      <c r="V92" s="6" t="s">
        <v>91</v>
      </c>
      <c r="W92" s="6" t="s">
        <v>659</v>
      </c>
      <c r="AA92" s="6" t="s">
        <v>660</v>
      </c>
      <c r="AB92" s="6" t="s">
        <v>661</v>
      </c>
      <c r="AC92" s="6">
        <v>130.94999999999999</v>
      </c>
      <c r="AF92" s="6" t="s">
        <v>41</v>
      </c>
      <c r="AG92" s="7"/>
      <c r="AH92" s="7"/>
      <c r="AI92" s="6" t="str">
        <f>HYPERLINK("https://doi.org/10.7591/9781501721564")</f>
        <v>https://doi.org/10.7591/9781501721564</v>
      </c>
      <c r="AK92" s="6" t="s">
        <v>48</v>
      </c>
    </row>
    <row r="93" spans="1:37" s="6" customFormat="1" x14ac:dyDescent="0.3">
      <c r="A93" s="6">
        <v>542448</v>
      </c>
      <c r="B93" s="7">
        <v>9780674919860</v>
      </c>
      <c r="C93" s="7"/>
      <c r="D93" s="7"/>
      <c r="F93" s="6" t="s">
        <v>662</v>
      </c>
      <c r="G93" s="6" t="s">
        <v>663</v>
      </c>
      <c r="I93" s="6" t="s">
        <v>664</v>
      </c>
      <c r="J93" s="6">
        <v>1</v>
      </c>
      <c r="M93" s="6" t="s">
        <v>40</v>
      </c>
      <c r="N93" s="8">
        <v>43150</v>
      </c>
      <c r="O93" s="6">
        <v>2018</v>
      </c>
      <c r="P93" s="6">
        <v>464</v>
      </c>
      <c r="R93" s="6">
        <v>10</v>
      </c>
      <c r="T93" s="6" t="s">
        <v>42</v>
      </c>
      <c r="U93" s="6" t="s">
        <v>43</v>
      </c>
      <c r="V93" s="6" t="s">
        <v>43</v>
      </c>
      <c r="W93" s="6" t="s">
        <v>665</v>
      </c>
      <c r="Y93" s="6" t="s">
        <v>666</v>
      </c>
      <c r="Z93" s="6" t="s">
        <v>667</v>
      </c>
      <c r="AA93" s="6" t="s">
        <v>668</v>
      </c>
      <c r="AB93" s="6" t="s">
        <v>669</v>
      </c>
      <c r="AC93" s="6">
        <v>17.95</v>
      </c>
      <c r="AF93" s="6" t="s">
        <v>41</v>
      </c>
      <c r="AG93" s="7"/>
      <c r="AH93" s="7"/>
      <c r="AI93" s="6" t="str">
        <f>HYPERLINK("https://doi.org/10.4159/9780674919860")</f>
        <v>https://doi.org/10.4159/9780674919860</v>
      </c>
      <c r="AK93" s="6" t="s">
        <v>48</v>
      </c>
    </row>
    <row r="94" spans="1:37" s="6" customFormat="1" x14ac:dyDescent="0.3">
      <c r="A94" s="6">
        <v>521701</v>
      </c>
      <c r="B94" s="7">
        <v>9781400847013</v>
      </c>
      <c r="C94" s="7"/>
      <c r="D94" s="7"/>
      <c r="F94" s="6" t="s">
        <v>670</v>
      </c>
      <c r="G94" s="6" t="s">
        <v>671</v>
      </c>
      <c r="H94" s="6" t="s">
        <v>530</v>
      </c>
      <c r="I94" s="6" t="s">
        <v>672</v>
      </c>
      <c r="J94" s="6">
        <v>1</v>
      </c>
      <c r="K94" s="6" t="s">
        <v>532</v>
      </c>
      <c r="L94" s="9" t="s">
        <v>673</v>
      </c>
      <c r="M94" s="6" t="s">
        <v>52</v>
      </c>
      <c r="N94" s="8">
        <v>41385</v>
      </c>
      <c r="O94" s="6">
        <v>1995</v>
      </c>
      <c r="P94" s="6">
        <v>584</v>
      </c>
      <c r="R94" s="6">
        <v>10</v>
      </c>
      <c r="T94" s="6" t="s">
        <v>42</v>
      </c>
      <c r="U94" s="6" t="s">
        <v>534</v>
      </c>
      <c r="V94" s="6" t="s">
        <v>534</v>
      </c>
      <c r="W94" s="6" t="s">
        <v>535</v>
      </c>
      <c r="Y94" s="6" t="s">
        <v>674</v>
      </c>
      <c r="AA94" s="6" t="s">
        <v>675</v>
      </c>
      <c r="AB94" s="6" t="s">
        <v>676</v>
      </c>
      <c r="AC94" s="6">
        <v>190</v>
      </c>
      <c r="AF94" s="6" t="s">
        <v>41</v>
      </c>
      <c r="AG94" s="7"/>
      <c r="AH94" s="7"/>
      <c r="AI94" s="6" t="str">
        <f>HYPERLINK("https://doi.org/10.1515/9781400847013")</f>
        <v>https://doi.org/10.1515/9781400847013</v>
      </c>
      <c r="AK94" s="6" t="s">
        <v>48</v>
      </c>
    </row>
    <row r="95" spans="1:37" s="6" customFormat="1" x14ac:dyDescent="0.3">
      <c r="A95" s="6">
        <v>302406</v>
      </c>
      <c r="B95" s="7">
        <v>9780674058422</v>
      </c>
      <c r="C95" s="7"/>
      <c r="D95" s="7"/>
      <c r="F95" s="6" t="s">
        <v>677</v>
      </c>
      <c r="H95" s="6" t="s">
        <v>678</v>
      </c>
      <c r="J95" s="6">
        <v>1</v>
      </c>
      <c r="M95" s="6" t="s">
        <v>40</v>
      </c>
      <c r="N95" s="8">
        <v>41344</v>
      </c>
      <c r="O95" s="6">
        <v>2013</v>
      </c>
      <c r="P95" s="6">
        <v>304</v>
      </c>
      <c r="R95" s="6">
        <v>10</v>
      </c>
      <c r="T95" s="6" t="s">
        <v>42</v>
      </c>
      <c r="U95" s="6" t="s">
        <v>103</v>
      </c>
      <c r="V95" s="6" t="s">
        <v>104</v>
      </c>
      <c r="W95" s="6" t="s">
        <v>679</v>
      </c>
      <c r="Y95" s="6" t="s">
        <v>680</v>
      </c>
      <c r="Z95" s="6" t="s">
        <v>681</v>
      </c>
      <c r="AA95" s="6" t="s">
        <v>682</v>
      </c>
      <c r="AC95" s="6">
        <v>58</v>
      </c>
      <c r="AF95" s="6" t="s">
        <v>41</v>
      </c>
      <c r="AG95" s="7"/>
      <c r="AH95" s="7"/>
      <c r="AI95" s="6" t="str">
        <f>HYPERLINK("https://doi.org/10.4159/harvard.9780674058422")</f>
        <v>https://doi.org/10.4159/harvard.9780674058422</v>
      </c>
      <c r="AK95" s="6" t="s">
        <v>48</v>
      </c>
    </row>
    <row r="96" spans="1:37" s="6" customFormat="1" x14ac:dyDescent="0.3">
      <c r="A96" s="6">
        <v>569138</v>
      </c>
      <c r="B96" s="7">
        <v>9780226626611</v>
      </c>
      <c r="C96" s="7"/>
      <c r="D96" s="7"/>
      <c r="F96" s="6" t="s">
        <v>683</v>
      </c>
      <c r="G96" s="6" t="s">
        <v>684</v>
      </c>
      <c r="H96" s="6" t="s">
        <v>685</v>
      </c>
      <c r="J96" s="6">
        <v>1</v>
      </c>
      <c r="M96" s="6" t="s">
        <v>452</v>
      </c>
      <c r="N96" s="8">
        <v>43637</v>
      </c>
      <c r="O96" s="6">
        <v>2019</v>
      </c>
      <c r="P96" s="6">
        <v>272</v>
      </c>
      <c r="R96" s="6">
        <v>10</v>
      </c>
      <c r="T96" s="6" t="s">
        <v>42</v>
      </c>
      <c r="U96" s="6" t="s">
        <v>147</v>
      </c>
      <c r="V96" s="6" t="s">
        <v>147</v>
      </c>
      <c r="W96" s="6" t="s">
        <v>686</v>
      </c>
      <c r="Y96" s="6" t="s">
        <v>687</v>
      </c>
      <c r="Z96" s="6" t="s">
        <v>688</v>
      </c>
      <c r="AA96" s="6" t="s">
        <v>689</v>
      </c>
      <c r="AB96" s="6" t="s">
        <v>690</v>
      </c>
      <c r="AC96" s="6">
        <v>173.95</v>
      </c>
      <c r="AF96" s="6" t="s">
        <v>41</v>
      </c>
      <c r="AG96" s="7"/>
      <c r="AH96" s="7"/>
      <c r="AI96" s="6" t="str">
        <f>HYPERLINK("https://www.degruyter.com/isbn/9780226626611")</f>
        <v>https://www.degruyter.com/isbn/9780226626611</v>
      </c>
      <c r="AK96" s="6" t="s">
        <v>48</v>
      </c>
    </row>
    <row r="97" spans="1:37" s="6" customFormat="1" x14ac:dyDescent="0.3">
      <c r="A97" s="6">
        <v>604814</v>
      </c>
      <c r="B97" s="7">
        <v>9781479890712</v>
      </c>
      <c r="C97" s="7"/>
      <c r="D97" s="7"/>
      <c r="F97" s="6" t="s">
        <v>691</v>
      </c>
      <c r="G97" s="6" t="s">
        <v>692</v>
      </c>
      <c r="H97" s="6" t="s">
        <v>693</v>
      </c>
      <c r="J97" s="6">
        <v>1</v>
      </c>
      <c r="M97" s="6" t="s">
        <v>694</v>
      </c>
      <c r="N97" s="8">
        <v>44467</v>
      </c>
      <c r="O97" s="6">
        <v>2021</v>
      </c>
      <c r="R97" s="6">
        <v>10</v>
      </c>
      <c r="T97" s="6" t="s">
        <v>42</v>
      </c>
      <c r="U97" s="6" t="s">
        <v>131</v>
      </c>
      <c r="V97" s="6" t="s">
        <v>131</v>
      </c>
      <c r="W97" s="6" t="s">
        <v>695</v>
      </c>
      <c r="Y97" s="6" t="s">
        <v>696</v>
      </c>
      <c r="AA97" s="6" t="s">
        <v>697</v>
      </c>
      <c r="AB97" s="6" t="s">
        <v>698</v>
      </c>
      <c r="AC97" s="6">
        <v>174.95</v>
      </c>
      <c r="AF97" s="6" t="s">
        <v>41</v>
      </c>
      <c r="AG97" s="7"/>
      <c r="AH97" s="7"/>
      <c r="AI97" s="6" t="str">
        <f>HYPERLINK("https://doi.org/10.18574/nyu/9781479808816.001.0001")</f>
        <v>https://doi.org/10.18574/nyu/9781479808816.001.0001</v>
      </c>
      <c r="AK97" s="6" t="s">
        <v>48</v>
      </c>
    </row>
    <row r="98" spans="1:37" s="6" customFormat="1" x14ac:dyDescent="0.3">
      <c r="A98" s="6">
        <v>550248</v>
      </c>
      <c r="B98" s="7">
        <v>9780691189123</v>
      </c>
      <c r="C98" s="7"/>
      <c r="D98" s="7"/>
      <c r="F98" s="6" t="s">
        <v>699</v>
      </c>
      <c r="H98" s="6" t="s">
        <v>700</v>
      </c>
      <c r="J98" s="6">
        <v>1</v>
      </c>
      <c r="M98" s="6" t="s">
        <v>52</v>
      </c>
      <c r="N98" s="8">
        <v>43515</v>
      </c>
      <c r="O98" s="6">
        <v>2019</v>
      </c>
      <c r="P98" s="6">
        <v>360</v>
      </c>
      <c r="R98" s="6">
        <v>10</v>
      </c>
      <c r="T98" s="6" t="s">
        <v>42</v>
      </c>
      <c r="U98" s="6" t="s">
        <v>43</v>
      </c>
      <c r="V98" s="6" t="s">
        <v>43</v>
      </c>
      <c r="W98" s="6" t="s">
        <v>701</v>
      </c>
      <c r="Y98" s="6" t="s">
        <v>702</v>
      </c>
      <c r="AA98" s="6" t="s">
        <v>703</v>
      </c>
      <c r="AB98" s="6" t="s">
        <v>704</v>
      </c>
      <c r="AC98" s="6">
        <v>83</v>
      </c>
      <c r="AF98" s="6" t="s">
        <v>41</v>
      </c>
      <c r="AG98" s="7"/>
      <c r="AH98" s="7"/>
      <c r="AI98" s="6" t="str">
        <f>HYPERLINK("https://doi.org/10.1515/9780691189123")</f>
        <v>https://doi.org/10.1515/9780691189123</v>
      </c>
      <c r="AK98" s="6" t="s">
        <v>48</v>
      </c>
    </row>
    <row r="99" spans="1:37" s="6" customFormat="1" x14ac:dyDescent="0.3">
      <c r="A99" s="6">
        <v>528460</v>
      </c>
      <c r="B99" s="7">
        <v>9781501713033</v>
      </c>
      <c r="C99" s="7"/>
      <c r="D99" s="7"/>
      <c r="F99" s="6" t="s">
        <v>705</v>
      </c>
      <c r="H99" s="6" t="s">
        <v>706</v>
      </c>
      <c r="J99" s="6">
        <v>1</v>
      </c>
      <c r="M99" s="6" t="s">
        <v>300</v>
      </c>
      <c r="N99" s="8">
        <v>33211</v>
      </c>
      <c r="O99" s="6">
        <v>1995</v>
      </c>
      <c r="P99" s="6">
        <v>288</v>
      </c>
      <c r="R99" s="6">
        <v>283.5</v>
      </c>
      <c r="T99" s="6" t="s">
        <v>42</v>
      </c>
      <c r="U99" s="6" t="s">
        <v>308</v>
      </c>
      <c r="V99" s="6" t="s">
        <v>308</v>
      </c>
      <c r="W99" s="6" t="s">
        <v>707</v>
      </c>
      <c r="Y99" s="6" t="s">
        <v>708</v>
      </c>
      <c r="AA99" s="6" t="s">
        <v>709</v>
      </c>
      <c r="AB99" s="6" t="s">
        <v>710</v>
      </c>
      <c r="AC99" s="6">
        <v>130.94999999999999</v>
      </c>
      <c r="AF99" s="6" t="s">
        <v>41</v>
      </c>
      <c r="AG99" s="7"/>
      <c r="AH99" s="7"/>
      <c r="AI99" s="6" t="str">
        <f>HYPERLINK("https://doi.org/10.7591/9781501713033")</f>
        <v>https://doi.org/10.7591/9781501713033</v>
      </c>
      <c r="AK99" s="6" t="s">
        <v>48</v>
      </c>
    </row>
    <row r="100" spans="1:37" s="6" customFormat="1" x14ac:dyDescent="0.3">
      <c r="A100" s="6">
        <v>514904</v>
      </c>
      <c r="B100" s="7">
        <v>9780674054516</v>
      </c>
      <c r="C100" s="7"/>
      <c r="D100" s="7"/>
      <c r="F100" s="6" t="s">
        <v>711</v>
      </c>
      <c r="G100" s="6" t="s">
        <v>712</v>
      </c>
      <c r="H100" s="6" t="s">
        <v>713</v>
      </c>
      <c r="J100" s="6">
        <v>1</v>
      </c>
      <c r="M100" s="6" t="s">
        <v>40</v>
      </c>
      <c r="N100" s="8">
        <v>40224</v>
      </c>
      <c r="O100" s="6">
        <v>2009</v>
      </c>
      <c r="P100" s="6">
        <v>416</v>
      </c>
      <c r="R100" s="6">
        <v>10</v>
      </c>
      <c r="T100" s="6" t="s">
        <v>42</v>
      </c>
      <c r="U100" s="6" t="s">
        <v>91</v>
      </c>
      <c r="V100" s="6" t="s">
        <v>91</v>
      </c>
      <c r="W100" s="6" t="s">
        <v>714</v>
      </c>
      <c r="Y100" s="6" t="s">
        <v>715</v>
      </c>
      <c r="Z100" s="6" t="s">
        <v>716</v>
      </c>
      <c r="AA100" s="6" t="s">
        <v>717</v>
      </c>
      <c r="AC100" s="6">
        <v>134</v>
      </c>
      <c r="AF100" s="6" t="s">
        <v>41</v>
      </c>
      <c r="AG100" s="7"/>
      <c r="AH100" s="7"/>
      <c r="AI100" s="6" t="str">
        <f>HYPERLINK("https://doi.org/10.4159/9780674054516")</f>
        <v>https://doi.org/10.4159/9780674054516</v>
      </c>
      <c r="AK100" s="6" t="s">
        <v>48</v>
      </c>
    </row>
    <row r="101" spans="1:37" s="6" customFormat="1" x14ac:dyDescent="0.3">
      <c r="A101" s="6">
        <v>614831</v>
      </c>
      <c r="B101" s="7">
        <v>9781478002574</v>
      </c>
      <c r="C101" s="7"/>
      <c r="D101" s="7"/>
      <c r="F101" s="6" t="s">
        <v>718</v>
      </c>
      <c r="H101" s="6" t="s">
        <v>719</v>
      </c>
      <c r="J101" s="6">
        <v>1</v>
      </c>
      <c r="K101" s="6" t="s">
        <v>720</v>
      </c>
      <c r="M101" s="6" t="s">
        <v>176</v>
      </c>
      <c r="N101" s="8">
        <v>44386</v>
      </c>
      <c r="O101" s="6">
        <v>2021</v>
      </c>
      <c r="P101" s="6">
        <v>735</v>
      </c>
      <c r="R101" s="6">
        <v>10</v>
      </c>
      <c r="T101" s="6" t="s">
        <v>42</v>
      </c>
      <c r="U101" s="6" t="s">
        <v>43</v>
      </c>
      <c r="V101" s="6" t="s">
        <v>43</v>
      </c>
      <c r="W101" s="6" t="s">
        <v>721</v>
      </c>
      <c r="Y101" s="6" t="s">
        <v>722</v>
      </c>
      <c r="Z101" s="6" t="s">
        <v>723</v>
      </c>
      <c r="AA101" s="6" t="s">
        <v>724</v>
      </c>
      <c r="AB101" s="6" t="s">
        <v>725</v>
      </c>
      <c r="AC101" s="6">
        <v>189.95</v>
      </c>
      <c r="AF101" s="6" t="s">
        <v>41</v>
      </c>
      <c r="AG101" s="7"/>
      <c r="AH101" s="7"/>
      <c r="AI101" s="6" t="str">
        <f>HYPERLINK("https://doi.org/10.1515/9781478002574?locatt=mode:legacy")</f>
        <v>https://doi.org/10.1515/9781478002574?locatt=mode:legacy</v>
      </c>
      <c r="AK101" s="6" t="s">
        <v>48</v>
      </c>
    </row>
    <row r="102" spans="1:37" s="6" customFormat="1" x14ac:dyDescent="0.3">
      <c r="A102" s="6">
        <v>576283</v>
      </c>
      <c r="B102" s="7">
        <v>9780674247222</v>
      </c>
      <c r="C102" s="7"/>
      <c r="D102" s="7"/>
      <c r="F102" s="6" t="s">
        <v>726</v>
      </c>
      <c r="H102" s="6" t="s">
        <v>727</v>
      </c>
      <c r="J102" s="6">
        <v>1</v>
      </c>
      <c r="M102" s="6" t="s">
        <v>40</v>
      </c>
      <c r="N102" s="8">
        <v>43927</v>
      </c>
      <c r="O102" s="6">
        <v>2020</v>
      </c>
      <c r="P102" s="6">
        <v>208</v>
      </c>
      <c r="R102" s="6">
        <v>10</v>
      </c>
      <c r="T102" s="6" t="s">
        <v>42</v>
      </c>
      <c r="U102" s="6" t="s">
        <v>91</v>
      </c>
      <c r="V102" s="6" t="s">
        <v>91</v>
      </c>
      <c r="W102" s="6" t="s">
        <v>728</v>
      </c>
      <c r="Y102" s="6" t="s">
        <v>729</v>
      </c>
      <c r="Z102" s="6" t="s">
        <v>730</v>
      </c>
      <c r="AA102" s="6" t="s">
        <v>731</v>
      </c>
      <c r="AC102" s="6">
        <v>30.95</v>
      </c>
      <c r="AF102" s="6" t="s">
        <v>41</v>
      </c>
      <c r="AG102" s="7"/>
      <c r="AH102" s="7"/>
      <c r="AI102" s="6" t="str">
        <f>HYPERLINK("https://doi.org/10.4159/9780674247222")</f>
        <v>https://doi.org/10.4159/9780674247222</v>
      </c>
      <c r="AK102" s="6" t="s">
        <v>48</v>
      </c>
    </row>
    <row r="103" spans="1:37" s="6" customFormat="1" x14ac:dyDescent="0.3">
      <c r="A103" s="6">
        <v>323670</v>
      </c>
      <c r="B103" s="7">
        <v>9780674418974</v>
      </c>
      <c r="C103" s="7">
        <v>9780674418967</v>
      </c>
      <c r="D103" s="7"/>
      <c r="F103" s="6" t="s">
        <v>732</v>
      </c>
      <c r="G103" s="6" t="s">
        <v>733</v>
      </c>
      <c r="H103" s="6" t="s">
        <v>734</v>
      </c>
      <c r="J103" s="6">
        <v>1</v>
      </c>
      <c r="M103" s="6" t="s">
        <v>40</v>
      </c>
      <c r="N103" s="8">
        <v>41548</v>
      </c>
      <c r="O103" s="6">
        <v>1992</v>
      </c>
      <c r="P103" s="6">
        <v>434</v>
      </c>
      <c r="R103" s="6">
        <v>10</v>
      </c>
      <c r="T103" s="6" t="s">
        <v>42</v>
      </c>
      <c r="U103" s="6" t="s">
        <v>131</v>
      </c>
      <c r="V103" s="6" t="s">
        <v>131</v>
      </c>
      <c r="W103" s="6" t="s">
        <v>611</v>
      </c>
      <c r="AB103" s="6" t="s">
        <v>735</v>
      </c>
      <c r="AC103" s="6">
        <v>60</v>
      </c>
      <c r="AD103" s="6">
        <v>60</v>
      </c>
      <c r="AF103" s="6" t="s">
        <v>41</v>
      </c>
      <c r="AG103" s="6" t="s">
        <v>41</v>
      </c>
      <c r="AH103" s="7"/>
      <c r="AI103" s="6" t="str">
        <f>HYPERLINK("https://doi.org/10.4159/harvard.9780674418974")</f>
        <v>https://doi.org/10.4159/harvard.9780674418974</v>
      </c>
      <c r="AK103" s="6" t="s">
        <v>48</v>
      </c>
    </row>
    <row r="104" spans="1:37" s="6" customFormat="1" x14ac:dyDescent="0.3">
      <c r="A104" s="6">
        <v>589083</v>
      </c>
      <c r="B104" s="7">
        <v>9780804764025</v>
      </c>
      <c r="C104" s="7"/>
      <c r="D104" s="7"/>
      <c r="F104" s="6" t="s">
        <v>736</v>
      </c>
      <c r="G104" s="6" t="s">
        <v>737</v>
      </c>
      <c r="H104" s="6" t="s">
        <v>738</v>
      </c>
      <c r="J104" s="6">
        <v>1</v>
      </c>
      <c r="K104" s="6" t="s">
        <v>739</v>
      </c>
      <c r="M104" s="6" t="s">
        <v>740</v>
      </c>
      <c r="N104" s="8">
        <v>35886</v>
      </c>
      <c r="O104" s="6">
        <v>1998</v>
      </c>
      <c r="P104" s="6">
        <v>228</v>
      </c>
      <c r="R104" s="6">
        <v>10</v>
      </c>
      <c r="T104" s="6" t="s">
        <v>42</v>
      </c>
      <c r="U104" s="6" t="s">
        <v>43</v>
      </c>
      <c r="V104" s="6" t="s">
        <v>43</v>
      </c>
      <c r="W104" s="6" t="s">
        <v>161</v>
      </c>
      <c r="Y104" s="6" t="s">
        <v>741</v>
      </c>
      <c r="AA104" s="6" t="s">
        <v>742</v>
      </c>
      <c r="AB104" s="6" t="s">
        <v>743</v>
      </c>
      <c r="AC104" s="6">
        <v>108.95</v>
      </c>
      <c r="AF104" s="6" t="s">
        <v>41</v>
      </c>
      <c r="AG104" s="7"/>
      <c r="AH104" s="7"/>
      <c r="AI104" s="6" t="str">
        <f>HYPERLINK("https://doi.org/10.1515/9780804764025")</f>
        <v>https://doi.org/10.1515/9780804764025</v>
      </c>
      <c r="AK104" s="6" t="s">
        <v>48</v>
      </c>
    </row>
    <row r="105" spans="1:37" s="6" customFormat="1" x14ac:dyDescent="0.3">
      <c r="A105" s="6">
        <v>563003</v>
      </c>
      <c r="B105" s="7">
        <v>9780691185712</v>
      </c>
      <c r="C105" s="7"/>
      <c r="D105" s="7"/>
      <c r="F105" s="6" t="s">
        <v>744</v>
      </c>
      <c r="H105" s="6" t="s">
        <v>745</v>
      </c>
      <c r="J105" s="6">
        <v>1</v>
      </c>
      <c r="M105" s="6" t="s">
        <v>52</v>
      </c>
      <c r="N105" s="8">
        <v>43543</v>
      </c>
      <c r="O105" s="6">
        <v>2019</v>
      </c>
      <c r="P105" s="6">
        <v>256</v>
      </c>
      <c r="R105" s="6">
        <v>10</v>
      </c>
      <c r="T105" s="6" t="s">
        <v>42</v>
      </c>
      <c r="U105" s="6" t="s">
        <v>123</v>
      </c>
      <c r="V105" s="6" t="s">
        <v>123</v>
      </c>
      <c r="W105" s="6" t="s">
        <v>746</v>
      </c>
      <c r="Y105" s="6" t="s">
        <v>747</v>
      </c>
      <c r="AA105" s="6" t="s">
        <v>748</v>
      </c>
      <c r="AB105" s="6" t="s">
        <v>749</v>
      </c>
      <c r="AC105" s="6">
        <v>78</v>
      </c>
      <c r="AF105" s="6" t="s">
        <v>41</v>
      </c>
      <c r="AG105" s="7"/>
      <c r="AH105" s="7"/>
      <c r="AI105" s="6" t="str">
        <f>HYPERLINK("https://doi.org/10.1515/9780691185712")</f>
        <v>https://doi.org/10.1515/9780691185712</v>
      </c>
      <c r="AK105" s="6" t="s">
        <v>48</v>
      </c>
    </row>
    <row r="106" spans="1:37" s="6" customFormat="1" x14ac:dyDescent="0.3">
      <c r="A106" s="6">
        <v>563059</v>
      </c>
      <c r="B106" s="7">
        <v>9781400849222</v>
      </c>
      <c r="C106" s="7"/>
      <c r="D106" s="7"/>
      <c r="F106" s="6" t="s">
        <v>750</v>
      </c>
      <c r="G106" s="6" t="s">
        <v>751</v>
      </c>
      <c r="H106" s="6" t="s">
        <v>752</v>
      </c>
      <c r="J106" s="6">
        <v>1</v>
      </c>
      <c r="K106" s="6" t="s">
        <v>66</v>
      </c>
      <c r="L106" s="9" t="s">
        <v>753</v>
      </c>
      <c r="M106" s="6" t="s">
        <v>52</v>
      </c>
      <c r="N106" s="8">
        <v>41553</v>
      </c>
      <c r="O106" s="6">
        <v>2014</v>
      </c>
      <c r="P106" s="6">
        <v>560</v>
      </c>
      <c r="R106" s="6">
        <v>10</v>
      </c>
      <c r="T106" s="6" t="s">
        <v>42</v>
      </c>
      <c r="U106" s="6" t="s">
        <v>147</v>
      </c>
      <c r="V106" s="6" t="s">
        <v>147</v>
      </c>
      <c r="W106" s="6" t="s">
        <v>754</v>
      </c>
      <c r="Y106" s="6" t="s">
        <v>755</v>
      </c>
      <c r="AA106" s="6" t="s">
        <v>756</v>
      </c>
      <c r="AB106" s="6" t="s">
        <v>757</v>
      </c>
      <c r="AC106" s="6">
        <v>107</v>
      </c>
      <c r="AF106" s="6" t="s">
        <v>41</v>
      </c>
      <c r="AG106" s="7"/>
      <c r="AH106" s="7"/>
      <c r="AI106" s="6" t="str">
        <f>HYPERLINK("https://doi.org/10.1515/9781400849222")</f>
        <v>https://doi.org/10.1515/9781400849222</v>
      </c>
      <c r="AK106" s="6" t="s">
        <v>48</v>
      </c>
    </row>
    <row r="107" spans="1:37" s="6" customFormat="1" x14ac:dyDescent="0.3">
      <c r="A107" s="6">
        <v>528092</v>
      </c>
      <c r="B107" s="7">
        <v>9781400885244</v>
      </c>
      <c r="C107" s="7"/>
      <c r="D107" s="7"/>
      <c r="F107" s="6" t="s">
        <v>758</v>
      </c>
      <c r="H107" s="6" t="s">
        <v>759</v>
      </c>
      <c r="J107" s="6">
        <v>1</v>
      </c>
      <c r="K107" s="6" t="s">
        <v>501</v>
      </c>
      <c r="L107" s="9" t="s">
        <v>323</v>
      </c>
      <c r="M107" s="6" t="s">
        <v>52</v>
      </c>
      <c r="N107" s="8">
        <v>42885</v>
      </c>
      <c r="O107" s="6">
        <v>2017</v>
      </c>
      <c r="P107" s="6">
        <v>216</v>
      </c>
      <c r="R107" s="6">
        <v>10</v>
      </c>
      <c r="T107" s="6" t="s">
        <v>42</v>
      </c>
      <c r="U107" s="6" t="s">
        <v>147</v>
      </c>
      <c r="V107" s="6" t="s">
        <v>147</v>
      </c>
      <c r="W107" s="6" t="s">
        <v>760</v>
      </c>
      <c r="Y107" s="6" t="s">
        <v>761</v>
      </c>
      <c r="AA107" s="6" t="s">
        <v>762</v>
      </c>
      <c r="AB107" s="6" t="s">
        <v>763</v>
      </c>
      <c r="AC107" s="6">
        <v>103</v>
      </c>
      <c r="AF107" s="6" t="s">
        <v>41</v>
      </c>
      <c r="AG107" s="7"/>
      <c r="AH107" s="7"/>
      <c r="AI107" s="6" t="str">
        <f>HYPERLINK("https://doi.org/10.1515/9781400885244")</f>
        <v>https://doi.org/10.1515/9781400885244</v>
      </c>
      <c r="AK107" s="6" t="s">
        <v>48</v>
      </c>
    </row>
    <row r="108" spans="1:37" s="6" customFormat="1" x14ac:dyDescent="0.3">
      <c r="A108" s="6">
        <v>594495</v>
      </c>
      <c r="B108" s="7">
        <v>9780823290680</v>
      </c>
      <c r="C108" s="7"/>
      <c r="D108" s="7"/>
      <c r="F108" s="6" t="s">
        <v>764</v>
      </c>
      <c r="G108" s="6" t="s">
        <v>765</v>
      </c>
      <c r="H108" s="6" t="s">
        <v>766</v>
      </c>
      <c r="I108" s="6" t="s">
        <v>767</v>
      </c>
      <c r="J108" s="6">
        <v>1</v>
      </c>
      <c r="K108" s="6" t="s">
        <v>768</v>
      </c>
      <c r="M108" s="6" t="s">
        <v>408</v>
      </c>
      <c r="N108" s="8">
        <v>44138</v>
      </c>
      <c r="O108" s="6">
        <v>2020</v>
      </c>
      <c r="P108" s="6">
        <v>272</v>
      </c>
      <c r="R108" s="6">
        <v>283.5</v>
      </c>
      <c r="T108" s="6" t="s">
        <v>42</v>
      </c>
      <c r="U108" s="6" t="s">
        <v>103</v>
      </c>
      <c r="V108" s="6" t="s">
        <v>104</v>
      </c>
      <c r="W108" s="6" t="s">
        <v>769</v>
      </c>
      <c r="Y108" s="6" t="s">
        <v>770</v>
      </c>
      <c r="Z108" s="6" t="s">
        <v>771</v>
      </c>
      <c r="AA108" s="6" t="s">
        <v>772</v>
      </c>
      <c r="AB108" s="6" t="s">
        <v>773</v>
      </c>
      <c r="AC108" s="6">
        <v>129.94999999999999</v>
      </c>
      <c r="AF108" s="6" t="s">
        <v>41</v>
      </c>
      <c r="AG108" s="7"/>
      <c r="AH108" s="7"/>
      <c r="AI108" s="6" t="str">
        <f>HYPERLINK("https://doi.org/10.1515/9780823290680")</f>
        <v>https://doi.org/10.1515/9780823290680</v>
      </c>
      <c r="AK108" s="6" t="s">
        <v>48</v>
      </c>
    </row>
    <row r="109" spans="1:37" s="6" customFormat="1" x14ac:dyDescent="0.3">
      <c r="A109" s="6">
        <v>516604</v>
      </c>
      <c r="B109" s="7">
        <v>9781400850150</v>
      </c>
      <c r="C109" s="7"/>
      <c r="D109" s="7"/>
      <c r="F109" s="6" t="s">
        <v>774</v>
      </c>
      <c r="G109" s="6" t="s">
        <v>775</v>
      </c>
      <c r="H109" s="6" t="s">
        <v>776</v>
      </c>
      <c r="J109" s="6">
        <v>1</v>
      </c>
      <c r="K109" s="6" t="s">
        <v>777</v>
      </c>
      <c r="L109" s="9" t="s">
        <v>778</v>
      </c>
      <c r="M109" s="6" t="s">
        <v>52</v>
      </c>
      <c r="N109" s="8">
        <v>41763</v>
      </c>
      <c r="O109" s="6">
        <v>2014</v>
      </c>
      <c r="P109" s="6">
        <v>576</v>
      </c>
      <c r="R109" s="6">
        <v>10</v>
      </c>
      <c r="T109" s="6" t="s">
        <v>42</v>
      </c>
      <c r="U109" s="6" t="s">
        <v>113</v>
      </c>
      <c r="V109" s="6" t="s">
        <v>779</v>
      </c>
      <c r="W109" s="6" t="s">
        <v>780</v>
      </c>
      <c r="Y109" s="6" t="s">
        <v>781</v>
      </c>
      <c r="AA109" s="6" t="s">
        <v>782</v>
      </c>
      <c r="AB109" s="6" t="s">
        <v>783</v>
      </c>
      <c r="AC109" s="6">
        <v>107</v>
      </c>
      <c r="AF109" s="6" t="s">
        <v>41</v>
      </c>
      <c r="AG109" s="7"/>
      <c r="AH109" s="7"/>
      <c r="AI109" s="6" t="str">
        <f>HYPERLINK("https://doi.org/10.1515/9781400850150")</f>
        <v>https://doi.org/10.1515/9781400850150</v>
      </c>
      <c r="AK109" s="6" t="s">
        <v>48</v>
      </c>
    </row>
    <row r="110" spans="1:37" s="6" customFormat="1" x14ac:dyDescent="0.3">
      <c r="A110" s="6">
        <v>506686</v>
      </c>
      <c r="B110" s="7">
        <v>9781400827107</v>
      </c>
      <c r="C110" s="7"/>
      <c r="D110" s="7"/>
      <c r="F110" s="6" t="s">
        <v>784</v>
      </c>
      <c r="G110" s="6" t="s">
        <v>785</v>
      </c>
      <c r="H110" s="6" t="s">
        <v>130</v>
      </c>
      <c r="I110" s="6" t="s">
        <v>786</v>
      </c>
      <c r="J110" s="6">
        <v>1</v>
      </c>
      <c r="M110" s="6" t="s">
        <v>52</v>
      </c>
      <c r="N110" s="8">
        <v>39853</v>
      </c>
      <c r="O110" s="6">
        <v>2006</v>
      </c>
      <c r="P110" s="6">
        <v>416</v>
      </c>
      <c r="R110" s="6">
        <v>10</v>
      </c>
      <c r="T110" s="6" t="s">
        <v>42</v>
      </c>
      <c r="U110" s="6" t="s">
        <v>103</v>
      </c>
      <c r="V110" s="6" t="s">
        <v>422</v>
      </c>
      <c r="W110" s="6" t="s">
        <v>787</v>
      </c>
      <c r="Y110" s="6" t="s">
        <v>788</v>
      </c>
      <c r="AA110" s="6" t="s">
        <v>789</v>
      </c>
      <c r="AB110" s="6" t="s">
        <v>790</v>
      </c>
      <c r="AC110" s="6">
        <v>170</v>
      </c>
      <c r="AF110" s="6" t="s">
        <v>41</v>
      </c>
      <c r="AG110" s="7"/>
      <c r="AH110" s="7"/>
      <c r="AI110" s="6" t="str">
        <f>HYPERLINK("https://doi.org/10.1515/9781400827107")</f>
        <v>https://doi.org/10.1515/9781400827107</v>
      </c>
      <c r="AK110" s="6" t="s">
        <v>48</v>
      </c>
    </row>
    <row r="111" spans="1:37" s="6" customFormat="1" x14ac:dyDescent="0.3">
      <c r="A111" s="6">
        <v>584196</v>
      </c>
      <c r="B111" s="7">
        <v>9780823237685</v>
      </c>
      <c r="C111" s="7"/>
      <c r="D111" s="7"/>
      <c r="F111" s="6" t="s">
        <v>791</v>
      </c>
      <c r="H111" s="6" t="s">
        <v>407</v>
      </c>
      <c r="J111" s="6">
        <v>1</v>
      </c>
      <c r="M111" s="6" t="s">
        <v>408</v>
      </c>
      <c r="N111" s="8">
        <v>40050</v>
      </c>
      <c r="O111" s="6">
        <v>2009</v>
      </c>
      <c r="P111" s="6">
        <v>160</v>
      </c>
      <c r="R111" s="6">
        <v>10</v>
      </c>
      <c r="T111" s="6" t="s">
        <v>42</v>
      </c>
      <c r="U111" s="6" t="s">
        <v>91</v>
      </c>
      <c r="V111" s="6" t="s">
        <v>91</v>
      </c>
      <c r="W111" s="6" t="s">
        <v>315</v>
      </c>
      <c r="Y111" s="6" t="s">
        <v>792</v>
      </c>
      <c r="AA111" s="6" t="s">
        <v>793</v>
      </c>
      <c r="AB111" s="6" t="s">
        <v>794</v>
      </c>
      <c r="AC111" s="6">
        <v>117.95</v>
      </c>
      <c r="AF111" s="6" t="s">
        <v>41</v>
      </c>
      <c r="AG111" s="7"/>
      <c r="AH111" s="7"/>
      <c r="AI111" s="6" t="str">
        <f>HYPERLINK("https://doi.org/10.1515/9780823237685")</f>
        <v>https://doi.org/10.1515/9780823237685</v>
      </c>
      <c r="AK111" s="6" t="s">
        <v>48</v>
      </c>
    </row>
    <row r="112" spans="1:37" s="6" customFormat="1" x14ac:dyDescent="0.3">
      <c r="A112" s="6">
        <v>550242</v>
      </c>
      <c r="B112" s="7">
        <v>9781400842841</v>
      </c>
      <c r="C112" s="7"/>
      <c r="D112" s="7"/>
      <c r="F112" s="6" t="s">
        <v>795</v>
      </c>
      <c r="H112" s="6" t="s">
        <v>796</v>
      </c>
      <c r="I112" s="6" t="s">
        <v>322</v>
      </c>
      <c r="J112" s="6">
        <v>1</v>
      </c>
      <c r="K112" s="6" t="s">
        <v>262</v>
      </c>
      <c r="L112" s="9" t="s">
        <v>797</v>
      </c>
      <c r="M112" s="6" t="s">
        <v>52</v>
      </c>
      <c r="N112" s="8">
        <v>40905</v>
      </c>
      <c r="O112" s="6">
        <v>2001</v>
      </c>
      <c r="P112" s="6">
        <v>216</v>
      </c>
      <c r="R112" s="6">
        <v>10</v>
      </c>
      <c r="T112" s="6" t="s">
        <v>42</v>
      </c>
      <c r="U112" s="6" t="s">
        <v>43</v>
      </c>
      <c r="V112" s="6" t="s">
        <v>43</v>
      </c>
      <c r="W112" s="6" t="s">
        <v>161</v>
      </c>
      <c r="Y112" s="6" t="s">
        <v>798</v>
      </c>
      <c r="AA112" s="6" t="s">
        <v>799</v>
      </c>
      <c r="AB112" s="6" t="s">
        <v>800</v>
      </c>
      <c r="AC112" s="6">
        <v>146</v>
      </c>
      <c r="AF112" s="6" t="s">
        <v>41</v>
      </c>
      <c r="AG112" s="7"/>
      <c r="AH112" s="7"/>
      <c r="AI112" s="6" t="str">
        <f>HYPERLINK("https://doi.org/10.1515/9781400842841")</f>
        <v>https://doi.org/10.1515/9781400842841</v>
      </c>
      <c r="AK112" s="6" t="s">
        <v>48</v>
      </c>
    </row>
    <row r="113" spans="1:37" s="6" customFormat="1" x14ac:dyDescent="0.3">
      <c r="A113" s="6">
        <v>592201</v>
      </c>
      <c r="B113" s="7">
        <v>9780674044289</v>
      </c>
      <c r="C113" s="7"/>
      <c r="D113" s="7"/>
      <c r="F113" s="6" t="s">
        <v>801</v>
      </c>
      <c r="H113" s="6" t="s">
        <v>321</v>
      </c>
      <c r="J113" s="6">
        <v>1</v>
      </c>
      <c r="M113" s="6" t="s">
        <v>40</v>
      </c>
      <c r="N113" s="8">
        <v>39345</v>
      </c>
      <c r="O113" s="6">
        <v>2007</v>
      </c>
      <c r="P113" s="6">
        <v>896</v>
      </c>
      <c r="R113" s="6">
        <v>10</v>
      </c>
      <c r="T113" s="6" t="s">
        <v>42</v>
      </c>
      <c r="U113" s="6" t="s">
        <v>534</v>
      </c>
      <c r="V113" s="6" t="s">
        <v>534</v>
      </c>
      <c r="W113" s="6" t="s">
        <v>802</v>
      </c>
      <c r="Y113" s="6" t="s">
        <v>803</v>
      </c>
      <c r="Z113" s="6" t="s">
        <v>804</v>
      </c>
      <c r="AA113" s="6" t="s">
        <v>805</v>
      </c>
      <c r="AC113" s="6">
        <v>46</v>
      </c>
      <c r="AF113" s="6" t="s">
        <v>41</v>
      </c>
      <c r="AG113" s="7"/>
      <c r="AH113" s="7"/>
      <c r="AI113" s="6" t="str">
        <f>HYPERLINK("https://doi.org/10.4159/9780674044289")</f>
        <v>https://doi.org/10.4159/9780674044289</v>
      </c>
      <c r="AK113" s="6" t="s">
        <v>48</v>
      </c>
    </row>
    <row r="114" spans="1:37" s="6" customFormat="1" x14ac:dyDescent="0.3">
      <c r="A114" s="6">
        <v>512064</v>
      </c>
      <c r="B114" s="7">
        <v>9781400835515</v>
      </c>
      <c r="C114" s="7"/>
      <c r="D114" s="7"/>
      <c r="F114" s="6" t="s">
        <v>806</v>
      </c>
      <c r="H114" s="6" t="s">
        <v>727</v>
      </c>
      <c r="J114" s="6">
        <v>1</v>
      </c>
      <c r="M114" s="6" t="s">
        <v>52</v>
      </c>
      <c r="N114" s="8">
        <v>39657</v>
      </c>
      <c r="O114" s="6">
        <v>2008</v>
      </c>
      <c r="P114" s="6">
        <v>128</v>
      </c>
      <c r="R114" s="6">
        <v>10</v>
      </c>
      <c r="T114" s="6" t="s">
        <v>42</v>
      </c>
      <c r="U114" s="6" t="s">
        <v>43</v>
      </c>
      <c r="V114" s="6" t="s">
        <v>43</v>
      </c>
      <c r="W114" s="6" t="s">
        <v>285</v>
      </c>
      <c r="Y114" s="6" t="s">
        <v>807</v>
      </c>
      <c r="AA114" s="6" t="s">
        <v>808</v>
      </c>
      <c r="AB114" s="6" t="s">
        <v>809</v>
      </c>
      <c r="AC114" s="6">
        <v>78</v>
      </c>
      <c r="AF114" s="6" t="s">
        <v>41</v>
      </c>
      <c r="AG114" s="7"/>
      <c r="AH114" s="7"/>
      <c r="AI114" s="6" t="str">
        <f>HYPERLINK("https://doi.org/10.1515/9781400835515")</f>
        <v>https://doi.org/10.1515/9781400835515</v>
      </c>
      <c r="AK114" s="6" t="s">
        <v>48</v>
      </c>
    </row>
    <row r="115" spans="1:37" s="6" customFormat="1" x14ac:dyDescent="0.3">
      <c r="A115" s="6">
        <v>598439</v>
      </c>
      <c r="B115" s="7">
        <v>9789048552504</v>
      </c>
      <c r="C115" s="7"/>
      <c r="D115" s="7"/>
      <c r="F115" s="6" t="s">
        <v>810</v>
      </c>
      <c r="G115" s="6" t="s">
        <v>811</v>
      </c>
      <c r="I115" s="6" t="s">
        <v>812</v>
      </c>
      <c r="J115" s="6">
        <v>1</v>
      </c>
      <c r="M115" s="6" t="s">
        <v>813</v>
      </c>
      <c r="N115" s="8">
        <v>44319</v>
      </c>
      <c r="O115" s="6">
        <v>2021</v>
      </c>
      <c r="P115" s="6">
        <v>202</v>
      </c>
      <c r="Q115" s="6">
        <v>8</v>
      </c>
      <c r="R115" s="6">
        <v>10</v>
      </c>
      <c r="T115" s="6" t="s">
        <v>42</v>
      </c>
      <c r="U115" s="6" t="s">
        <v>147</v>
      </c>
      <c r="V115" s="6" t="s">
        <v>147</v>
      </c>
      <c r="W115" s="6" t="s">
        <v>814</v>
      </c>
      <c r="Y115" s="6" t="s">
        <v>815</v>
      </c>
      <c r="Z115" s="6" t="s">
        <v>816</v>
      </c>
      <c r="AB115" s="6" t="s">
        <v>817</v>
      </c>
      <c r="AC115" s="6">
        <v>214.5</v>
      </c>
      <c r="AF115" s="6" t="s">
        <v>41</v>
      </c>
      <c r="AG115" s="7"/>
      <c r="AH115" s="7"/>
      <c r="AI115" s="6" t="str">
        <f>HYPERLINK("https://doi.org/10.1515/9789048552504?locatt=mode:legacy")</f>
        <v>https://doi.org/10.1515/9789048552504?locatt=mode:legacy</v>
      </c>
      <c r="AK115" s="6" t="s">
        <v>48</v>
      </c>
    </row>
    <row r="116" spans="1:37" s="6" customFormat="1" x14ac:dyDescent="0.3">
      <c r="A116" s="6">
        <v>514714</v>
      </c>
      <c r="B116" s="7">
        <v>9780674028456</v>
      </c>
      <c r="C116" s="7"/>
      <c r="D116" s="7"/>
      <c r="F116" s="6" t="s">
        <v>818</v>
      </c>
      <c r="H116" s="6" t="s">
        <v>819</v>
      </c>
      <c r="J116" s="6">
        <v>1</v>
      </c>
      <c r="M116" s="6" t="s">
        <v>40</v>
      </c>
      <c r="N116" s="8">
        <v>40422</v>
      </c>
      <c r="O116" s="6">
        <v>2010</v>
      </c>
      <c r="P116" s="6">
        <v>208</v>
      </c>
      <c r="R116" s="6">
        <v>10</v>
      </c>
      <c r="T116" s="6" t="s">
        <v>42</v>
      </c>
      <c r="U116" s="6" t="s">
        <v>103</v>
      </c>
      <c r="V116" s="6" t="s">
        <v>820</v>
      </c>
      <c r="W116" s="6" t="s">
        <v>821</v>
      </c>
      <c r="Y116" s="6" t="s">
        <v>822</v>
      </c>
      <c r="Z116" s="6" t="s">
        <v>823</v>
      </c>
      <c r="AA116" s="6" t="s">
        <v>824</v>
      </c>
      <c r="AC116" s="6">
        <v>40</v>
      </c>
      <c r="AF116" s="6" t="s">
        <v>41</v>
      </c>
      <c r="AG116" s="7"/>
      <c r="AH116" s="7"/>
      <c r="AI116" s="6" t="str">
        <f>HYPERLINK("https://doi.org/10.4159/9780674028456")</f>
        <v>https://doi.org/10.4159/9780674028456</v>
      </c>
      <c r="AK116" s="6" t="s">
        <v>48</v>
      </c>
    </row>
    <row r="117" spans="1:37" s="6" customFormat="1" x14ac:dyDescent="0.3">
      <c r="A117" s="6">
        <v>528119</v>
      </c>
      <c r="B117" s="7">
        <v>9781400882960</v>
      </c>
      <c r="C117" s="7"/>
      <c r="D117" s="7"/>
      <c r="F117" s="6" t="s">
        <v>825</v>
      </c>
      <c r="G117" s="6" t="s">
        <v>826</v>
      </c>
      <c r="H117" s="6" t="s">
        <v>827</v>
      </c>
      <c r="I117" s="6" t="s">
        <v>828</v>
      </c>
      <c r="J117" s="6">
        <v>1</v>
      </c>
      <c r="M117" s="6" t="s">
        <v>52</v>
      </c>
      <c r="N117" s="8">
        <v>42724</v>
      </c>
      <c r="O117" s="6">
        <v>2017</v>
      </c>
      <c r="P117" s="6">
        <v>368</v>
      </c>
      <c r="R117" s="6">
        <v>10</v>
      </c>
      <c r="T117" s="6" t="s">
        <v>42</v>
      </c>
      <c r="U117" s="6" t="s">
        <v>43</v>
      </c>
      <c r="V117" s="6" t="s">
        <v>43</v>
      </c>
      <c r="W117" s="6" t="s">
        <v>829</v>
      </c>
      <c r="Y117" s="6" t="s">
        <v>830</v>
      </c>
      <c r="AB117" s="6" t="s">
        <v>831</v>
      </c>
      <c r="AC117" s="6">
        <v>107</v>
      </c>
      <c r="AF117" s="6" t="s">
        <v>41</v>
      </c>
      <c r="AG117" s="7"/>
      <c r="AH117" s="7"/>
      <c r="AI117" s="6" t="str">
        <f>HYPERLINK("https://doi.org/10.1515/9781400882960")</f>
        <v>https://doi.org/10.1515/9781400882960</v>
      </c>
      <c r="AK117" s="6" t="s">
        <v>48</v>
      </c>
    </row>
    <row r="118" spans="1:37" s="6" customFormat="1" x14ac:dyDescent="0.3">
      <c r="A118" s="6">
        <v>512385</v>
      </c>
      <c r="B118" s="7">
        <v>9781400850440</v>
      </c>
      <c r="C118" s="7"/>
      <c r="D118" s="7"/>
      <c r="F118" s="6" t="s">
        <v>832</v>
      </c>
      <c r="H118" s="6" t="s">
        <v>833</v>
      </c>
      <c r="J118" s="6">
        <v>1</v>
      </c>
      <c r="K118" s="6" t="s">
        <v>501</v>
      </c>
      <c r="L118" s="9" t="s">
        <v>834</v>
      </c>
      <c r="M118" s="6" t="s">
        <v>52</v>
      </c>
      <c r="N118" s="8">
        <v>41628</v>
      </c>
      <c r="O118" s="6">
        <v>2014</v>
      </c>
      <c r="P118" s="6">
        <v>200</v>
      </c>
      <c r="R118" s="6">
        <v>10</v>
      </c>
      <c r="T118" s="6" t="s">
        <v>42</v>
      </c>
      <c r="U118" s="6" t="s">
        <v>147</v>
      </c>
      <c r="V118" s="6" t="s">
        <v>264</v>
      </c>
      <c r="W118" s="6" t="s">
        <v>835</v>
      </c>
      <c r="Y118" s="6" t="s">
        <v>836</v>
      </c>
      <c r="AA118" s="6" t="s">
        <v>837</v>
      </c>
      <c r="AB118" s="6" t="s">
        <v>838</v>
      </c>
      <c r="AC118" s="6">
        <v>99</v>
      </c>
      <c r="AF118" s="6" t="s">
        <v>41</v>
      </c>
      <c r="AG118" s="7"/>
      <c r="AH118" s="7"/>
      <c r="AI118" s="6" t="str">
        <f>HYPERLINK("https://doi.org/10.1515/9781400850440")</f>
        <v>https://doi.org/10.1515/9781400850440</v>
      </c>
      <c r="AK118" s="6" t="s">
        <v>48</v>
      </c>
    </row>
    <row r="119" spans="1:37" s="6" customFormat="1" x14ac:dyDescent="0.3">
      <c r="A119" s="6">
        <v>521702</v>
      </c>
      <c r="B119" s="7">
        <v>9781400847198</v>
      </c>
      <c r="C119" s="7"/>
      <c r="D119" s="7"/>
      <c r="F119" s="6" t="s">
        <v>839</v>
      </c>
      <c r="H119" s="6" t="s">
        <v>530</v>
      </c>
      <c r="I119" s="6" t="s">
        <v>531</v>
      </c>
      <c r="J119" s="6">
        <v>1</v>
      </c>
      <c r="M119" s="6" t="s">
        <v>52</v>
      </c>
      <c r="N119" s="8">
        <v>41309</v>
      </c>
      <c r="O119" s="6">
        <v>2000</v>
      </c>
      <c r="P119" s="6">
        <v>536</v>
      </c>
      <c r="R119" s="6">
        <v>10</v>
      </c>
      <c r="T119" s="6" t="s">
        <v>42</v>
      </c>
      <c r="U119" s="6" t="s">
        <v>534</v>
      </c>
      <c r="V119" s="6" t="s">
        <v>534</v>
      </c>
      <c r="W119" s="6" t="s">
        <v>535</v>
      </c>
      <c r="Y119" s="6" t="s">
        <v>840</v>
      </c>
      <c r="AA119" s="6" t="s">
        <v>841</v>
      </c>
      <c r="AB119" s="6" t="s">
        <v>842</v>
      </c>
      <c r="AC119" s="6">
        <v>119</v>
      </c>
      <c r="AF119" s="6" t="s">
        <v>41</v>
      </c>
      <c r="AG119" s="7"/>
      <c r="AH119" s="7"/>
      <c r="AI119" s="6" t="str">
        <f>HYPERLINK("https://doi.org/10.1515/9781400847198")</f>
        <v>https://doi.org/10.1515/9781400847198</v>
      </c>
      <c r="AK119" s="6" t="s">
        <v>48</v>
      </c>
    </row>
    <row r="120" spans="1:37" s="6" customFormat="1" x14ac:dyDescent="0.3">
      <c r="A120" s="6">
        <v>528325</v>
      </c>
      <c r="B120" s="7">
        <v>9780231542210</v>
      </c>
      <c r="C120" s="7"/>
      <c r="D120" s="7"/>
      <c r="F120" s="6" t="s">
        <v>843</v>
      </c>
      <c r="G120" s="6" t="s">
        <v>844</v>
      </c>
      <c r="H120" s="6" t="s">
        <v>845</v>
      </c>
      <c r="J120" s="6">
        <v>1</v>
      </c>
      <c r="M120" s="6" t="s">
        <v>102</v>
      </c>
      <c r="N120" s="8">
        <v>42746</v>
      </c>
      <c r="O120" s="6">
        <v>2016</v>
      </c>
      <c r="P120" s="6">
        <v>304</v>
      </c>
      <c r="R120" s="6">
        <v>10</v>
      </c>
      <c r="T120" s="6" t="s">
        <v>42</v>
      </c>
      <c r="U120" s="6" t="s">
        <v>43</v>
      </c>
      <c r="V120" s="6" t="s">
        <v>43</v>
      </c>
      <c r="W120" s="6" t="s">
        <v>846</v>
      </c>
      <c r="Y120" s="6" t="s">
        <v>847</v>
      </c>
      <c r="Z120" s="6" t="s">
        <v>848</v>
      </c>
      <c r="AA120" s="6" t="s">
        <v>849</v>
      </c>
      <c r="AB120" s="6" t="s">
        <v>850</v>
      </c>
      <c r="AC120" s="6">
        <v>32.950000000000003</v>
      </c>
      <c r="AF120" s="6" t="s">
        <v>41</v>
      </c>
      <c r="AG120" s="7"/>
      <c r="AH120" s="7"/>
      <c r="AI120" s="6" t="str">
        <f>HYPERLINK("https://doi.org/10.7312/mcgo17872")</f>
        <v>https://doi.org/10.7312/mcgo17872</v>
      </c>
      <c r="AK120" s="6" t="s">
        <v>48</v>
      </c>
    </row>
    <row r="121" spans="1:37" s="6" customFormat="1" x14ac:dyDescent="0.3">
      <c r="A121" s="6">
        <v>542139</v>
      </c>
      <c r="B121" s="7">
        <v>9781400888276</v>
      </c>
      <c r="C121" s="7"/>
      <c r="D121" s="7"/>
      <c r="F121" s="6" t="s">
        <v>851</v>
      </c>
      <c r="G121" s="6" t="s">
        <v>852</v>
      </c>
      <c r="H121" s="6" t="s">
        <v>853</v>
      </c>
      <c r="J121" s="6">
        <v>1</v>
      </c>
      <c r="M121" s="6" t="s">
        <v>52</v>
      </c>
      <c r="N121" s="8">
        <v>42969</v>
      </c>
      <c r="O121" s="6">
        <v>2017</v>
      </c>
      <c r="P121" s="6">
        <v>768</v>
      </c>
      <c r="R121" s="6">
        <v>10</v>
      </c>
      <c r="T121" s="6" t="s">
        <v>42</v>
      </c>
      <c r="U121" s="6" t="s">
        <v>43</v>
      </c>
      <c r="V121" s="6" t="s">
        <v>43</v>
      </c>
      <c r="W121" s="6" t="s">
        <v>854</v>
      </c>
      <c r="Y121" s="6" t="s">
        <v>855</v>
      </c>
      <c r="AA121" s="6" t="s">
        <v>856</v>
      </c>
      <c r="AB121" s="6" t="s">
        <v>857</v>
      </c>
      <c r="AC121" s="6">
        <v>111</v>
      </c>
      <c r="AF121" s="6" t="s">
        <v>41</v>
      </c>
      <c r="AG121" s="7"/>
      <c r="AH121" s="7"/>
      <c r="AI121" s="6" t="str">
        <f>HYPERLINK("https://doi.org/10.1515/9781400888276")</f>
        <v>https://doi.org/10.1515/9781400888276</v>
      </c>
      <c r="AK121" s="6" t="s">
        <v>48</v>
      </c>
    </row>
    <row r="122" spans="1:37" s="6" customFormat="1" x14ac:dyDescent="0.3">
      <c r="A122" s="6">
        <v>626757</v>
      </c>
      <c r="B122" s="7">
        <v>9780674276543</v>
      </c>
      <c r="C122" s="7"/>
      <c r="D122" s="7"/>
      <c r="F122" s="6" t="s">
        <v>858</v>
      </c>
      <c r="H122" s="6" t="s">
        <v>727</v>
      </c>
      <c r="J122" s="6">
        <v>1</v>
      </c>
      <c r="M122" s="6" t="s">
        <v>40</v>
      </c>
      <c r="N122" s="8">
        <v>44712</v>
      </c>
      <c r="O122" s="6">
        <v>2022</v>
      </c>
      <c r="P122" s="6">
        <v>208</v>
      </c>
      <c r="R122" s="6">
        <v>10</v>
      </c>
      <c r="T122" s="6" t="s">
        <v>42</v>
      </c>
      <c r="U122" s="6" t="s">
        <v>103</v>
      </c>
      <c r="V122" s="6" t="s">
        <v>104</v>
      </c>
      <c r="W122" s="6" t="s">
        <v>859</v>
      </c>
      <c r="Y122" s="6" t="s">
        <v>860</v>
      </c>
      <c r="Z122" s="6" t="s">
        <v>861</v>
      </c>
      <c r="AA122" s="6" t="s">
        <v>862</v>
      </c>
      <c r="AC122" s="6">
        <v>56</v>
      </c>
      <c r="AF122" s="6" t="s">
        <v>41</v>
      </c>
      <c r="AG122" s="7"/>
      <c r="AH122" s="7"/>
      <c r="AI122" s="6" t="str">
        <f>HYPERLINK("https://doi.org/10.4159/9780674276543?locatt=mode:legacy")</f>
        <v>https://doi.org/10.4159/9780674276543?locatt=mode:legacy</v>
      </c>
      <c r="AK122" s="6" t="s">
        <v>48</v>
      </c>
    </row>
    <row r="123" spans="1:37" s="6" customFormat="1" x14ac:dyDescent="0.3">
      <c r="A123" s="6">
        <v>515577</v>
      </c>
      <c r="B123" s="7">
        <v>9780231529174</v>
      </c>
      <c r="C123" s="7"/>
      <c r="D123" s="7"/>
      <c r="F123" s="6" t="s">
        <v>863</v>
      </c>
      <c r="H123" s="6" t="s">
        <v>864</v>
      </c>
      <c r="J123" s="6">
        <v>1</v>
      </c>
      <c r="K123" s="6" t="s">
        <v>865</v>
      </c>
      <c r="M123" s="6" t="s">
        <v>102</v>
      </c>
      <c r="N123" s="8">
        <v>37076</v>
      </c>
      <c r="O123" s="6">
        <v>2001</v>
      </c>
      <c r="P123" s="6">
        <v>288</v>
      </c>
      <c r="R123" s="6">
        <v>10</v>
      </c>
      <c r="T123" s="6" t="s">
        <v>42</v>
      </c>
      <c r="U123" s="6" t="s">
        <v>103</v>
      </c>
      <c r="V123" s="6" t="s">
        <v>104</v>
      </c>
      <c r="W123" s="6" t="s">
        <v>866</v>
      </c>
      <c r="Y123" s="6" t="s">
        <v>867</v>
      </c>
      <c r="Z123" s="6" t="s">
        <v>868</v>
      </c>
      <c r="AA123" s="6" t="s">
        <v>869</v>
      </c>
      <c r="AB123" s="6" t="s">
        <v>870</v>
      </c>
      <c r="AC123" s="6">
        <v>32.950000000000003</v>
      </c>
      <c r="AF123" s="6" t="s">
        <v>41</v>
      </c>
      <c r="AG123" s="7"/>
      <c r="AH123" s="7"/>
      <c r="AI123" s="6" t="str">
        <f>HYPERLINK("https://doi.org/10.7312/baue11664")</f>
        <v>https://doi.org/10.7312/baue11664</v>
      </c>
      <c r="AK123" s="6" t="s">
        <v>48</v>
      </c>
    </row>
    <row r="124" spans="1:37" s="6" customFormat="1" x14ac:dyDescent="0.3">
      <c r="A124" s="6">
        <v>583210</v>
      </c>
      <c r="B124" s="7">
        <v>9780822385806</v>
      </c>
      <c r="C124" s="7"/>
      <c r="D124" s="7"/>
      <c r="F124" s="6" t="s">
        <v>871</v>
      </c>
      <c r="H124" s="6" t="s">
        <v>321</v>
      </c>
      <c r="I124" s="6" t="s">
        <v>872</v>
      </c>
      <c r="J124" s="6">
        <v>1</v>
      </c>
      <c r="K124" s="6" t="s">
        <v>873</v>
      </c>
      <c r="M124" s="6" t="s">
        <v>176</v>
      </c>
      <c r="N124" s="8">
        <v>37984</v>
      </c>
      <c r="O124" s="6">
        <v>2004</v>
      </c>
      <c r="P124" s="6">
        <v>232</v>
      </c>
      <c r="R124" s="6">
        <v>10</v>
      </c>
      <c r="T124" s="6" t="s">
        <v>42</v>
      </c>
      <c r="U124" s="6" t="s">
        <v>103</v>
      </c>
      <c r="V124" s="6" t="s">
        <v>623</v>
      </c>
      <c r="W124" s="6" t="s">
        <v>874</v>
      </c>
      <c r="Y124" s="6" t="s">
        <v>875</v>
      </c>
      <c r="Z124" s="6" t="s">
        <v>876</v>
      </c>
      <c r="AA124" s="6" t="s">
        <v>877</v>
      </c>
      <c r="AB124" s="6" t="s">
        <v>878</v>
      </c>
      <c r="AC124" s="6">
        <v>136.94999999999999</v>
      </c>
      <c r="AF124" s="6" t="s">
        <v>41</v>
      </c>
      <c r="AG124" s="7"/>
      <c r="AH124" s="7"/>
      <c r="AI124" s="6" t="str">
        <f>HYPERLINK("https://doi.org/10.1515/9780822385806")</f>
        <v>https://doi.org/10.1515/9780822385806</v>
      </c>
      <c r="AK124" s="6" t="s">
        <v>48</v>
      </c>
    </row>
    <row r="125" spans="1:37" s="6" customFormat="1" x14ac:dyDescent="0.3">
      <c r="A125" s="6">
        <v>516800</v>
      </c>
      <c r="B125" s="7">
        <v>9781400873661</v>
      </c>
      <c r="C125" s="7"/>
      <c r="D125" s="7"/>
      <c r="F125" s="6" t="s">
        <v>879</v>
      </c>
      <c r="G125" s="6" t="s">
        <v>880</v>
      </c>
      <c r="H125" s="6" t="s">
        <v>881</v>
      </c>
      <c r="J125" s="6">
        <v>1</v>
      </c>
      <c r="K125" s="6" t="s">
        <v>66</v>
      </c>
      <c r="L125" s="9" t="s">
        <v>882</v>
      </c>
      <c r="M125" s="6" t="s">
        <v>52</v>
      </c>
      <c r="N125" s="8">
        <v>42241</v>
      </c>
      <c r="O125" s="6">
        <v>2015</v>
      </c>
      <c r="P125" s="6">
        <v>392</v>
      </c>
      <c r="R125" s="6">
        <v>10</v>
      </c>
      <c r="T125" s="6" t="s">
        <v>42</v>
      </c>
      <c r="U125" s="6" t="s">
        <v>103</v>
      </c>
      <c r="V125" s="6" t="s">
        <v>422</v>
      </c>
      <c r="W125" s="6" t="s">
        <v>883</v>
      </c>
      <c r="Y125" s="6" t="s">
        <v>884</v>
      </c>
      <c r="AA125" s="6" t="s">
        <v>885</v>
      </c>
      <c r="AB125" s="6" t="s">
        <v>886</v>
      </c>
      <c r="AC125" s="6">
        <v>93.95</v>
      </c>
      <c r="AF125" s="6" t="s">
        <v>41</v>
      </c>
      <c r="AG125" s="7"/>
      <c r="AH125" s="7"/>
      <c r="AI125" s="6" t="str">
        <f>HYPERLINK("https://doi.org/10.1515/9781400873661")</f>
        <v>https://doi.org/10.1515/9781400873661</v>
      </c>
      <c r="AK125" s="6" t="s">
        <v>48</v>
      </c>
    </row>
    <row r="126" spans="1:37" s="6" customFormat="1" x14ac:dyDescent="0.3">
      <c r="A126" s="6">
        <v>542711</v>
      </c>
      <c r="B126" s="7">
        <v>9780691187013</v>
      </c>
      <c r="C126" s="7"/>
      <c r="D126" s="7"/>
      <c r="F126" s="6" t="s">
        <v>887</v>
      </c>
      <c r="H126" s="6" t="s">
        <v>230</v>
      </c>
      <c r="J126" s="6">
        <v>1</v>
      </c>
      <c r="M126" s="6" t="s">
        <v>52</v>
      </c>
      <c r="N126" s="8">
        <v>43256</v>
      </c>
      <c r="O126" s="6">
        <v>2002</v>
      </c>
      <c r="R126" s="6">
        <v>10</v>
      </c>
      <c r="T126" s="6" t="s">
        <v>42</v>
      </c>
      <c r="U126" s="6" t="s">
        <v>231</v>
      </c>
      <c r="V126" s="6" t="s">
        <v>231</v>
      </c>
      <c r="W126" s="6" t="s">
        <v>232</v>
      </c>
      <c r="Y126" s="6" t="s">
        <v>888</v>
      </c>
      <c r="AA126" s="6" t="s">
        <v>889</v>
      </c>
      <c r="AB126" s="6" t="s">
        <v>890</v>
      </c>
      <c r="AC126" s="6">
        <v>190</v>
      </c>
      <c r="AF126" s="6" t="s">
        <v>41</v>
      </c>
      <c r="AG126" s="7"/>
      <c r="AH126" s="7"/>
      <c r="AI126" s="6" t="str">
        <f>HYPERLINK("https://doi.org/10.1515/9780691187013")</f>
        <v>https://doi.org/10.1515/9780691187013</v>
      </c>
      <c r="AK126" s="6" t="s">
        <v>48</v>
      </c>
    </row>
    <row r="127" spans="1:37" s="6" customFormat="1" x14ac:dyDescent="0.3">
      <c r="A127" s="6">
        <v>529292</v>
      </c>
      <c r="B127" s="7">
        <v>9781400883059</v>
      </c>
      <c r="C127" s="7"/>
      <c r="D127" s="7"/>
      <c r="F127" s="6" t="s">
        <v>231</v>
      </c>
      <c r="H127" s="6" t="s">
        <v>891</v>
      </c>
      <c r="J127" s="6">
        <v>1</v>
      </c>
      <c r="K127" s="6" t="s">
        <v>501</v>
      </c>
      <c r="L127" s="9" t="s">
        <v>892</v>
      </c>
      <c r="M127" s="6" t="s">
        <v>52</v>
      </c>
      <c r="N127" s="8">
        <v>42752</v>
      </c>
      <c r="O127" s="6">
        <v>2017</v>
      </c>
      <c r="P127" s="6">
        <v>256</v>
      </c>
      <c r="R127" s="6">
        <v>10</v>
      </c>
      <c r="T127" s="6" t="s">
        <v>42</v>
      </c>
      <c r="U127" s="6" t="s">
        <v>231</v>
      </c>
      <c r="V127" s="6" t="s">
        <v>231</v>
      </c>
      <c r="W127" s="6" t="s">
        <v>232</v>
      </c>
      <c r="Y127" s="6" t="s">
        <v>893</v>
      </c>
      <c r="AA127" s="6" t="s">
        <v>894</v>
      </c>
      <c r="AB127" s="6" t="s">
        <v>895</v>
      </c>
      <c r="AC127" s="6">
        <v>115</v>
      </c>
      <c r="AF127" s="6" t="s">
        <v>41</v>
      </c>
      <c r="AG127" s="7"/>
      <c r="AH127" s="7"/>
      <c r="AI127" s="6" t="str">
        <f>HYPERLINK("https://doi.org/10.1515/9781400883059")</f>
        <v>https://doi.org/10.1515/9781400883059</v>
      </c>
      <c r="AK127" s="6" t="s">
        <v>48</v>
      </c>
    </row>
    <row r="128" spans="1:37" s="6" customFormat="1" x14ac:dyDescent="0.3">
      <c r="A128" s="6">
        <v>591241</v>
      </c>
      <c r="B128" s="7">
        <v>9780691211282</v>
      </c>
      <c r="C128" s="7"/>
      <c r="D128" s="7"/>
      <c r="F128" s="6" t="s">
        <v>896</v>
      </c>
      <c r="G128" s="6" t="s">
        <v>897</v>
      </c>
      <c r="H128" s="6" t="s">
        <v>898</v>
      </c>
      <c r="J128" s="6">
        <v>1</v>
      </c>
      <c r="M128" s="6" t="s">
        <v>52</v>
      </c>
      <c r="N128" s="8">
        <v>44159</v>
      </c>
      <c r="O128" s="6">
        <v>2020</v>
      </c>
      <c r="P128" s="6">
        <v>224</v>
      </c>
      <c r="R128" s="6">
        <v>10</v>
      </c>
      <c r="T128" s="6" t="s">
        <v>42</v>
      </c>
      <c r="U128" s="6" t="s">
        <v>43</v>
      </c>
      <c r="V128" s="6" t="s">
        <v>43</v>
      </c>
      <c r="W128" s="6" t="s">
        <v>899</v>
      </c>
      <c r="Y128" s="6" t="s">
        <v>900</v>
      </c>
      <c r="AA128" s="6" t="s">
        <v>901</v>
      </c>
      <c r="AB128" s="6" t="s">
        <v>902</v>
      </c>
      <c r="AC128" s="6">
        <v>88</v>
      </c>
      <c r="AF128" s="6" t="s">
        <v>41</v>
      </c>
      <c r="AG128" s="7"/>
      <c r="AH128" s="7"/>
      <c r="AI128" s="6" t="str">
        <f>HYPERLINK("https://doi.org/10.1515/9780691211282")</f>
        <v>https://doi.org/10.1515/9780691211282</v>
      </c>
      <c r="AK128" s="6" t="s">
        <v>48</v>
      </c>
    </row>
    <row r="129" spans="1:37" s="6" customFormat="1" x14ac:dyDescent="0.3">
      <c r="A129" s="6">
        <v>551425</v>
      </c>
      <c r="B129" s="7">
        <v>9781400846931</v>
      </c>
      <c r="C129" s="7"/>
      <c r="D129" s="7"/>
      <c r="F129" s="6" t="s">
        <v>903</v>
      </c>
      <c r="G129" s="6" t="s">
        <v>904</v>
      </c>
      <c r="H129" s="6" t="s">
        <v>530</v>
      </c>
      <c r="I129" s="6" t="s">
        <v>672</v>
      </c>
      <c r="J129" s="6">
        <v>1</v>
      </c>
      <c r="K129" s="6" t="s">
        <v>532</v>
      </c>
      <c r="L129" s="9" t="s">
        <v>905</v>
      </c>
      <c r="M129" s="6" t="s">
        <v>52</v>
      </c>
      <c r="N129" s="8">
        <v>41385</v>
      </c>
      <c r="O129" s="6">
        <v>1988</v>
      </c>
      <c r="P129" s="6">
        <v>728</v>
      </c>
      <c r="R129" s="6">
        <v>10</v>
      </c>
      <c r="T129" s="6" t="s">
        <v>42</v>
      </c>
      <c r="U129" s="6" t="s">
        <v>534</v>
      </c>
      <c r="V129" s="6" t="s">
        <v>534</v>
      </c>
      <c r="W129" s="6" t="s">
        <v>535</v>
      </c>
      <c r="Y129" s="6" t="s">
        <v>906</v>
      </c>
      <c r="AA129" s="6" t="s">
        <v>537</v>
      </c>
      <c r="AC129" s="6">
        <v>190</v>
      </c>
      <c r="AF129" s="6" t="s">
        <v>41</v>
      </c>
      <c r="AG129" s="7"/>
      <c r="AH129" s="7"/>
      <c r="AI129" s="6" t="str">
        <f>HYPERLINK("https://doi.org/10.1515/9781400846931")</f>
        <v>https://doi.org/10.1515/9781400846931</v>
      </c>
      <c r="AK129" s="6" t="s">
        <v>48</v>
      </c>
    </row>
    <row r="130" spans="1:37" s="6" customFormat="1" x14ac:dyDescent="0.3">
      <c r="A130" s="6">
        <v>584121</v>
      </c>
      <c r="B130" s="7">
        <v>9780691214306</v>
      </c>
      <c r="C130" s="7"/>
      <c r="D130" s="7"/>
      <c r="F130" s="6" t="s">
        <v>907</v>
      </c>
      <c r="H130" s="6" t="s">
        <v>752</v>
      </c>
      <c r="J130" s="6">
        <v>1</v>
      </c>
      <c r="M130" s="6" t="s">
        <v>52</v>
      </c>
      <c r="N130" s="8">
        <v>43998</v>
      </c>
      <c r="O130" s="6">
        <v>1979</v>
      </c>
      <c r="P130" s="6">
        <v>480</v>
      </c>
      <c r="R130" s="6">
        <v>10</v>
      </c>
      <c r="T130" s="6" t="s">
        <v>42</v>
      </c>
      <c r="U130" s="6" t="s">
        <v>534</v>
      </c>
      <c r="V130" s="6" t="s">
        <v>534</v>
      </c>
      <c r="W130" s="6" t="s">
        <v>535</v>
      </c>
      <c r="Y130" s="6" t="s">
        <v>908</v>
      </c>
      <c r="AA130" s="6" t="s">
        <v>909</v>
      </c>
      <c r="AB130" s="6" t="s">
        <v>910</v>
      </c>
      <c r="AC130" s="6">
        <v>146</v>
      </c>
      <c r="AF130" s="6" t="s">
        <v>41</v>
      </c>
      <c r="AG130" s="7"/>
      <c r="AH130" s="7"/>
      <c r="AI130" s="6" t="str">
        <f>HYPERLINK("https://doi.org/10.1515/9780691214306")</f>
        <v>https://doi.org/10.1515/9780691214306</v>
      </c>
      <c r="AK130" s="6" t="s">
        <v>48</v>
      </c>
    </row>
    <row r="131" spans="1:37" s="6" customFormat="1" x14ac:dyDescent="0.3">
      <c r="A131" s="6">
        <v>573537</v>
      </c>
      <c r="B131" s="7">
        <v>9780231551359</v>
      </c>
      <c r="C131" s="7"/>
      <c r="D131" s="7"/>
      <c r="F131" s="6" t="s">
        <v>911</v>
      </c>
      <c r="G131" s="6" t="s">
        <v>912</v>
      </c>
      <c r="H131" s="6" t="s">
        <v>913</v>
      </c>
      <c r="J131" s="6">
        <v>1</v>
      </c>
      <c r="K131" s="6" t="s">
        <v>914</v>
      </c>
      <c r="M131" s="6" t="s">
        <v>102</v>
      </c>
      <c r="N131" s="8">
        <v>43815</v>
      </c>
      <c r="O131" s="6">
        <v>2019</v>
      </c>
      <c r="R131" s="6">
        <v>10</v>
      </c>
      <c r="T131" s="6" t="s">
        <v>42</v>
      </c>
      <c r="U131" s="6" t="s">
        <v>43</v>
      </c>
      <c r="V131" s="6" t="s">
        <v>43</v>
      </c>
      <c r="W131" s="6" t="s">
        <v>915</v>
      </c>
      <c r="Y131" s="6" t="s">
        <v>916</v>
      </c>
      <c r="Z131" s="6" t="s">
        <v>917</v>
      </c>
      <c r="AA131" s="6" t="s">
        <v>918</v>
      </c>
      <c r="AB131" s="6" t="s">
        <v>919</v>
      </c>
      <c r="AC131" s="6">
        <v>21.95</v>
      </c>
      <c r="AF131" s="6" t="s">
        <v>41</v>
      </c>
      <c r="AG131" s="7"/>
      <c r="AH131" s="7"/>
      <c r="AI131" s="6" t="str">
        <f>HYPERLINK("https://doi.org/10.7312/chat19548")</f>
        <v>https://doi.org/10.7312/chat19548</v>
      </c>
      <c r="AK131" s="6" t="s">
        <v>48</v>
      </c>
    </row>
    <row r="132" spans="1:37" s="6" customFormat="1" x14ac:dyDescent="0.3">
      <c r="A132" s="6">
        <v>304790</v>
      </c>
      <c r="B132" s="7">
        <v>9783110338157</v>
      </c>
      <c r="C132" s="7">
        <v>9783110336139</v>
      </c>
      <c r="D132" s="7"/>
      <c r="F132" s="6" t="s">
        <v>920</v>
      </c>
      <c r="G132" s="6" t="s">
        <v>921</v>
      </c>
      <c r="I132" s="6" t="s">
        <v>922</v>
      </c>
      <c r="J132" s="6">
        <v>1</v>
      </c>
      <c r="K132" s="6" t="s">
        <v>923</v>
      </c>
      <c r="L132" s="9" t="s">
        <v>924</v>
      </c>
      <c r="M132" s="6" t="s">
        <v>477</v>
      </c>
      <c r="N132" s="8">
        <v>41848</v>
      </c>
      <c r="O132" s="6">
        <v>2014</v>
      </c>
      <c r="P132" s="6">
        <v>449</v>
      </c>
      <c r="R132" s="6">
        <v>10</v>
      </c>
      <c r="T132" s="6" t="s">
        <v>42</v>
      </c>
      <c r="U132" s="6" t="s">
        <v>925</v>
      </c>
      <c r="V132" s="6" t="s">
        <v>925</v>
      </c>
      <c r="W132" s="6" t="s">
        <v>926</v>
      </c>
      <c r="Y132" s="6" t="s">
        <v>927</v>
      </c>
      <c r="AB132" s="6" t="s">
        <v>928</v>
      </c>
      <c r="AC132" s="6">
        <v>129</v>
      </c>
      <c r="AD132" s="6">
        <v>169.95</v>
      </c>
      <c r="AF132" s="6" t="s">
        <v>41</v>
      </c>
      <c r="AG132" s="6" t="s">
        <v>41</v>
      </c>
      <c r="AH132" s="7"/>
      <c r="AI132" s="6" t="str">
        <f>HYPERLINK("https://doi.org/10.1515/9783110338157")</f>
        <v>https://doi.org/10.1515/9783110338157</v>
      </c>
      <c r="AK132" s="6" t="s">
        <v>48</v>
      </c>
    </row>
    <row r="133" spans="1:37" s="6" customFormat="1" x14ac:dyDescent="0.3">
      <c r="A133" s="6">
        <v>524865</v>
      </c>
      <c r="B133" s="7">
        <v>9781400848522</v>
      </c>
      <c r="C133" s="7"/>
      <c r="D133" s="7"/>
      <c r="F133" s="6" t="s">
        <v>929</v>
      </c>
      <c r="G133" s="6" t="s">
        <v>930</v>
      </c>
      <c r="H133" s="6" t="s">
        <v>557</v>
      </c>
      <c r="I133" s="6" t="s">
        <v>558</v>
      </c>
      <c r="J133" s="6">
        <v>2</v>
      </c>
      <c r="M133" s="6" t="s">
        <v>52</v>
      </c>
      <c r="N133" s="8">
        <v>41588</v>
      </c>
      <c r="O133" s="6">
        <v>2014</v>
      </c>
      <c r="P133" s="6">
        <v>576</v>
      </c>
      <c r="R133" s="6">
        <v>10</v>
      </c>
      <c r="T133" s="6" t="s">
        <v>42</v>
      </c>
      <c r="U133" s="6" t="s">
        <v>103</v>
      </c>
      <c r="V133" s="6" t="s">
        <v>422</v>
      </c>
      <c r="W133" s="6" t="s">
        <v>931</v>
      </c>
      <c r="Y133" s="6" t="s">
        <v>932</v>
      </c>
      <c r="AA133" s="6" t="s">
        <v>933</v>
      </c>
      <c r="AB133" s="6" t="s">
        <v>934</v>
      </c>
      <c r="AC133" s="6">
        <v>126</v>
      </c>
      <c r="AF133" s="6" t="s">
        <v>41</v>
      </c>
      <c r="AG133" s="7"/>
      <c r="AH133" s="7"/>
      <c r="AI133" s="6" t="str">
        <f>HYPERLINK("https://doi.org/10.1515/9781400848522")</f>
        <v>https://doi.org/10.1515/9781400848522</v>
      </c>
      <c r="AK133" s="6" t="s">
        <v>48</v>
      </c>
    </row>
    <row r="134" spans="1:37" s="6" customFormat="1" x14ac:dyDescent="0.3">
      <c r="A134" s="6">
        <v>625819</v>
      </c>
      <c r="B134" s="7">
        <v>9780691231600</v>
      </c>
      <c r="C134" s="7"/>
      <c r="D134" s="7"/>
      <c r="F134" s="6" t="s">
        <v>935</v>
      </c>
      <c r="G134" s="6" t="s">
        <v>936</v>
      </c>
      <c r="H134" s="6" t="s">
        <v>617</v>
      </c>
      <c r="J134" s="6">
        <v>1</v>
      </c>
      <c r="M134" s="6" t="s">
        <v>52</v>
      </c>
      <c r="N134" s="8">
        <v>44705</v>
      </c>
      <c r="O134" s="6">
        <v>2022</v>
      </c>
      <c r="P134" s="6">
        <v>656</v>
      </c>
      <c r="R134" s="6">
        <v>10</v>
      </c>
      <c r="T134" s="6" t="s">
        <v>42</v>
      </c>
      <c r="U134" s="6" t="s">
        <v>131</v>
      </c>
      <c r="V134" s="6" t="s">
        <v>131</v>
      </c>
      <c r="W134" s="6" t="s">
        <v>937</v>
      </c>
      <c r="Y134" s="6" t="s">
        <v>938</v>
      </c>
      <c r="AA134" s="6" t="s">
        <v>939</v>
      </c>
      <c r="AB134" s="6" t="s">
        <v>940</v>
      </c>
      <c r="AC134" s="6">
        <v>80.95</v>
      </c>
      <c r="AF134" s="6" t="s">
        <v>41</v>
      </c>
      <c r="AG134" s="7"/>
      <c r="AH134" s="7"/>
      <c r="AI134" s="6" t="str">
        <f>HYPERLINK("https://doi.org/10.1515/9780691231600?locatt=mode:legacy")</f>
        <v>https://doi.org/10.1515/9780691231600?locatt=mode:legacy</v>
      </c>
      <c r="AK134" s="6" t="s">
        <v>48</v>
      </c>
    </row>
    <row r="135" spans="1:37" s="6" customFormat="1" x14ac:dyDescent="0.3">
      <c r="A135" s="6">
        <v>591627</v>
      </c>
      <c r="B135" s="7">
        <v>9780691212630</v>
      </c>
      <c r="C135" s="7"/>
      <c r="D135" s="7"/>
      <c r="F135" s="6" t="s">
        <v>941</v>
      </c>
      <c r="G135" s="6" t="s">
        <v>942</v>
      </c>
      <c r="H135" s="6" t="s">
        <v>943</v>
      </c>
      <c r="J135" s="6">
        <v>1</v>
      </c>
      <c r="M135" s="6" t="s">
        <v>52</v>
      </c>
      <c r="N135" s="8">
        <v>44173</v>
      </c>
      <c r="O135" s="6">
        <v>2021</v>
      </c>
      <c r="P135" s="6">
        <v>248</v>
      </c>
      <c r="R135" s="6">
        <v>10</v>
      </c>
      <c r="T135" s="6" t="s">
        <v>42</v>
      </c>
      <c r="U135" s="6" t="s">
        <v>43</v>
      </c>
      <c r="V135" s="6" t="s">
        <v>43</v>
      </c>
      <c r="W135" s="6" t="s">
        <v>944</v>
      </c>
      <c r="Y135" s="6" t="s">
        <v>945</v>
      </c>
      <c r="AA135" s="6" t="s">
        <v>946</v>
      </c>
      <c r="AB135" s="6" t="s">
        <v>947</v>
      </c>
      <c r="AC135" s="6">
        <v>79.95</v>
      </c>
      <c r="AF135" s="6" t="s">
        <v>41</v>
      </c>
      <c r="AG135" s="7"/>
      <c r="AH135" s="7"/>
      <c r="AI135" s="6" t="str">
        <f>HYPERLINK("https://doi.org/10.1515/9780691212630?locatt=mode:legacy")</f>
        <v>https://doi.org/10.1515/9780691212630?locatt=mode:legacy</v>
      </c>
      <c r="AK135" s="6" t="s">
        <v>48</v>
      </c>
    </row>
    <row r="136" spans="1:37" s="6" customFormat="1" x14ac:dyDescent="0.3">
      <c r="A136" s="6">
        <v>542576</v>
      </c>
      <c r="B136" s="7">
        <v>9780691184234</v>
      </c>
      <c r="C136" s="7"/>
      <c r="D136" s="7"/>
      <c r="F136" s="6" t="s">
        <v>948</v>
      </c>
      <c r="G136" s="6" t="s">
        <v>949</v>
      </c>
      <c r="H136" s="6" t="s">
        <v>950</v>
      </c>
      <c r="J136" s="6">
        <v>1</v>
      </c>
      <c r="M136" s="6" t="s">
        <v>52</v>
      </c>
      <c r="N136" s="8">
        <v>43354</v>
      </c>
      <c r="O136" s="6">
        <v>2018</v>
      </c>
      <c r="P136" s="6">
        <v>304</v>
      </c>
      <c r="R136" s="6">
        <v>10</v>
      </c>
      <c r="T136" s="6" t="s">
        <v>42</v>
      </c>
      <c r="U136" s="6" t="s">
        <v>43</v>
      </c>
      <c r="V136" s="6" t="s">
        <v>43</v>
      </c>
      <c r="W136" s="6" t="s">
        <v>951</v>
      </c>
      <c r="Y136" s="6" t="s">
        <v>952</v>
      </c>
      <c r="AA136" s="6" t="s">
        <v>953</v>
      </c>
      <c r="AB136" s="6" t="s">
        <v>954</v>
      </c>
      <c r="AC136" s="6">
        <v>170</v>
      </c>
      <c r="AF136" s="6" t="s">
        <v>41</v>
      </c>
      <c r="AG136" s="7"/>
      <c r="AH136" s="7"/>
      <c r="AI136" s="6" t="str">
        <f>HYPERLINK("https://doi.org/10.1515/9780691184234")</f>
        <v>https://doi.org/10.1515/9780691184234</v>
      </c>
      <c r="AK136" s="6" t="s">
        <v>48</v>
      </c>
    </row>
    <row r="137" spans="1:37" s="6" customFormat="1" x14ac:dyDescent="0.3">
      <c r="A137" s="6">
        <v>551413</v>
      </c>
      <c r="B137" s="7">
        <v>9781400846962</v>
      </c>
      <c r="C137" s="7"/>
      <c r="D137" s="7"/>
      <c r="F137" s="6" t="s">
        <v>955</v>
      </c>
      <c r="G137" s="6" t="s">
        <v>956</v>
      </c>
      <c r="H137" s="6" t="s">
        <v>530</v>
      </c>
      <c r="I137" s="6" t="s">
        <v>531</v>
      </c>
      <c r="J137" s="6">
        <v>1</v>
      </c>
      <c r="K137" s="6" t="s">
        <v>532</v>
      </c>
      <c r="L137" s="9" t="s">
        <v>957</v>
      </c>
      <c r="M137" s="6" t="s">
        <v>52</v>
      </c>
      <c r="N137" s="8">
        <v>41385</v>
      </c>
      <c r="O137" s="6">
        <v>1986</v>
      </c>
      <c r="P137" s="6">
        <v>400</v>
      </c>
      <c r="R137" s="6">
        <v>10</v>
      </c>
      <c r="T137" s="6" t="s">
        <v>42</v>
      </c>
      <c r="U137" s="6" t="s">
        <v>534</v>
      </c>
      <c r="V137" s="6" t="s">
        <v>534</v>
      </c>
      <c r="W137" s="6" t="s">
        <v>535</v>
      </c>
      <c r="Y137" s="6" t="s">
        <v>958</v>
      </c>
      <c r="AA137" s="6" t="s">
        <v>537</v>
      </c>
      <c r="AC137" s="6">
        <v>170</v>
      </c>
      <c r="AF137" s="6" t="s">
        <v>41</v>
      </c>
      <c r="AG137" s="7"/>
      <c r="AH137" s="7"/>
      <c r="AI137" s="6" t="str">
        <f>HYPERLINK("https://doi.org/10.1515/9781400846962")</f>
        <v>https://doi.org/10.1515/9781400846962</v>
      </c>
      <c r="AK137" s="6" t="s">
        <v>48</v>
      </c>
    </row>
    <row r="138" spans="1:37" s="6" customFormat="1" x14ac:dyDescent="0.3">
      <c r="A138" s="6">
        <v>573317</v>
      </c>
      <c r="B138" s="7">
        <v>9780691200835</v>
      </c>
      <c r="C138" s="7"/>
      <c r="D138" s="7"/>
      <c r="F138" s="6" t="s">
        <v>959</v>
      </c>
      <c r="G138" s="6" t="s">
        <v>960</v>
      </c>
      <c r="H138" s="6" t="s">
        <v>961</v>
      </c>
      <c r="J138" s="6">
        <v>3</v>
      </c>
      <c r="M138" s="6" t="s">
        <v>52</v>
      </c>
      <c r="N138" s="8">
        <v>44132</v>
      </c>
      <c r="O138" s="6">
        <v>1997</v>
      </c>
      <c r="P138" s="6">
        <v>280</v>
      </c>
      <c r="R138" s="6">
        <v>10</v>
      </c>
      <c r="T138" s="6" t="s">
        <v>42</v>
      </c>
      <c r="U138" s="6" t="s">
        <v>131</v>
      </c>
      <c r="V138" s="6" t="s">
        <v>131</v>
      </c>
      <c r="W138" s="6" t="s">
        <v>962</v>
      </c>
      <c r="Y138" s="6" t="s">
        <v>963</v>
      </c>
      <c r="AA138" s="6" t="s">
        <v>964</v>
      </c>
      <c r="AB138" s="6" t="s">
        <v>965</v>
      </c>
      <c r="AC138" s="6">
        <v>111</v>
      </c>
      <c r="AF138" s="6" t="s">
        <v>41</v>
      </c>
      <c r="AG138" s="7"/>
      <c r="AH138" s="7"/>
      <c r="AI138" s="6" t="str">
        <f>HYPERLINK("https://doi.org/10.1515/9780691200835")</f>
        <v>https://doi.org/10.1515/9780691200835</v>
      </c>
      <c r="AK138" s="6" t="s">
        <v>48</v>
      </c>
    </row>
    <row r="139" spans="1:37" s="6" customFormat="1" x14ac:dyDescent="0.3">
      <c r="A139" s="6">
        <v>578788</v>
      </c>
      <c r="B139" s="7">
        <v>9780691209289</v>
      </c>
      <c r="C139" s="7"/>
      <c r="D139" s="7"/>
      <c r="F139" s="6" t="s">
        <v>966</v>
      </c>
      <c r="G139" s="6" t="s">
        <v>967</v>
      </c>
      <c r="H139" s="6" t="s">
        <v>191</v>
      </c>
      <c r="I139" s="6" t="s">
        <v>968</v>
      </c>
      <c r="J139" s="6">
        <v>1</v>
      </c>
      <c r="M139" s="6" t="s">
        <v>52</v>
      </c>
      <c r="N139" s="8">
        <v>43921</v>
      </c>
      <c r="O139" s="6">
        <v>1994</v>
      </c>
      <c r="P139" s="6">
        <v>320</v>
      </c>
      <c r="R139" s="6">
        <v>10</v>
      </c>
      <c r="T139" s="6" t="s">
        <v>42</v>
      </c>
      <c r="U139" s="6" t="s">
        <v>103</v>
      </c>
      <c r="V139" s="6" t="s">
        <v>422</v>
      </c>
      <c r="W139" s="6" t="s">
        <v>787</v>
      </c>
      <c r="Y139" s="6" t="s">
        <v>969</v>
      </c>
      <c r="AB139" s="6" t="s">
        <v>970</v>
      </c>
      <c r="AC139" s="6">
        <v>119</v>
      </c>
      <c r="AF139" s="6" t="s">
        <v>41</v>
      </c>
      <c r="AG139" s="7"/>
      <c r="AH139" s="7"/>
      <c r="AI139" s="6" t="str">
        <f>HYPERLINK("https://doi.org/10.1515/9780691209289")</f>
        <v>https://doi.org/10.1515/9780691209289</v>
      </c>
      <c r="AK139" s="6" t="s">
        <v>48</v>
      </c>
    </row>
    <row r="140" spans="1:37" s="6" customFormat="1" x14ac:dyDescent="0.3">
      <c r="A140" s="6">
        <v>530816</v>
      </c>
      <c r="B140" s="7">
        <v>9780824863944</v>
      </c>
      <c r="C140" s="7"/>
      <c r="D140" s="7"/>
      <c r="F140" s="6" t="s">
        <v>971</v>
      </c>
      <c r="G140" s="6" t="s">
        <v>972</v>
      </c>
      <c r="H140" s="6" t="s">
        <v>973</v>
      </c>
      <c r="J140" s="6">
        <v>1</v>
      </c>
      <c r="K140" s="6" t="s">
        <v>644</v>
      </c>
      <c r="L140" s="9" t="s">
        <v>582</v>
      </c>
      <c r="M140" s="6" t="s">
        <v>307</v>
      </c>
      <c r="N140" s="8">
        <v>37012</v>
      </c>
      <c r="O140" s="6">
        <v>2001</v>
      </c>
      <c r="P140" s="6">
        <v>396</v>
      </c>
      <c r="R140" s="6">
        <v>10</v>
      </c>
      <c r="T140" s="6" t="s">
        <v>42</v>
      </c>
      <c r="U140" s="6" t="s">
        <v>153</v>
      </c>
      <c r="V140" s="6" t="s">
        <v>153</v>
      </c>
      <c r="W140" s="6" t="s">
        <v>154</v>
      </c>
      <c r="Y140" s="6" t="s">
        <v>974</v>
      </c>
      <c r="AA140" s="6" t="s">
        <v>975</v>
      </c>
      <c r="AB140" s="6" t="s">
        <v>976</v>
      </c>
      <c r="AC140" s="6">
        <v>129.94999999999999</v>
      </c>
      <c r="AF140" s="6" t="s">
        <v>41</v>
      </c>
      <c r="AG140" s="7"/>
      <c r="AH140" s="7"/>
      <c r="AI140" s="6" t="str">
        <f>HYPERLINK("https://doi.org/10.1515/9780824863944")</f>
        <v>https://doi.org/10.1515/9780824863944</v>
      </c>
      <c r="AK140" s="6" t="s">
        <v>48</v>
      </c>
    </row>
    <row r="141" spans="1:37" s="6" customFormat="1" x14ac:dyDescent="0.3">
      <c r="A141" s="6">
        <v>552500</v>
      </c>
      <c r="B141" s="7">
        <v>9780801471377</v>
      </c>
      <c r="C141" s="7"/>
      <c r="D141" s="7"/>
      <c r="F141" s="6" t="s">
        <v>977</v>
      </c>
      <c r="H141" s="6" t="s">
        <v>978</v>
      </c>
      <c r="J141" s="6">
        <v>1</v>
      </c>
      <c r="M141" s="6" t="s">
        <v>300</v>
      </c>
      <c r="N141" s="8">
        <v>42109</v>
      </c>
      <c r="O141" s="6">
        <v>2015</v>
      </c>
      <c r="P141" s="6">
        <v>248</v>
      </c>
      <c r="R141" s="6">
        <v>283.5</v>
      </c>
      <c r="T141" s="6" t="s">
        <v>42</v>
      </c>
      <c r="U141" s="6" t="s">
        <v>308</v>
      </c>
      <c r="V141" s="6" t="s">
        <v>308</v>
      </c>
      <c r="W141" s="6" t="s">
        <v>979</v>
      </c>
      <c r="Y141" s="6" t="s">
        <v>980</v>
      </c>
      <c r="Z141" s="6" t="s">
        <v>981</v>
      </c>
      <c r="AA141" s="6" t="s">
        <v>982</v>
      </c>
      <c r="AB141" s="6" t="s">
        <v>983</v>
      </c>
      <c r="AC141" s="6">
        <v>130.94999999999999</v>
      </c>
      <c r="AF141" s="6" t="s">
        <v>41</v>
      </c>
      <c r="AG141" s="7"/>
      <c r="AH141" s="7"/>
      <c r="AI141" s="6" t="str">
        <f>HYPERLINK("https://doi.org/10.7591/9780801471377")</f>
        <v>https://doi.org/10.7591/9780801471377</v>
      </c>
      <c r="AK141" s="6" t="s">
        <v>48</v>
      </c>
    </row>
    <row r="142" spans="1:37" s="6" customFormat="1" x14ac:dyDescent="0.3">
      <c r="A142" s="6">
        <v>563536</v>
      </c>
      <c r="B142" s="7">
        <v>9783110628609</v>
      </c>
      <c r="C142" s="7">
        <v>9783110628463</v>
      </c>
      <c r="D142" s="7"/>
      <c r="F142" s="6" t="s">
        <v>984</v>
      </c>
      <c r="G142" s="6" t="s">
        <v>985</v>
      </c>
      <c r="I142" s="6" t="s">
        <v>986</v>
      </c>
      <c r="J142" s="6">
        <v>1</v>
      </c>
      <c r="K142" s="6" t="s">
        <v>987</v>
      </c>
      <c r="L142" s="9" t="s">
        <v>834</v>
      </c>
      <c r="M142" s="6" t="s">
        <v>477</v>
      </c>
      <c r="N142" s="8">
        <v>43850</v>
      </c>
      <c r="O142" s="6">
        <v>2020</v>
      </c>
      <c r="P142" s="6">
        <v>364</v>
      </c>
      <c r="S142" s="6">
        <v>23153</v>
      </c>
      <c r="T142" s="6" t="s">
        <v>42</v>
      </c>
      <c r="U142" s="6" t="s">
        <v>103</v>
      </c>
      <c r="V142" s="6" t="s">
        <v>820</v>
      </c>
      <c r="W142" s="6" t="s">
        <v>988</v>
      </c>
      <c r="Y142" s="6" t="s">
        <v>989</v>
      </c>
      <c r="AB142" s="6" t="s">
        <v>990</v>
      </c>
      <c r="AC142" s="6">
        <v>129</v>
      </c>
      <c r="AD142" s="6">
        <v>134.94999999999999</v>
      </c>
      <c r="AF142" s="6" t="s">
        <v>41</v>
      </c>
      <c r="AG142" s="6" t="s">
        <v>41</v>
      </c>
      <c r="AH142" s="7"/>
      <c r="AI142" s="6" t="str">
        <f>HYPERLINK("https://doi.org/10.1515/9783110628609")</f>
        <v>https://doi.org/10.1515/9783110628609</v>
      </c>
      <c r="AK142" s="6" t="s">
        <v>48</v>
      </c>
    </row>
    <row r="143" spans="1:37" s="6" customFormat="1" x14ac:dyDescent="0.3">
      <c r="A143" s="6">
        <v>575523</v>
      </c>
      <c r="B143" s="7">
        <v>9789048542857</v>
      </c>
      <c r="C143" s="7"/>
      <c r="D143" s="7"/>
      <c r="F143" s="6" t="s">
        <v>991</v>
      </c>
      <c r="G143" s="6" t="s">
        <v>992</v>
      </c>
      <c r="I143" s="6" t="s">
        <v>993</v>
      </c>
      <c r="J143" s="6">
        <v>1</v>
      </c>
      <c r="M143" s="6" t="s">
        <v>813</v>
      </c>
      <c r="N143" s="8">
        <v>43648</v>
      </c>
      <c r="O143" s="6">
        <v>2019</v>
      </c>
      <c r="P143" s="6">
        <v>336</v>
      </c>
      <c r="Q143" s="6">
        <v>8</v>
      </c>
      <c r="R143" s="6">
        <v>10</v>
      </c>
      <c r="T143" s="6" t="s">
        <v>42</v>
      </c>
      <c r="U143" s="6" t="s">
        <v>147</v>
      </c>
      <c r="V143" s="6" t="s">
        <v>147</v>
      </c>
      <c r="W143" s="6" t="s">
        <v>994</v>
      </c>
      <c r="Y143" s="6" t="s">
        <v>995</v>
      </c>
      <c r="Z143" s="6" t="s">
        <v>996</v>
      </c>
      <c r="AA143" s="6" t="s">
        <v>997</v>
      </c>
      <c r="AB143" s="6" t="s">
        <v>998</v>
      </c>
      <c r="AC143" s="6">
        <v>84.5</v>
      </c>
      <c r="AF143" s="6" t="s">
        <v>41</v>
      </c>
      <c r="AG143" s="7"/>
      <c r="AH143" s="7"/>
      <c r="AI143" s="6" t="str">
        <f>HYPERLINK("https://doi.org/10.1515/9789048542857")</f>
        <v>https://doi.org/10.1515/9789048542857</v>
      </c>
      <c r="AK143" s="6" t="s">
        <v>48</v>
      </c>
    </row>
    <row r="144" spans="1:37" s="6" customFormat="1" x14ac:dyDescent="0.3">
      <c r="A144" s="6">
        <v>528615</v>
      </c>
      <c r="B144" s="7">
        <v>9780231544566</v>
      </c>
      <c r="C144" s="7"/>
      <c r="D144" s="7"/>
      <c r="F144" s="6" t="s">
        <v>999</v>
      </c>
      <c r="G144" s="6" t="s">
        <v>1000</v>
      </c>
      <c r="H144" s="6" t="s">
        <v>1001</v>
      </c>
      <c r="J144" s="6">
        <v>1</v>
      </c>
      <c r="K144" s="6" t="s">
        <v>138</v>
      </c>
      <c r="M144" s="6" t="s">
        <v>102</v>
      </c>
      <c r="N144" s="8">
        <v>42898</v>
      </c>
      <c r="O144" s="6">
        <v>2017</v>
      </c>
      <c r="P144" s="6">
        <v>224</v>
      </c>
      <c r="R144" s="6">
        <v>10</v>
      </c>
      <c r="T144" s="6" t="s">
        <v>42</v>
      </c>
      <c r="U144" s="6" t="s">
        <v>43</v>
      </c>
      <c r="V144" s="6" t="s">
        <v>43</v>
      </c>
      <c r="W144" s="6" t="s">
        <v>1002</v>
      </c>
      <c r="Y144" s="6" t="s">
        <v>1003</v>
      </c>
      <c r="Z144" s="6" t="s">
        <v>1004</v>
      </c>
      <c r="AA144" s="6" t="s">
        <v>1005</v>
      </c>
      <c r="AB144" s="6" t="s">
        <v>1006</v>
      </c>
      <c r="AC144" s="6">
        <v>56.95</v>
      </c>
      <c r="AF144" s="6" t="s">
        <v>41</v>
      </c>
      <c r="AG144" s="7"/>
      <c r="AH144" s="7"/>
      <c r="AI144" s="6" t="str">
        <f>HYPERLINK("https://doi.org/10.7312/popi17594")</f>
        <v>https://doi.org/10.7312/popi17594</v>
      </c>
      <c r="AK144" s="6" t="s">
        <v>48</v>
      </c>
    </row>
    <row r="145" spans="1:37" s="6" customFormat="1" x14ac:dyDescent="0.3">
      <c r="A145" s="6">
        <v>580801</v>
      </c>
      <c r="B145" s="7">
        <v>9780823266111</v>
      </c>
      <c r="C145" s="7"/>
      <c r="D145" s="7"/>
      <c r="F145" s="6" t="s">
        <v>1007</v>
      </c>
      <c r="G145" s="6" t="s">
        <v>1008</v>
      </c>
      <c r="H145" s="6" t="s">
        <v>1009</v>
      </c>
      <c r="J145" s="6">
        <v>1</v>
      </c>
      <c r="K145" s="6" t="s">
        <v>1010</v>
      </c>
      <c r="M145" s="6" t="s">
        <v>408</v>
      </c>
      <c r="N145" s="8">
        <v>42095</v>
      </c>
      <c r="O145" s="6">
        <v>2015</v>
      </c>
      <c r="P145" s="6">
        <v>216</v>
      </c>
      <c r="R145" s="6">
        <v>10</v>
      </c>
      <c r="T145" s="6" t="s">
        <v>42</v>
      </c>
      <c r="U145" s="6" t="s">
        <v>43</v>
      </c>
      <c r="V145" s="6" t="s">
        <v>43</v>
      </c>
      <c r="W145" s="6" t="s">
        <v>1011</v>
      </c>
      <c r="Y145" s="6" t="s">
        <v>1012</v>
      </c>
      <c r="AA145" s="6" t="s">
        <v>1013</v>
      </c>
      <c r="AB145" s="6" t="s">
        <v>1014</v>
      </c>
      <c r="AC145" s="6">
        <v>108.95</v>
      </c>
      <c r="AF145" s="6" t="s">
        <v>41</v>
      </c>
      <c r="AG145" s="7"/>
      <c r="AH145" s="7"/>
      <c r="AI145" s="6" t="str">
        <f>HYPERLINK("https://doi.org/10.1515/9780823266111")</f>
        <v>https://doi.org/10.1515/9780823266111</v>
      </c>
      <c r="AK145" s="6" t="s">
        <v>48</v>
      </c>
    </row>
    <row r="146" spans="1:37" s="6" customFormat="1" x14ac:dyDescent="0.3">
      <c r="A146" s="6">
        <v>526850</v>
      </c>
      <c r="B146" s="7">
        <v>9780231543019</v>
      </c>
      <c r="C146" s="7"/>
      <c r="D146" s="7"/>
      <c r="F146" s="6" t="s">
        <v>1015</v>
      </c>
      <c r="G146" s="6" t="s">
        <v>1016</v>
      </c>
      <c r="H146" s="6" t="s">
        <v>1017</v>
      </c>
      <c r="J146" s="6">
        <v>1</v>
      </c>
      <c r="K146" s="6" t="s">
        <v>100</v>
      </c>
      <c r="L146" s="9" t="s">
        <v>1018</v>
      </c>
      <c r="M146" s="6" t="s">
        <v>102</v>
      </c>
      <c r="N146" s="8">
        <v>42723</v>
      </c>
      <c r="O146" s="6">
        <v>2017</v>
      </c>
      <c r="P146" s="6">
        <v>312</v>
      </c>
      <c r="R146" s="6">
        <v>10</v>
      </c>
      <c r="T146" s="6" t="s">
        <v>42</v>
      </c>
      <c r="U146" s="6" t="s">
        <v>113</v>
      </c>
      <c r="V146" s="6" t="s">
        <v>114</v>
      </c>
      <c r="W146" s="6" t="s">
        <v>1019</v>
      </c>
      <c r="Y146" s="6" t="s">
        <v>1020</v>
      </c>
      <c r="Z146" s="6" t="s">
        <v>1021</v>
      </c>
      <c r="AA146" s="6" t="s">
        <v>1022</v>
      </c>
      <c r="AB146" s="6" t="s">
        <v>1023</v>
      </c>
      <c r="AC146" s="6">
        <v>22.95</v>
      </c>
      <c r="AF146" s="6" t="s">
        <v>41</v>
      </c>
      <c r="AG146" s="7"/>
      <c r="AH146" s="7"/>
      <c r="AI146" s="6" t="str">
        <f>HYPERLINK("https://doi.org/10.7312/trav17942")</f>
        <v>https://doi.org/10.7312/trav17942</v>
      </c>
      <c r="AK146" s="6" t="s">
        <v>48</v>
      </c>
    </row>
    <row r="147" spans="1:37" s="6" customFormat="1" x14ac:dyDescent="0.3">
      <c r="A147" s="6">
        <v>547293</v>
      </c>
      <c r="B147" s="7">
        <v>9781501700323</v>
      </c>
      <c r="C147" s="7"/>
      <c r="D147" s="7"/>
      <c r="F147" s="6" t="s">
        <v>1024</v>
      </c>
      <c r="G147" s="6" t="s">
        <v>1025</v>
      </c>
      <c r="H147" s="6" t="s">
        <v>1026</v>
      </c>
      <c r="J147" s="6">
        <v>1</v>
      </c>
      <c r="K147" s="6" t="s">
        <v>1027</v>
      </c>
      <c r="M147" s="6" t="s">
        <v>300</v>
      </c>
      <c r="N147" s="8">
        <v>42502</v>
      </c>
      <c r="O147" s="6">
        <v>2015</v>
      </c>
      <c r="P147" s="6">
        <v>222</v>
      </c>
      <c r="R147" s="6">
        <v>283.5</v>
      </c>
      <c r="T147" s="6" t="s">
        <v>42</v>
      </c>
      <c r="U147" s="6" t="s">
        <v>478</v>
      </c>
      <c r="V147" s="6" t="s">
        <v>1028</v>
      </c>
      <c r="W147" s="6" t="s">
        <v>1029</v>
      </c>
      <c r="Y147" s="6" t="s">
        <v>1030</v>
      </c>
      <c r="Z147" s="6" t="s">
        <v>1031</v>
      </c>
      <c r="AA147" s="6" t="s">
        <v>1032</v>
      </c>
      <c r="AB147" s="6" t="s">
        <v>1033</v>
      </c>
      <c r="AC147" s="6">
        <v>130.94999999999999</v>
      </c>
      <c r="AF147" s="6" t="s">
        <v>41</v>
      </c>
      <c r="AG147" s="7"/>
      <c r="AH147" s="7"/>
      <c r="AI147" s="6" t="str">
        <f>HYPERLINK("https://doi.org/10.7591/9781501700323")</f>
        <v>https://doi.org/10.7591/9781501700323</v>
      </c>
      <c r="AK147" s="6" t="s">
        <v>48</v>
      </c>
    </row>
    <row r="148" spans="1:37" s="6" customFormat="1" x14ac:dyDescent="0.3">
      <c r="A148" s="6">
        <v>568724</v>
      </c>
      <c r="B148" s="7">
        <v>9780674241954</v>
      </c>
      <c r="C148" s="7"/>
      <c r="D148" s="7"/>
      <c r="F148" s="6" t="s">
        <v>1034</v>
      </c>
      <c r="G148" s="6" t="s">
        <v>1035</v>
      </c>
      <c r="H148" s="6" t="s">
        <v>1036</v>
      </c>
      <c r="J148" s="6">
        <v>1</v>
      </c>
      <c r="M148" s="6" t="s">
        <v>40</v>
      </c>
      <c r="N148" s="8">
        <v>43725</v>
      </c>
      <c r="O148" s="6">
        <v>2019</v>
      </c>
      <c r="P148" s="6">
        <v>240</v>
      </c>
      <c r="R148" s="6">
        <v>10</v>
      </c>
      <c r="T148" s="6" t="s">
        <v>42</v>
      </c>
      <c r="U148" s="6" t="s">
        <v>91</v>
      </c>
      <c r="V148" s="6" t="s">
        <v>91</v>
      </c>
      <c r="W148" s="6" t="s">
        <v>1037</v>
      </c>
      <c r="Y148" s="6" t="s">
        <v>1038</v>
      </c>
      <c r="Z148" s="6" t="s">
        <v>1039</v>
      </c>
      <c r="AA148" s="6" t="s">
        <v>1040</v>
      </c>
      <c r="AC148" s="6">
        <v>21.95</v>
      </c>
      <c r="AF148" s="6" t="s">
        <v>41</v>
      </c>
      <c r="AG148" s="7"/>
      <c r="AH148" s="7"/>
      <c r="AI148" s="6" t="str">
        <f>HYPERLINK("https://doi.org/10.4159/9780674241954")</f>
        <v>https://doi.org/10.4159/9780674241954</v>
      </c>
      <c r="AK148" s="6" t="s">
        <v>48</v>
      </c>
    </row>
    <row r="149" spans="1:37" s="6" customFormat="1" x14ac:dyDescent="0.3">
      <c r="A149" s="6">
        <v>568898</v>
      </c>
      <c r="B149" s="7">
        <v>9781400833634</v>
      </c>
      <c r="C149" s="7"/>
      <c r="D149" s="7"/>
      <c r="F149" s="6" t="s">
        <v>1041</v>
      </c>
      <c r="G149" s="6" t="s">
        <v>1042</v>
      </c>
      <c r="H149" s="6" t="s">
        <v>1043</v>
      </c>
      <c r="J149" s="6">
        <v>1</v>
      </c>
      <c r="M149" s="6" t="s">
        <v>52</v>
      </c>
      <c r="N149" s="8">
        <v>40035</v>
      </c>
      <c r="O149" s="6">
        <v>2009</v>
      </c>
      <c r="P149" s="6">
        <v>392</v>
      </c>
      <c r="R149" s="6">
        <v>10</v>
      </c>
      <c r="T149" s="6" t="s">
        <v>42</v>
      </c>
      <c r="U149" s="6" t="s">
        <v>103</v>
      </c>
      <c r="V149" s="6" t="s">
        <v>623</v>
      </c>
      <c r="W149" s="6" t="s">
        <v>1044</v>
      </c>
      <c r="Y149" s="6" t="s">
        <v>1045</v>
      </c>
      <c r="AA149" s="6" t="s">
        <v>1046</v>
      </c>
      <c r="AB149" s="6" t="s">
        <v>1047</v>
      </c>
      <c r="AC149" s="6">
        <v>146</v>
      </c>
      <c r="AF149" s="6" t="s">
        <v>41</v>
      </c>
      <c r="AG149" s="7"/>
      <c r="AH149" s="7"/>
      <c r="AI149" s="6" t="str">
        <f>HYPERLINK("https://doi.org/10.1515/9781400833634")</f>
        <v>https://doi.org/10.1515/9781400833634</v>
      </c>
      <c r="AK149" s="6" t="s">
        <v>48</v>
      </c>
    </row>
    <row r="150" spans="1:37" s="6" customFormat="1" x14ac:dyDescent="0.3">
      <c r="A150" s="6">
        <v>316693</v>
      </c>
      <c r="B150" s="7">
        <v>9783050063577</v>
      </c>
      <c r="C150" s="7">
        <v>9783050033815</v>
      </c>
      <c r="D150" s="7"/>
      <c r="F150" s="6" t="s">
        <v>1048</v>
      </c>
      <c r="H150" s="6" t="s">
        <v>1049</v>
      </c>
      <c r="J150" s="6">
        <v>1</v>
      </c>
      <c r="K150" s="6" t="s">
        <v>1050</v>
      </c>
      <c r="L150" s="9" t="s">
        <v>1051</v>
      </c>
      <c r="M150" s="6" t="s">
        <v>1052</v>
      </c>
      <c r="N150" s="8">
        <v>42814</v>
      </c>
      <c r="O150" s="6">
        <v>1990</v>
      </c>
      <c r="P150" s="6">
        <v>1183</v>
      </c>
      <c r="Q150" s="6">
        <v>6</v>
      </c>
      <c r="R150" s="6">
        <v>10</v>
      </c>
      <c r="S150" s="6">
        <v>2416</v>
      </c>
      <c r="T150" s="6" t="s">
        <v>42</v>
      </c>
      <c r="U150" s="6" t="s">
        <v>43</v>
      </c>
      <c r="V150" s="6" t="s">
        <v>43</v>
      </c>
      <c r="W150" s="6" t="s">
        <v>285</v>
      </c>
      <c r="AC150" s="6">
        <v>129</v>
      </c>
      <c r="AD150" s="6">
        <v>149.94999999999999</v>
      </c>
      <c r="AF150" s="6" t="s">
        <v>41</v>
      </c>
      <c r="AG150" s="6" t="s">
        <v>41</v>
      </c>
      <c r="AH150" s="7"/>
      <c r="AI150" s="6" t="str">
        <f>HYPERLINK("https://doi.org/10.1515/9783050063577")</f>
        <v>https://doi.org/10.1515/9783050063577</v>
      </c>
      <c r="AK150" s="6" t="s">
        <v>48</v>
      </c>
    </row>
    <row r="151" spans="1:37" s="6" customFormat="1" x14ac:dyDescent="0.3">
      <c r="A151" s="6">
        <v>591250</v>
      </c>
      <c r="B151" s="7">
        <v>9780691211732</v>
      </c>
      <c r="C151" s="7"/>
      <c r="D151" s="7"/>
      <c r="F151" s="6" t="s">
        <v>1053</v>
      </c>
      <c r="H151" s="6" t="s">
        <v>1054</v>
      </c>
      <c r="J151" s="6">
        <v>1</v>
      </c>
      <c r="M151" s="6" t="s">
        <v>52</v>
      </c>
      <c r="N151" s="8">
        <v>44159</v>
      </c>
      <c r="O151" s="6">
        <v>2020</v>
      </c>
      <c r="P151" s="6">
        <v>356</v>
      </c>
      <c r="R151" s="6">
        <v>10</v>
      </c>
      <c r="T151" s="6" t="s">
        <v>42</v>
      </c>
      <c r="U151" s="6" t="s">
        <v>43</v>
      </c>
      <c r="V151" s="6" t="s">
        <v>43</v>
      </c>
      <c r="W151" s="6" t="s">
        <v>1055</v>
      </c>
      <c r="Y151" s="6" t="s">
        <v>1056</v>
      </c>
      <c r="AA151" s="6" t="s">
        <v>1057</v>
      </c>
      <c r="AB151" s="6" t="s">
        <v>1058</v>
      </c>
      <c r="AC151" s="6">
        <v>126</v>
      </c>
      <c r="AF151" s="6" t="s">
        <v>41</v>
      </c>
      <c r="AG151" s="7"/>
      <c r="AH151" s="7"/>
      <c r="AI151" s="6" t="str">
        <f>HYPERLINK("https://doi.org/10.1515/9780691211732")</f>
        <v>https://doi.org/10.1515/9780691211732</v>
      </c>
      <c r="AK151" s="6" t="s">
        <v>48</v>
      </c>
    </row>
    <row r="152" spans="1:37" s="6" customFormat="1" x14ac:dyDescent="0.3">
      <c r="A152" s="6">
        <v>542619</v>
      </c>
      <c r="B152" s="7">
        <v>9780691183916</v>
      </c>
      <c r="C152" s="7"/>
      <c r="D152" s="7"/>
      <c r="F152" s="6" t="s">
        <v>1059</v>
      </c>
      <c r="G152" s="6" t="s">
        <v>1060</v>
      </c>
      <c r="H152" s="6" t="s">
        <v>1061</v>
      </c>
      <c r="J152" s="6">
        <v>2</v>
      </c>
      <c r="M152" s="6" t="s">
        <v>52</v>
      </c>
      <c r="N152" s="8">
        <v>43417</v>
      </c>
      <c r="O152" s="6">
        <v>2019</v>
      </c>
      <c r="P152" s="6">
        <v>256</v>
      </c>
      <c r="R152" s="6">
        <v>10</v>
      </c>
      <c r="T152" s="6" t="s">
        <v>42</v>
      </c>
      <c r="U152" s="6" t="s">
        <v>43</v>
      </c>
      <c r="V152" s="6" t="s">
        <v>43</v>
      </c>
      <c r="W152" s="6" t="s">
        <v>278</v>
      </c>
      <c r="Y152" s="6" t="s">
        <v>1062</v>
      </c>
      <c r="AA152" s="6" t="s">
        <v>1063</v>
      </c>
      <c r="AB152" s="6" t="s">
        <v>1064</v>
      </c>
      <c r="AC152" s="6">
        <v>78</v>
      </c>
      <c r="AF152" s="6" t="s">
        <v>41</v>
      </c>
      <c r="AG152" s="7"/>
      <c r="AH152" s="7"/>
      <c r="AI152" s="6" t="str">
        <f>HYPERLINK("https://doi.org/10.1515/9780691183916?locatt=mode:legacy")</f>
        <v>https://doi.org/10.1515/9780691183916?locatt=mode:legacy</v>
      </c>
      <c r="AK152" s="6" t="s">
        <v>48</v>
      </c>
    </row>
    <row r="153" spans="1:37" s="6" customFormat="1" x14ac:dyDescent="0.3">
      <c r="A153" s="6">
        <v>575374</v>
      </c>
      <c r="B153" s="7">
        <v>9780691200972</v>
      </c>
      <c r="C153" s="7"/>
      <c r="D153" s="7"/>
      <c r="F153" s="6" t="s">
        <v>1065</v>
      </c>
      <c r="H153" s="6" t="s">
        <v>1066</v>
      </c>
      <c r="J153" s="6">
        <v>1</v>
      </c>
      <c r="K153" s="6" t="s">
        <v>1067</v>
      </c>
      <c r="L153" s="9" t="s">
        <v>1068</v>
      </c>
      <c r="M153" s="6" t="s">
        <v>52</v>
      </c>
      <c r="N153" s="8">
        <v>43977</v>
      </c>
      <c r="O153" s="6">
        <v>2020</v>
      </c>
      <c r="P153" s="6">
        <v>168</v>
      </c>
      <c r="R153" s="6">
        <v>10</v>
      </c>
      <c r="T153" s="6" t="s">
        <v>42</v>
      </c>
      <c r="U153" s="6" t="s">
        <v>91</v>
      </c>
      <c r="V153" s="6" t="s">
        <v>91</v>
      </c>
      <c r="W153" s="6" t="s">
        <v>1069</v>
      </c>
      <c r="Y153" s="6" t="s">
        <v>1070</v>
      </c>
      <c r="AA153" s="6" t="s">
        <v>1071</v>
      </c>
      <c r="AB153" s="6" t="s">
        <v>1072</v>
      </c>
      <c r="AC153" s="6">
        <v>95</v>
      </c>
      <c r="AF153" s="6" t="s">
        <v>41</v>
      </c>
      <c r="AG153" s="7"/>
      <c r="AH153" s="7"/>
      <c r="AI153" s="6" t="str">
        <f>HYPERLINK("https://doi.org/10.1515/9780691200972")</f>
        <v>https://doi.org/10.1515/9780691200972</v>
      </c>
      <c r="AK153" s="6" t="s">
        <v>48</v>
      </c>
    </row>
    <row r="154" spans="1:37" s="6" customFormat="1" x14ac:dyDescent="0.3">
      <c r="A154" s="6">
        <v>551424</v>
      </c>
      <c r="B154" s="7">
        <v>9781400846979</v>
      </c>
      <c r="C154" s="7"/>
      <c r="D154" s="7"/>
      <c r="F154" s="6" t="s">
        <v>1073</v>
      </c>
      <c r="G154" s="6" t="s">
        <v>1074</v>
      </c>
      <c r="H154" s="6" t="s">
        <v>530</v>
      </c>
      <c r="I154" s="6" t="s">
        <v>1075</v>
      </c>
      <c r="J154" s="6">
        <v>1</v>
      </c>
      <c r="K154" s="6" t="s">
        <v>532</v>
      </c>
      <c r="L154" s="9" t="s">
        <v>1076</v>
      </c>
      <c r="M154" s="6" t="s">
        <v>52</v>
      </c>
      <c r="N154" s="8">
        <v>41385</v>
      </c>
      <c r="O154" s="6">
        <v>1981</v>
      </c>
      <c r="P154" s="6">
        <v>296</v>
      </c>
      <c r="R154" s="6">
        <v>10</v>
      </c>
      <c r="T154" s="6" t="s">
        <v>42</v>
      </c>
      <c r="U154" s="6" t="s">
        <v>534</v>
      </c>
      <c r="V154" s="6" t="s">
        <v>534</v>
      </c>
      <c r="W154" s="6" t="s">
        <v>535</v>
      </c>
      <c r="Y154" s="6" t="s">
        <v>1077</v>
      </c>
      <c r="AA154" s="6" t="s">
        <v>537</v>
      </c>
      <c r="AC154" s="6">
        <v>126</v>
      </c>
      <c r="AF154" s="6" t="s">
        <v>41</v>
      </c>
      <c r="AG154" s="7"/>
      <c r="AH154" s="7"/>
      <c r="AI154" s="6" t="str">
        <f>HYPERLINK("https://doi.org/10.1515/9781400846979")</f>
        <v>https://doi.org/10.1515/9781400846979</v>
      </c>
      <c r="AK154" s="6" t="s">
        <v>48</v>
      </c>
    </row>
    <row r="155" spans="1:37" s="6" customFormat="1" x14ac:dyDescent="0.3">
      <c r="A155" s="6">
        <v>563152</v>
      </c>
      <c r="B155" s="7">
        <v>9781400848386</v>
      </c>
      <c r="C155" s="7"/>
      <c r="D155" s="7"/>
      <c r="F155" s="6" t="s">
        <v>1078</v>
      </c>
      <c r="G155" s="6" t="s">
        <v>1079</v>
      </c>
      <c r="H155" s="6" t="s">
        <v>421</v>
      </c>
      <c r="J155" s="6">
        <v>1</v>
      </c>
      <c r="M155" s="6" t="s">
        <v>52</v>
      </c>
      <c r="N155" s="8">
        <v>41553</v>
      </c>
      <c r="O155" s="6">
        <v>2013</v>
      </c>
      <c r="P155" s="6">
        <v>240</v>
      </c>
      <c r="R155" s="6">
        <v>10</v>
      </c>
      <c r="T155" s="6" t="s">
        <v>42</v>
      </c>
      <c r="U155" s="6" t="s">
        <v>91</v>
      </c>
      <c r="V155" s="6" t="s">
        <v>91</v>
      </c>
      <c r="W155" s="6" t="s">
        <v>315</v>
      </c>
      <c r="Y155" s="6" t="s">
        <v>1080</v>
      </c>
      <c r="AA155" s="6" t="s">
        <v>1081</v>
      </c>
      <c r="AB155" s="6" t="s">
        <v>1082</v>
      </c>
      <c r="AC155" s="6">
        <v>78</v>
      </c>
      <c r="AF155" s="6" t="s">
        <v>41</v>
      </c>
      <c r="AG155" s="7"/>
      <c r="AH155" s="7"/>
      <c r="AI155" s="6" t="str">
        <f>HYPERLINK("https://doi.org/10.1515/9781400848386")</f>
        <v>https://doi.org/10.1515/9781400848386</v>
      </c>
      <c r="AK155" s="6" t="s">
        <v>48</v>
      </c>
    </row>
    <row r="156" spans="1:37" s="6" customFormat="1" x14ac:dyDescent="0.3">
      <c r="A156" s="6">
        <v>537943</v>
      </c>
      <c r="B156" s="7">
        <v>9781400846993</v>
      </c>
      <c r="C156" s="7"/>
      <c r="D156" s="7"/>
      <c r="F156" s="6" t="s">
        <v>1083</v>
      </c>
      <c r="G156" s="6" t="s">
        <v>1084</v>
      </c>
      <c r="H156" s="6" t="s">
        <v>530</v>
      </c>
      <c r="I156" s="6" t="s">
        <v>531</v>
      </c>
      <c r="J156" s="6">
        <v>1</v>
      </c>
      <c r="K156" s="6" t="s">
        <v>532</v>
      </c>
      <c r="L156" s="9" t="s">
        <v>1085</v>
      </c>
      <c r="M156" s="6" t="s">
        <v>52</v>
      </c>
      <c r="N156" s="8">
        <v>41385</v>
      </c>
      <c r="O156" s="6">
        <v>1992</v>
      </c>
      <c r="P156" s="6">
        <v>648</v>
      </c>
      <c r="R156" s="6">
        <v>10</v>
      </c>
      <c r="T156" s="6" t="s">
        <v>42</v>
      </c>
      <c r="U156" s="6" t="s">
        <v>534</v>
      </c>
      <c r="V156" s="6" t="s">
        <v>534</v>
      </c>
      <c r="W156" s="6" t="s">
        <v>535</v>
      </c>
      <c r="Y156" s="6" t="s">
        <v>1086</v>
      </c>
      <c r="AA156" s="6" t="s">
        <v>675</v>
      </c>
      <c r="AC156" s="6">
        <v>210</v>
      </c>
      <c r="AF156" s="6" t="s">
        <v>41</v>
      </c>
      <c r="AG156" s="7"/>
      <c r="AH156" s="7"/>
      <c r="AI156" s="6" t="str">
        <f>HYPERLINK("https://doi.org/10.1515/9781400846993")</f>
        <v>https://doi.org/10.1515/9781400846993</v>
      </c>
      <c r="AK156" s="6" t="s">
        <v>48</v>
      </c>
    </row>
    <row r="157" spans="1:37" s="6" customFormat="1" x14ac:dyDescent="0.3">
      <c r="A157" s="6">
        <v>591420</v>
      </c>
      <c r="B157" s="7">
        <v>9780231552301</v>
      </c>
      <c r="C157" s="7"/>
      <c r="D157" s="7"/>
      <c r="F157" s="6" t="s">
        <v>1087</v>
      </c>
      <c r="H157" s="6" t="s">
        <v>845</v>
      </c>
      <c r="J157" s="6">
        <v>1</v>
      </c>
      <c r="M157" s="6" t="s">
        <v>102</v>
      </c>
      <c r="N157" s="8">
        <v>44130</v>
      </c>
      <c r="O157" s="6">
        <v>2020</v>
      </c>
      <c r="R157" s="6">
        <v>10</v>
      </c>
      <c r="T157" s="6" t="s">
        <v>42</v>
      </c>
      <c r="U157" s="6" t="s">
        <v>43</v>
      </c>
      <c r="V157" s="6" t="s">
        <v>43</v>
      </c>
      <c r="W157" s="6" t="s">
        <v>1088</v>
      </c>
      <c r="Y157" s="6" t="s">
        <v>1089</v>
      </c>
      <c r="Z157" s="6" t="s">
        <v>1090</v>
      </c>
      <c r="AA157" s="6" t="s">
        <v>1091</v>
      </c>
      <c r="AB157" s="6" t="s">
        <v>1092</v>
      </c>
      <c r="AC157" s="6">
        <v>30.95</v>
      </c>
      <c r="AF157" s="6" t="s">
        <v>41</v>
      </c>
      <c r="AG157" s="7"/>
      <c r="AH157" s="7"/>
      <c r="AI157" s="6" t="str">
        <f>HYPERLINK("https://doi.org/10.7312/mcgo19770")</f>
        <v>https://doi.org/10.7312/mcgo19770</v>
      </c>
      <c r="AK157" s="6" t="s">
        <v>48</v>
      </c>
    </row>
    <row r="158" spans="1:37" s="6" customFormat="1" x14ac:dyDescent="0.3">
      <c r="A158" s="6">
        <v>591441</v>
      </c>
      <c r="B158" s="7">
        <v>9780231553209</v>
      </c>
      <c r="C158" s="7"/>
      <c r="D158" s="7"/>
      <c r="F158" s="6" t="s">
        <v>1093</v>
      </c>
      <c r="G158" s="6" t="s">
        <v>1094</v>
      </c>
      <c r="H158" s="6" t="s">
        <v>1095</v>
      </c>
      <c r="J158" s="6">
        <v>1</v>
      </c>
      <c r="K158" s="6" t="s">
        <v>1096</v>
      </c>
      <c r="M158" s="6" t="s">
        <v>102</v>
      </c>
      <c r="N158" s="8">
        <v>44279</v>
      </c>
      <c r="O158" s="6">
        <v>2020</v>
      </c>
      <c r="R158" s="6">
        <v>10</v>
      </c>
      <c r="T158" s="6" t="s">
        <v>42</v>
      </c>
      <c r="U158" s="6" t="s">
        <v>91</v>
      </c>
      <c r="V158" s="6" t="s">
        <v>91</v>
      </c>
      <c r="W158" s="6" t="s">
        <v>1097</v>
      </c>
      <c r="Y158" s="6" t="s">
        <v>1098</v>
      </c>
      <c r="Z158" s="6" t="s">
        <v>1099</v>
      </c>
      <c r="AA158" s="6" t="s">
        <v>1100</v>
      </c>
      <c r="AB158" s="6" t="s">
        <v>1101</v>
      </c>
      <c r="AC158" s="6">
        <v>16.95</v>
      </c>
      <c r="AF158" s="6" t="s">
        <v>41</v>
      </c>
      <c r="AG158" s="7"/>
      <c r="AH158" s="7"/>
      <c r="AI158" s="6" t="str">
        <f>HYPERLINK("https://doi.org/10.7312/fran19960")</f>
        <v>https://doi.org/10.7312/fran19960</v>
      </c>
      <c r="AK158" s="6" t="s">
        <v>48</v>
      </c>
    </row>
    <row r="159" spans="1:37" s="6" customFormat="1" x14ac:dyDescent="0.3">
      <c r="A159" s="6">
        <v>512289</v>
      </c>
      <c r="B159" s="7">
        <v>9781400846788</v>
      </c>
      <c r="C159" s="7"/>
      <c r="D159" s="7"/>
      <c r="F159" s="6" t="s">
        <v>1102</v>
      </c>
      <c r="G159" s="6" t="s">
        <v>1103</v>
      </c>
      <c r="I159" s="6" t="s">
        <v>1104</v>
      </c>
      <c r="J159" s="6">
        <v>1</v>
      </c>
      <c r="M159" s="6" t="s">
        <v>52</v>
      </c>
      <c r="N159" s="8">
        <v>41455</v>
      </c>
      <c r="O159" s="6">
        <v>2013</v>
      </c>
      <c r="P159" s="6">
        <v>464</v>
      </c>
      <c r="R159" s="6">
        <v>10</v>
      </c>
      <c r="T159" s="6" t="s">
        <v>42</v>
      </c>
      <c r="U159" s="6" t="s">
        <v>103</v>
      </c>
      <c r="V159" s="6" t="s">
        <v>623</v>
      </c>
      <c r="W159" s="6" t="s">
        <v>1105</v>
      </c>
      <c r="Y159" s="6" t="s">
        <v>1106</v>
      </c>
      <c r="AA159" s="6" t="s">
        <v>1107</v>
      </c>
      <c r="AB159" s="6" t="s">
        <v>1108</v>
      </c>
      <c r="AC159" s="6">
        <v>134</v>
      </c>
      <c r="AF159" s="6" t="s">
        <v>41</v>
      </c>
      <c r="AG159" s="7"/>
      <c r="AH159" s="7"/>
      <c r="AI159" s="6" t="str">
        <f>HYPERLINK("https://doi.org/10.1515/9781400846788")</f>
        <v>https://doi.org/10.1515/9781400846788</v>
      </c>
      <c r="AK159" s="6" t="s">
        <v>48</v>
      </c>
    </row>
    <row r="160" spans="1:37" s="6" customFormat="1" x14ac:dyDescent="0.3">
      <c r="A160" s="6">
        <v>514661</v>
      </c>
      <c r="B160" s="7">
        <v>9780674495548</v>
      </c>
      <c r="C160" s="7"/>
      <c r="D160" s="7"/>
      <c r="F160" s="6" t="s">
        <v>1109</v>
      </c>
      <c r="H160" s="6" t="s">
        <v>407</v>
      </c>
      <c r="J160" s="6">
        <v>1</v>
      </c>
      <c r="K160" s="6" t="s">
        <v>1110</v>
      </c>
      <c r="L160" s="9" t="s">
        <v>1111</v>
      </c>
      <c r="M160" s="6" t="s">
        <v>40</v>
      </c>
      <c r="N160" s="8">
        <v>42325</v>
      </c>
      <c r="O160" s="6">
        <v>2015</v>
      </c>
      <c r="P160" s="6">
        <v>230</v>
      </c>
      <c r="R160" s="6">
        <v>10</v>
      </c>
      <c r="T160" s="6" t="s">
        <v>42</v>
      </c>
      <c r="U160" s="6" t="s">
        <v>43</v>
      </c>
      <c r="V160" s="6" t="s">
        <v>43</v>
      </c>
      <c r="W160" s="6" t="s">
        <v>1112</v>
      </c>
      <c r="Y160" s="6" t="s">
        <v>1113</v>
      </c>
      <c r="Z160" s="6" t="s">
        <v>1114</v>
      </c>
      <c r="AB160" s="6" t="s">
        <v>1115</v>
      </c>
      <c r="AC160" s="6">
        <v>38</v>
      </c>
      <c r="AF160" s="6" t="s">
        <v>41</v>
      </c>
      <c r="AG160" s="7"/>
      <c r="AH160" s="7"/>
      <c r="AI160" s="6" t="str">
        <f>HYPERLINK("https://doi.org/10.4159/9780674495548")</f>
        <v>https://doi.org/10.4159/9780674495548</v>
      </c>
      <c r="AK160" s="6" t="s">
        <v>48</v>
      </c>
    </row>
    <row r="161" spans="1:37" s="6" customFormat="1" x14ac:dyDescent="0.3">
      <c r="A161" s="6">
        <v>521699</v>
      </c>
      <c r="B161" s="7">
        <v>9781400846924</v>
      </c>
      <c r="C161" s="7"/>
      <c r="D161" s="7"/>
      <c r="F161" s="6" t="s">
        <v>1116</v>
      </c>
      <c r="G161" s="6" t="s">
        <v>1117</v>
      </c>
      <c r="H161" s="6" t="s">
        <v>530</v>
      </c>
      <c r="I161" s="6" t="s">
        <v>672</v>
      </c>
      <c r="J161" s="6">
        <v>1</v>
      </c>
      <c r="K161" s="6" t="s">
        <v>532</v>
      </c>
      <c r="L161" s="9" t="s">
        <v>1118</v>
      </c>
      <c r="M161" s="6" t="s">
        <v>52</v>
      </c>
      <c r="N161" s="8">
        <v>41385</v>
      </c>
      <c r="O161" s="6">
        <v>1990</v>
      </c>
      <c r="P161" s="6">
        <v>664</v>
      </c>
      <c r="R161" s="6">
        <v>10</v>
      </c>
      <c r="T161" s="6" t="s">
        <v>42</v>
      </c>
      <c r="U161" s="6" t="s">
        <v>534</v>
      </c>
      <c r="V161" s="6" t="s">
        <v>534</v>
      </c>
      <c r="W161" s="6" t="s">
        <v>535</v>
      </c>
      <c r="Y161" s="6" t="s">
        <v>1119</v>
      </c>
      <c r="AA161" s="6" t="s">
        <v>675</v>
      </c>
      <c r="AC161" s="6">
        <v>230</v>
      </c>
      <c r="AF161" s="6" t="s">
        <v>41</v>
      </c>
      <c r="AG161" s="7"/>
      <c r="AH161" s="7"/>
      <c r="AI161" s="6" t="str">
        <f>HYPERLINK("https://doi.org/10.1515/9781400846924")</f>
        <v>https://doi.org/10.1515/9781400846924</v>
      </c>
      <c r="AK161" s="6" t="s">
        <v>48</v>
      </c>
    </row>
    <row r="162" spans="1:37" s="6" customFormat="1" x14ac:dyDescent="0.3">
      <c r="A162" s="6">
        <v>125385</v>
      </c>
      <c r="B162" s="7">
        <v>9780674060913</v>
      </c>
      <c r="C162" s="7"/>
      <c r="D162" s="7"/>
      <c r="F162" s="6" t="s">
        <v>1120</v>
      </c>
      <c r="I162" s="6" t="s">
        <v>1121</v>
      </c>
      <c r="J162" s="6">
        <v>1</v>
      </c>
      <c r="M162" s="6" t="s">
        <v>40</v>
      </c>
      <c r="N162" s="8">
        <v>40695</v>
      </c>
      <c r="O162" s="6">
        <v>2011</v>
      </c>
      <c r="P162" s="6">
        <v>324</v>
      </c>
      <c r="R162" s="6">
        <v>10</v>
      </c>
      <c r="T162" s="6" t="s">
        <v>42</v>
      </c>
      <c r="U162" s="6" t="s">
        <v>91</v>
      </c>
      <c r="V162" s="6" t="s">
        <v>91</v>
      </c>
      <c r="W162" s="6" t="s">
        <v>1122</v>
      </c>
      <c r="Y162" s="6" t="s">
        <v>1123</v>
      </c>
      <c r="Z162" s="6" t="s">
        <v>1124</v>
      </c>
      <c r="AA162" s="6" t="s">
        <v>1125</v>
      </c>
      <c r="AB162" s="6" t="s">
        <v>1126</v>
      </c>
      <c r="AC162" s="6">
        <v>58</v>
      </c>
      <c r="AF162" s="6" t="s">
        <v>41</v>
      </c>
      <c r="AG162" s="7"/>
      <c r="AH162" s="7"/>
      <c r="AI162" s="6" t="str">
        <f>HYPERLINK("https://doi.org/10.4159/harvard.9780674060913")</f>
        <v>https://doi.org/10.4159/harvard.9780674060913</v>
      </c>
      <c r="AK162" s="6" t="s">
        <v>48</v>
      </c>
    </row>
    <row r="163" spans="1:37" s="6" customFormat="1" x14ac:dyDescent="0.3">
      <c r="A163" s="6">
        <v>575365</v>
      </c>
      <c r="B163" s="7">
        <v>9780691189239</v>
      </c>
      <c r="C163" s="7"/>
      <c r="D163" s="7"/>
      <c r="F163" s="6" t="s">
        <v>1127</v>
      </c>
      <c r="G163" s="6" t="s">
        <v>1128</v>
      </c>
      <c r="H163" s="6" t="s">
        <v>1129</v>
      </c>
      <c r="J163" s="6">
        <v>1</v>
      </c>
      <c r="M163" s="6" t="s">
        <v>52</v>
      </c>
      <c r="N163" s="8">
        <v>43977</v>
      </c>
      <c r="O163" s="6">
        <v>2019</v>
      </c>
      <c r="P163" s="6">
        <v>240</v>
      </c>
      <c r="R163" s="6">
        <v>10</v>
      </c>
      <c r="T163" s="6" t="s">
        <v>42</v>
      </c>
      <c r="U163" s="6" t="s">
        <v>147</v>
      </c>
      <c r="V163" s="6" t="s">
        <v>147</v>
      </c>
      <c r="W163" s="6" t="s">
        <v>1130</v>
      </c>
      <c r="Y163" s="6" t="s">
        <v>1131</v>
      </c>
      <c r="AA163" s="6" t="s">
        <v>1132</v>
      </c>
      <c r="AB163" s="6" t="s">
        <v>1133</v>
      </c>
      <c r="AC163" s="6">
        <v>78</v>
      </c>
      <c r="AF163" s="6" t="s">
        <v>41</v>
      </c>
      <c r="AG163" s="7"/>
      <c r="AH163" s="7"/>
      <c r="AI163" s="6" t="str">
        <f>HYPERLINK("https://doi.org/10.1515/9780691189239")</f>
        <v>https://doi.org/10.1515/9780691189239</v>
      </c>
      <c r="AK163" s="6" t="s">
        <v>48</v>
      </c>
    </row>
    <row r="164" spans="1:37" s="6" customFormat="1" x14ac:dyDescent="0.3">
      <c r="A164" s="6">
        <v>625816</v>
      </c>
      <c r="B164" s="7">
        <v>9780691220291</v>
      </c>
      <c r="C164" s="7"/>
      <c r="D164" s="7"/>
      <c r="F164" s="6" t="s">
        <v>1134</v>
      </c>
      <c r="G164" s="6" t="s">
        <v>1135</v>
      </c>
      <c r="H164" s="6" t="s">
        <v>1136</v>
      </c>
      <c r="J164" s="6">
        <v>1</v>
      </c>
      <c r="M164" s="6" t="s">
        <v>52</v>
      </c>
      <c r="N164" s="8">
        <v>44705</v>
      </c>
      <c r="O164" s="6">
        <v>2022</v>
      </c>
      <c r="P164" s="6">
        <v>224</v>
      </c>
      <c r="R164" s="6">
        <v>10</v>
      </c>
      <c r="T164" s="6" t="s">
        <v>42</v>
      </c>
      <c r="U164" s="6" t="s">
        <v>153</v>
      </c>
      <c r="V164" s="6" t="s">
        <v>153</v>
      </c>
      <c r="W164" s="6" t="s">
        <v>1137</v>
      </c>
      <c r="Y164" s="6" t="s">
        <v>1138</v>
      </c>
      <c r="AA164" s="6" t="s">
        <v>1139</v>
      </c>
      <c r="AB164" s="6" t="s">
        <v>1140</v>
      </c>
      <c r="AC164" s="6">
        <v>78</v>
      </c>
      <c r="AF164" s="6" t="s">
        <v>41</v>
      </c>
      <c r="AG164" s="7"/>
      <c r="AH164" s="7"/>
      <c r="AI164" s="6" t="str">
        <f>HYPERLINK("https://doi.org/10.1515/9780691220291?locatt=mode:legacy")</f>
        <v>https://doi.org/10.1515/9780691220291?locatt=mode:legacy</v>
      </c>
      <c r="AK164" s="6" t="s">
        <v>48</v>
      </c>
    </row>
    <row r="165" spans="1:37" s="6" customFormat="1" x14ac:dyDescent="0.3">
      <c r="A165" s="6">
        <v>568864</v>
      </c>
      <c r="B165" s="7">
        <v>9780691197463</v>
      </c>
      <c r="C165" s="7"/>
      <c r="D165" s="7"/>
      <c r="F165" s="6" t="s">
        <v>1141</v>
      </c>
      <c r="G165" s="6" t="s">
        <v>1142</v>
      </c>
      <c r="H165" s="6" t="s">
        <v>1143</v>
      </c>
      <c r="J165" s="6">
        <v>1</v>
      </c>
      <c r="K165" s="6" t="s">
        <v>1144</v>
      </c>
      <c r="L165" s="9" t="s">
        <v>1145</v>
      </c>
      <c r="M165" s="6" t="s">
        <v>52</v>
      </c>
      <c r="N165" s="8">
        <v>43823</v>
      </c>
      <c r="O165" s="6">
        <v>2020</v>
      </c>
      <c r="P165" s="6">
        <v>344</v>
      </c>
      <c r="R165" s="6">
        <v>10</v>
      </c>
      <c r="T165" s="6" t="s">
        <v>42</v>
      </c>
      <c r="U165" s="6" t="s">
        <v>43</v>
      </c>
      <c r="V165" s="6" t="s">
        <v>43</v>
      </c>
      <c r="W165" s="6" t="s">
        <v>1146</v>
      </c>
      <c r="Y165" s="6" t="s">
        <v>1147</v>
      </c>
      <c r="AA165" s="6" t="s">
        <v>1148</v>
      </c>
      <c r="AB165" s="6" t="s">
        <v>1149</v>
      </c>
      <c r="AC165" s="6">
        <v>119</v>
      </c>
      <c r="AF165" s="6" t="s">
        <v>41</v>
      </c>
      <c r="AG165" s="7"/>
      <c r="AH165" s="7"/>
      <c r="AI165" s="6" t="str">
        <f>HYPERLINK("https://doi.org/10.1515/9780691197463")</f>
        <v>https://doi.org/10.1515/9780691197463</v>
      </c>
      <c r="AK165" s="6" t="s">
        <v>48</v>
      </c>
    </row>
    <row r="166" spans="1:37" s="6" customFormat="1" x14ac:dyDescent="0.3">
      <c r="A166" s="6">
        <v>588765</v>
      </c>
      <c r="B166" s="7">
        <v>9780691212050</v>
      </c>
      <c r="C166" s="7"/>
      <c r="D166" s="7"/>
      <c r="F166" s="6" t="s">
        <v>1150</v>
      </c>
      <c r="H166" s="6" t="s">
        <v>1151</v>
      </c>
      <c r="J166" s="6">
        <v>1</v>
      </c>
      <c r="M166" s="6" t="s">
        <v>52</v>
      </c>
      <c r="N166" s="8">
        <v>44152</v>
      </c>
      <c r="O166" s="6">
        <v>2019</v>
      </c>
      <c r="P166" s="6">
        <v>224</v>
      </c>
      <c r="R166" s="6">
        <v>10</v>
      </c>
      <c r="T166" s="6" t="s">
        <v>42</v>
      </c>
      <c r="U166" s="6" t="s">
        <v>43</v>
      </c>
      <c r="V166" s="6" t="s">
        <v>43</v>
      </c>
      <c r="W166" s="6" t="s">
        <v>1152</v>
      </c>
      <c r="Y166" s="6" t="s">
        <v>1153</v>
      </c>
      <c r="AA166" s="6" t="s">
        <v>1154</v>
      </c>
      <c r="AB166" s="6" t="s">
        <v>1155</v>
      </c>
      <c r="AC166" s="6">
        <v>78</v>
      </c>
      <c r="AF166" s="6" t="s">
        <v>41</v>
      </c>
      <c r="AG166" s="7"/>
      <c r="AH166" s="7"/>
      <c r="AI166" s="6" t="str">
        <f>HYPERLINK("https://doi.org/10.1515/9780691212050")</f>
        <v>https://doi.org/10.1515/9780691212050</v>
      </c>
      <c r="AK166" s="6" t="s">
        <v>48</v>
      </c>
    </row>
    <row r="167" spans="1:37" s="6" customFormat="1" x14ac:dyDescent="0.3">
      <c r="A167" s="6">
        <v>594844</v>
      </c>
      <c r="B167" s="7">
        <v>9780674041578</v>
      </c>
      <c r="C167" s="7"/>
      <c r="D167" s="7"/>
      <c r="F167" s="6" t="s">
        <v>1156</v>
      </c>
      <c r="G167" s="6" t="s">
        <v>1157</v>
      </c>
      <c r="H167" s="6" t="s">
        <v>284</v>
      </c>
      <c r="J167" s="6">
        <v>1</v>
      </c>
      <c r="K167" s="6" t="s">
        <v>1158</v>
      </c>
      <c r="M167" s="6" t="s">
        <v>40</v>
      </c>
      <c r="N167" s="8">
        <v>39202</v>
      </c>
      <c r="O167" s="6">
        <v>2006</v>
      </c>
      <c r="P167" s="6">
        <v>512</v>
      </c>
      <c r="R167" s="6">
        <v>10</v>
      </c>
      <c r="T167" s="6" t="s">
        <v>42</v>
      </c>
      <c r="U167" s="6" t="s">
        <v>43</v>
      </c>
      <c r="V167" s="6" t="s">
        <v>43</v>
      </c>
      <c r="W167" s="6" t="s">
        <v>1159</v>
      </c>
      <c r="Y167" s="6" t="s">
        <v>1160</v>
      </c>
      <c r="Z167" s="6" t="s">
        <v>1161</v>
      </c>
      <c r="AA167" s="6" t="s">
        <v>1162</v>
      </c>
      <c r="AC167" s="6">
        <v>56</v>
      </c>
      <c r="AF167" s="6" t="s">
        <v>41</v>
      </c>
      <c r="AG167" s="7"/>
      <c r="AH167" s="7"/>
      <c r="AI167" s="6" t="str">
        <f>HYPERLINK("https://doi.org/10.4159/9780674041578")</f>
        <v>https://doi.org/10.4159/9780674041578</v>
      </c>
      <c r="AK167" s="6" t="s">
        <v>48</v>
      </c>
    </row>
    <row r="168" spans="1:37" s="6" customFormat="1" x14ac:dyDescent="0.3">
      <c r="A168" s="6">
        <v>563117</v>
      </c>
      <c r="B168" s="7">
        <v>9781400846832</v>
      </c>
      <c r="C168" s="7"/>
      <c r="D168" s="7"/>
      <c r="F168" s="6" t="s">
        <v>1163</v>
      </c>
      <c r="H168" s="6" t="s">
        <v>1164</v>
      </c>
      <c r="J168" s="6">
        <v>1</v>
      </c>
      <c r="M168" s="6" t="s">
        <v>52</v>
      </c>
      <c r="N168" s="8">
        <v>41385</v>
      </c>
      <c r="O168" s="6">
        <v>2013</v>
      </c>
      <c r="P168" s="6">
        <v>440</v>
      </c>
      <c r="R168" s="6">
        <v>10</v>
      </c>
      <c r="T168" s="6" t="s">
        <v>42</v>
      </c>
      <c r="U168" s="6" t="s">
        <v>43</v>
      </c>
      <c r="V168" s="6" t="s">
        <v>43</v>
      </c>
      <c r="W168" s="6" t="s">
        <v>1165</v>
      </c>
      <c r="Y168" s="6" t="s">
        <v>1166</v>
      </c>
      <c r="AA168" s="6" t="s">
        <v>1167</v>
      </c>
      <c r="AB168" s="6" t="s">
        <v>1168</v>
      </c>
      <c r="AC168" s="6">
        <v>111</v>
      </c>
      <c r="AF168" s="6" t="s">
        <v>41</v>
      </c>
      <c r="AG168" s="7"/>
      <c r="AH168" s="7"/>
      <c r="AI168" s="6" t="str">
        <f>HYPERLINK("https://doi.org/10.1515/9781400846832")</f>
        <v>https://doi.org/10.1515/9781400846832</v>
      </c>
      <c r="AK168" s="6" t="s">
        <v>48</v>
      </c>
    </row>
    <row r="169" spans="1:37" s="6" customFormat="1" x14ac:dyDescent="0.3">
      <c r="A169" s="6">
        <v>563050</v>
      </c>
      <c r="B169" s="7">
        <v>9781400873609</v>
      </c>
      <c r="C169" s="7"/>
      <c r="D169" s="7"/>
      <c r="F169" s="6" t="s">
        <v>1169</v>
      </c>
      <c r="H169" s="6" t="s">
        <v>191</v>
      </c>
      <c r="I169" s="6" t="s">
        <v>968</v>
      </c>
      <c r="J169" s="6">
        <v>1</v>
      </c>
      <c r="M169" s="6" t="s">
        <v>52</v>
      </c>
      <c r="N169" s="8">
        <v>42534</v>
      </c>
      <c r="O169" s="6">
        <v>2016</v>
      </c>
      <c r="P169" s="6">
        <v>792</v>
      </c>
      <c r="R169" s="6">
        <v>10</v>
      </c>
      <c r="T169" s="6" t="s">
        <v>42</v>
      </c>
      <c r="U169" s="6" t="s">
        <v>43</v>
      </c>
      <c r="V169" s="6" t="s">
        <v>43</v>
      </c>
      <c r="W169" s="6" t="s">
        <v>1170</v>
      </c>
      <c r="Y169" s="6" t="s">
        <v>1171</v>
      </c>
      <c r="AA169" s="6" t="s">
        <v>1172</v>
      </c>
      <c r="AB169" s="6" t="s">
        <v>1173</v>
      </c>
      <c r="AC169" s="6">
        <v>127</v>
      </c>
      <c r="AF169" s="6" t="s">
        <v>41</v>
      </c>
      <c r="AG169" s="7"/>
      <c r="AH169" s="7"/>
      <c r="AI169" s="6" t="str">
        <f>HYPERLINK("https://doi.org/10.1515/9781400873609")</f>
        <v>https://doi.org/10.1515/9781400873609</v>
      </c>
      <c r="AK169" s="6" t="s">
        <v>48</v>
      </c>
    </row>
    <row r="170" spans="1:37" s="6" customFormat="1" x14ac:dyDescent="0.3">
      <c r="A170" s="6">
        <v>506708</v>
      </c>
      <c r="B170" s="7">
        <v>9781400825301</v>
      </c>
      <c r="C170" s="7"/>
      <c r="D170" s="7"/>
      <c r="F170" s="6" t="s">
        <v>1174</v>
      </c>
      <c r="G170" s="6" t="s">
        <v>1175</v>
      </c>
      <c r="H170" s="6" t="s">
        <v>1176</v>
      </c>
      <c r="J170" s="6">
        <v>1</v>
      </c>
      <c r="M170" s="6" t="s">
        <v>52</v>
      </c>
      <c r="N170" s="8">
        <v>39823</v>
      </c>
      <c r="O170" s="6">
        <v>2002</v>
      </c>
      <c r="P170" s="6">
        <v>440</v>
      </c>
      <c r="R170" s="6">
        <v>10</v>
      </c>
      <c r="T170" s="6" t="s">
        <v>42</v>
      </c>
      <c r="U170" s="6" t="s">
        <v>123</v>
      </c>
      <c r="V170" s="6" t="s">
        <v>123</v>
      </c>
      <c r="W170" s="6" t="s">
        <v>1177</v>
      </c>
      <c r="Y170" s="6" t="s">
        <v>1178</v>
      </c>
      <c r="AA170" s="6" t="s">
        <v>1179</v>
      </c>
      <c r="AB170" s="6" t="s">
        <v>1180</v>
      </c>
      <c r="AC170" s="6">
        <v>245</v>
      </c>
      <c r="AF170" s="6" t="s">
        <v>41</v>
      </c>
      <c r="AG170" s="7"/>
      <c r="AH170" s="7"/>
      <c r="AI170" s="6" t="str">
        <f>HYPERLINK("https://doi.org/10.1515/9781400825301")</f>
        <v>https://doi.org/10.1515/9781400825301</v>
      </c>
      <c r="AK170" s="6" t="s">
        <v>48</v>
      </c>
    </row>
    <row r="171" spans="1:37" s="6" customFormat="1" x14ac:dyDescent="0.3">
      <c r="A171" s="6">
        <v>567725</v>
      </c>
      <c r="B171" s="7">
        <v>9781501743429</v>
      </c>
      <c r="C171" s="7"/>
      <c r="D171" s="7"/>
      <c r="F171" s="6" t="s">
        <v>1181</v>
      </c>
      <c r="G171" s="6" t="s">
        <v>1182</v>
      </c>
      <c r="H171" s="6" t="s">
        <v>1183</v>
      </c>
      <c r="J171" s="6">
        <v>1</v>
      </c>
      <c r="M171" s="6" t="s">
        <v>300</v>
      </c>
      <c r="N171" s="8">
        <v>43646</v>
      </c>
      <c r="O171" s="6">
        <v>1979</v>
      </c>
      <c r="P171" s="6">
        <v>464</v>
      </c>
      <c r="R171" s="6">
        <v>283.5</v>
      </c>
      <c r="T171" s="6" t="s">
        <v>42</v>
      </c>
      <c r="U171" s="6" t="s">
        <v>103</v>
      </c>
      <c r="V171" s="6" t="s">
        <v>104</v>
      </c>
      <c r="W171" s="6" t="s">
        <v>1184</v>
      </c>
      <c r="Y171" s="6" t="s">
        <v>1185</v>
      </c>
      <c r="AB171" s="6" t="s">
        <v>1186</v>
      </c>
      <c r="AC171" s="6">
        <v>130.94999999999999</v>
      </c>
      <c r="AF171" s="6" t="s">
        <v>41</v>
      </c>
      <c r="AG171" s="7"/>
      <c r="AH171" s="7"/>
      <c r="AI171" s="6" t="str">
        <f>HYPERLINK("https://doi.org/10.7591/9781501743429")</f>
        <v>https://doi.org/10.7591/9781501743429</v>
      </c>
      <c r="AK171" s="6" t="s">
        <v>48</v>
      </c>
    </row>
    <row r="172" spans="1:37" s="6" customFormat="1" x14ac:dyDescent="0.3">
      <c r="A172" s="6">
        <v>594801</v>
      </c>
      <c r="B172" s="7">
        <v>9780674039964</v>
      </c>
      <c r="C172" s="7"/>
      <c r="D172" s="7"/>
      <c r="F172" s="6" t="s">
        <v>1187</v>
      </c>
      <c r="G172" s="6" t="s">
        <v>1188</v>
      </c>
      <c r="H172" s="6" t="s">
        <v>1189</v>
      </c>
      <c r="J172" s="6">
        <v>1</v>
      </c>
      <c r="M172" s="6" t="s">
        <v>40</v>
      </c>
      <c r="N172" s="8">
        <v>38107</v>
      </c>
      <c r="O172" s="6">
        <v>2004</v>
      </c>
      <c r="P172" s="6">
        <v>307</v>
      </c>
      <c r="R172" s="6">
        <v>10</v>
      </c>
      <c r="T172" s="6" t="s">
        <v>42</v>
      </c>
      <c r="U172" s="6" t="s">
        <v>43</v>
      </c>
      <c r="V172" s="6" t="s">
        <v>43</v>
      </c>
      <c r="W172" s="6" t="s">
        <v>1190</v>
      </c>
      <c r="Y172" s="6" t="s">
        <v>1191</v>
      </c>
      <c r="Z172" s="6" t="s">
        <v>1192</v>
      </c>
      <c r="AA172" s="6" t="s">
        <v>1193</v>
      </c>
      <c r="AC172" s="6">
        <v>74</v>
      </c>
      <c r="AF172" s="6" t="s">
        <v>41</v>
      </c>
      <c r="AG172" s="7"/>
      <c r="AH172" s="7"/>
      <c r="AI172" s="6" t="str">
        <f>HYPERLINK("https://doi.org/10.4159/9780674039964")</f>
        <v>https://doi.org/10.4159/9780674039964</v>
      </c>
      <c r="AK172" s="6" t="s">
        <v>48</v>
      </c>
    </row>
    <row r="173" spans="1:37" s="6" customFormat="1" x14ac:dyDescent="0.3">
      <c r="A173" s="6">
        <v>512324</v>
      </c>
      <c r="B173" s="7">
        <v>9781400843237</v>
      </c>
      <c r="C173" s="7"/>
      <c r="D173" s="7"/>
      <c r="F173" s="6" t="s">
        <v>1194</v>
      </c>
      <c r="G173" s="6" t="s">
        <v>1195</v>
      </c>
      <c r="H173" s="6" t="s">
        <v>557</v>
      </c>
      <c r="I173" s="6" t="s">
        <v>558</v>
      </c>
      <c r="J173" s="6">
        <v>2</v>
      </c>
      <c r="M173" s="6" t="s">
        <v>52</v>
      </c>
      <c r="N173" s="8">
        <v>41427</v>
      </c>
      <c r="O173" s="6">
        <v>2013</v>
      </c>
      <c r="P173" s="6">
        <v>584</v>
      </c>
      <c r="R173" s="6">
        <v>10</v>
      </c>
      <c r="T173" s="6" t="s">
        <v>42</v>
      </c>
      <c r="U173" s="6" t="s">
        <v>103</v>
      </c>
      <c r="V173" s="6" t="s">
        <v>422</v>
      </c>
      <c r="W173" s="6" t="s">
        <v>1196</v>
      </c>
      <c r="Y173" s="6" t="s">
        <v>1197</v>
      </c>
      <c r="AA173" s="6" t="s">
        <v>1198</v>
      </c>
      <c r="AB173" s="6" t="s">
        <v>1199</v>
      </c>
      <c r="AC173" s="6">
        <v>99</v>
      </c>
      <c r="AF173" s="6" t="s">
        <v>41</v>
      </c>
      <c r="AG173" s="7"/>
      <c r="AH173" s="7"/>
      <c r="AI173" s="6" t="str">
        <f>HYPERLINK("https://doi.org/10.1515/9781400843237")</f>
        <v>https://doi.org/10.1515/9781400843237</v>
      </c>
      <c r="AK173" s="6" t="s">
        <v>48</v>
      </c>
    </row>
    <row r="174" spans="1:37" s="6" customFormat="1" x14ac:dyDescent="0.3">
      <c r="A174" s="6">
        <v>614807</v>
      </c>
      <c r="B174" s="7">
        <v>9781478021971</v>
      </c>
      <c r="C174" s="7"/>
      <c r="D174" s="7"/>
      <c r="F174" s="6" t="s">
        <v>1200</v>
      </c>
      <c r="G174" s="6" t="s">
        <v>1201</v>
      </c>
      <c r="H174" s="6" t="s">
        <v>1202</v>
      </c>
      <c r="J174" s="6">
        <v>1</v>
      </c>
      <c r="K174" s="6" t="s">
        <v>1203</v>
      </c>
      <c r="M174" s="6" t="s">
        <v>176</v>
      </c>
      <c r="N174" s="8">
        <v>44438</v>
      </c>
      <c r="O174" s="6">
        <v>2021</v>
      </c>
      <c r="P174" s="6">
        <v>408</v>
      </c>
      <c r="R174" s="6">
        <v>10</v>
      </c>
      <c r="T174" s="6" t="s">
        <v>42</v>
      </c>
      <c r="U174" s="6" t="s">
        <v>113</v>
      </c>
      <c r="V174" s="6" t="s">
        <v>114</v>
      </c>
      <c r="W174" s="6" t="s">
        <v>1204</v>
      </c>
      <c r="Y174" s="6" t="s">
        <v>1205</v>
      </c>
      <c r="Z174" s="6" t="s">
        <v>1206</v>
      </c>
      <c r="AA174" s="6" t="s">
        <v>1207</v>
      </c>
      <c r="AB174" s="6" t="s">
        <v>1208</v>
      </c>
      <c r="AC174" s="6">
        <v>150.94999999999999</v>
      </c>
      <c r="AF174" s="6" t="s">
        <v>41</v>
      </c>
      <c r="AG174" s="7"/>
      <c r="AH174" s="7"/>
      <c r="AI174" s="6" t="str">
        <f>HYPERLINK("https://doi.org/10.1515/9781478021971?locatt=mode:legacy")</f>
        <v>https://doi.org/10.1515/9781478021971?locatt=mode:legacy</v>
      </c>
      <c r="AK174" s="6" t="s">
        <v>48</v>
      </c>
    </row>
    <row r="175" spans="1:37" s="6" customFormat="1" x14ac:dyDescent="0.3">
      <c r="A175" s="6">
        <v>614787</v>
      </c>
      <c r="B175" s="7">
        <v>9780231544214</v>
      </c>
      <c r="C175" s="7"/>
      <c r="D175" s="7"/>
      <c r="F175" s="6" t="s">
        <v>1209</v>
      </c>
      <c r="I175" s="6" t="s">
        <v>1210</v>
      </c>
      <c r="J175" s="6">
        <v>1</v>
      </c>
      <c r="K175" s="6" t="s">
        <v>100</v>
      </c>
      <c r="L175" s="9" t="s">
        <v>905</v>
      </c>
      <c r="M175" s="6" t="s">
        <v>102</v>
      </c>
      <c r="N175" s="8">
        <v>44475</v>
      </c>
      <c r="O175" s="6">
        <v>2021</v>
      </c>
      <c r="R175" s="6">
        <v>10</v>
      </c>
      <c r="T175" s="6" t="s">
        <v>42</v>
      </c>
      <c r="U175" s="6" t="s">
        <v>113</v>
      </c>
      <c r="V175" s="6" t="s">
        <v>114</v>
      </c>
      <c r="W175" s="6" t="s">
        <v>1211</v>
      </c>
      <c r="Y175" s="6" t="s">
        <v>1212</v>
      </c>
      <c r="Z175" s="6" t="s">
        <v>1213</v>
      </c>
      <c r="AA175" s="6" t="s">
        <v>1214</v>
      </c>
      <c r="AB175" s="6" t="s">
        <v>1215</v>
      </c>
      <c r="AC175" s="6">
        <v>207.58</v>
      </c>
      <c r="AF175" s="6" t="s">
        <v>41</v>
      </c>
      <c r="AG175" s="7"/>
      <c r="AH175" s="7"/>
      <c r="AI175" s="6" t="str">
        <f>HYPERLINK("https://www.degruyter.com/isbn/9780231544214")</f>
        <v>https://www.degruyter.com/isbn/9780231544214</v>
      </c>
      <c r="AK175" s="6" t="s">
        <v>48</v>
      </c>
    </row>
    <row r="176" spans="1:37" s="6" customFormat="1" x14ac:dyDescent="0.3">
      <c r="A176" s="6">
        <v>568875</v>
      </c>
      <c r="B176" s="7">
        <v>9780691197418</v>
      </c>
      <c r="C176" s="7"/>
      <c r="D176" s="7"/>
      <c r="F176" s="6" t="s">
        <v>1216</v>
      </c>
      <c r="G176" s="6" t="s">
        <v>1217</v>
      </c>
      <c r="H176" s="6" t="s">
        <v>1218</v>
      </c>
      <c r="J176" s="6">
        <v>1</v>
      </c>
      <c r="M176" s="6" t="s">
        <v>52</v>
      </c>
      <c r="N176" s="8">
        <v>43781</v>
      </c>
      <c r="O176" s="6">
        <v>2019</v>
      </c>
      <c r="P176" s="6">
        <v>464</v>
      </c>
      <c r="R176" s="6">
        <v>10</v>
      </c>
      <c r="T176" s="6" t="s">
        <v>42</v>
      </c>
      <c r="U176" s="6" t="s">
        <v>103</v>
      </c>
      <c r="V176" s="6" t="s">
        <v>422</v>
      </c>
      <c r="W176" s="6" t="s">
        <v>1219</v>
      </c>
      <c r="Y176" s="6" t="s">
        <v>1220</v>
      </c>
      <c r="AA176" s="6" t="s">
        <v>1221</v>
      </c>
      <c r="AB176" s="6" t="s">
        <v>1222</v>
      </c>
      <c r="AC176" s="6">
        <v>91</v>
      </c>
      <c r="AF176" s="6" t="s">
        <v>41</v>
      </c>
      <c r="AG176" s="7"/>
      <c r="AH176" s="7"/>
      <c r="AI176" s="6" t="str">
        <f>HYPERLINK("https://doi.org/10.1515/9780691197418")</f>
        <v>https://doi.org/10.1515/9780691197418</v>
      </c>
      <c r="AK176" s="6" t="s">
        <v>48</v>
      </c>
    </row>
    <row r="177" spans="1:37" s="6" customFormat="1" x14ac:dyDescent="0.3">
      <c r="A177" s="6">
        <v>568315</v>
      </c>
      <c r="B177" s="7">
        <v>9781501741104</v>
      </c>
      <c r="C177" s="7"/>
      <c r="D177" s="7"/>
      <c r="F177" s="6" t="s">
        <v>1223</v>
      </c>
      <c r="G177" s="6" t="s">
        <v>1224</v>
      </c>
      <c r="I177" s="6" t="s">
        <v>1225</v>
      </c>
      <c r="J177" s="6">
        <v>1</v>
      </c>
      <c r="M177" s="6" t="s">
        <v>300</v>
      </c>
      <c r="N177" s="8">
        <v>34081</v>
      </c>
      <c r="O177" s="6">
        <v>1993</v>
      </c>
      <c r="P177" s="6">
        <v>346</v>
      </c>
      <c r="R177" s="6">
        <v>283.5</v>
      </c>
      <c r="T177" s="6" t="s">
        <v>42</v>
      </c>
      <c r="U177" s="6" t="s">
        <v>91</v>
      </c>
      <c r="V177" s="6" t="s">
        <v>91</v>
      </c>
      <c r="W177" s="6" t="s">
        <v>1226</v>
      </c>
      <c r="Y177" s="6" t="s">
        <v>1227</v>
      </c>
      <c r="Z177" s="6" t="s">
        <v>1228</v>
      </c>
      <c r="AA177" s="6" t="s">
        <v>1229</v>
      </c>
      <c r="AB177" s="6" t="s">
        <v>1230</v>
      </c>
      <c r="AC177" s="6">
        <v>130.94999999999999</v>
      </c>
      <c r="AF177" s="6" t="s">
        <v>41</v>
      </c>
      <c r="AG177" s="7"/>
      <c r="AH177" s="7"/>
      <c r="AI177" s="6" t="str">
        <f>HYPERLINK("https://doi.org/10.7591/9781501741104")</f>
        <v>https://doi.org/10.7591/9781501741104</v>
      </c>
      <c r="AK177" s="6" t="s">
        <v>48</v>
      </c>
    </row>
    <row r="178" spans="1:37" s="6" customFormat="1" x14ac:dyDescent="0.3">
      <c r="A178" s="6">
        <v>594790</v>
      </c>
      <c r="B178" s="7">
        <v>9780674042568</v>
      </c>
      <c r="C178" s="7"/>
      <c r="D178" s="7"/>
      <c r="F178" s="6" t="s">
        <v>1231</v>
      </c>
      <c r="H178" s="6" t="s">
        <v>39</v>
      </c>
      <c r="I178" s="6" t="s">
        <v>1232</v>
      </c>
      <c r="J178" s="6">
        <v>1</v>
      </c>
      <c r="M178" s="6" t="s">
        <v>40</v>
      </c>
      <c r="N178" s="8">
        <v>39706</v>
      </c>
      <c r="O178" s="6">
        <v>2007</v>
      </c>
      <c r="P178" s="6">
        <v>496</v>
      </c>
      <c r="R178" s="6">
        <v>10</v>
      </c>
      <c r="T178" s="6" t="s">
        <v>42</v>
      </c>
      <c r="U178" s="6" t="s">
        <v>43</v>
      </c>
      <c r="V178" s="6" t="s">
        <v>43</v>
      </c>
      <c r="W178" s="6" t="s">
        <v>1233</v>
      </c>
      <c r="Y178" s="6" t="s">
        <v>1234</v>
      </c>
      <c r="Z178" s="6" t="s">
        <v>1235</v>
      </c>
      <c r="AA178" s="6" t="s">
        <v>1236</v>
      </c>
      <c r="AC178" s="6">
        <v>56</v>
      </c>
      <c r="AF178" s="6" t="s">
        <v>41</v>
      </c>
      <c r="AG178" s="7"/>
      <c r="AH178" s="7"/>
      <c r="AI178" s="6" t="str">
        <f>HYPERLINK("https://doi.org/10.4159/9780674042568?locatt=mode:legacy")</f>
        <v>https://doi.org/10.4159/9780674042568?locatt=mode:legacy</v>
      </c>
      <c r="AK178" s="6" t="s">
        <v>48</v>
      </c>
    </row>
    <row r="179" spans="1:37" s="6" customFormat="1" x14ac:dyDescent="0.3">
      <c r="A179" s="6">
        <v>550219</v>
      </c>
      <c r="B179" s="7">
        <v>9781400838431</v>
      </c>
      <c r="C179" s="7"/>
      <c r="D179" s="7"/>
      <c r="F179" s="6" t="s">
        <v>1237</v>
      </c>
      <c r="G179" s="6" t="s">
        <v>1238</v>
      </c>
      <c r="H179" s="6" t="s">
        <v>352</v>
      </c>
      <c r="J179" s="6">
        <v>1</v>
      </c>
      <c r="M179" s="6" t="s">
        <v>52</v>
      </c>
      <c r="N179" s="8">
        <v>40651</v>
      </c>
      <c r="O179" s="6">
        <v>2011</v>
      </c>
      <c r="P179" s="6">
        <v>232</v>
      </c>
      <c r="R179" s="6">
        <v>10</v>
      </c>
      <c r="T179" s="6" t="s">
        <v>42</v>
      </c>
      <c r="U179" s="6" t="s">
        <v>91</v>
      </c>
      <c r="V179" s="6" t="s">
        <v>91</v>
      </c>
      <c r="W179" s="6" t="s">
        <v>1239</v>
      </c>
      <c r="Y179" s="6" t="s">
        <v>1240</v>
      </c>
      <c r="AA179" s="6" t="s">
        <v>1241</v>
      </c>
      <c r="AB179" s="6" t="s">
        <v>1242</v>
      </c>
      <c r="AC179" s="6">
        <v>78</v>
      </c>
      <c r="AF179" s="6" t="s">
        <v>41</v>
      </c>
      <c r="AG179" s="7"/>
      <c r="AH179" s="7"/>
      <c r="AI179" s="6" t="str">
        <f>HYPERLINK("https://doi.org/10.1515/9781400838431")</f>
        <v>https://doi.org/10.1515/9781400838431</v>
      </c>
      <c r="AK179" s="6" t="s">
        <v>48</v>
      </c>
    </row>
    <row r="180" spans="1:37" s="6" customFormat="1" x14ac:dyDescent="0.3">
      <c r="A180" s="6">
        <v>592011</v>
      </c>
      <c r="B180" s="7">
        <v>9780674250185</v>
      </c>
      <c r="C180" s="7"/>
      <c r="D180" s="7"/>
      <c r="F180" s="6" t="s">
        <v>1243</v>
      </c>
      <c r="H180" s="6" t="s">
        <v>1244</v>
      </c>
      <c r="J180" s="6">
        <v>1</v>
      </c>
      <c r="M180" s="6" t="s">
        <v>40</v>
      </c>
      <c r="N180" s="8">
        <v>44173</v>
      </c>
      <c r="O180" s="6">
        <v>2020</v>
      </c>
      <c r="P180" s="6">
        <v>288</v>
      </c>
      <c r="R180" s="6">
        <v>10</v>
      </c>
      <c r="T180" s="6" t="s">
        <v>42</v>
      </c>
      <c r="U180" s="6" t="s">
        <v>103</v>
      </c>
      <c r="V180" s="6" t="s">
        <v>820</v>
      </c>
      <c r="W180" s="6" t="s">
        <v>1245</v>
      </c>
      <c r="Y180" s="6" t="s">
        <v>1246</v>
      </c>
      <c r="Z180" s="6" t="s">
        <v>1247</v>
      </c>
      <c r="AA180" s="6" t="s">
        <v>1248</v>
      </c>
      <c r="AC180" s="6">
        <v>78</v>
      </c>
      <c r="AF180" s="6" t="s">
        <v>41</v>
      </c>
      <c r="AG180" s="7"/>
      <c r="AH180" s="7"/>
      <c r="AI180" s="6" t="str">
        <f>HYPERLINK("https://doi.org/10.4159/9780674250185")</f>
        <v>https://doi.org/10.4159/9780674250185</v>
      </c>
      <c r="AK180" s="6" t="s">
        <v>48</v>
      </c>
    </row>
    <row r="181" spans="1:37" s="6" customFormat="1" x14ac:dyDescent="0.3">
      <c r="A181" s="6">
        <v>622342</v>
      </c>
      <c r="B181" s="7">
        <v>9781474470476</v>
      </c>
      <c r="C181" s="7"/>
      <c r="D181" s="7"/>
      <c r="F181" s="6" t="s">
        <v>1249</v>
      </c>
      <c r="G181" s="6" t="s">
        <v>1250</v>
      </c>
      <c r="H181" s="6" t="s">
        <v>1251</v>
      </c>
      <c r="J181" s="6">
        <v>1</v>
      </c>
      <c r="M181" s="6" t="s">
        <v>1252</v>
      </c>
      <c r="N181" s="8">
        <v>44719</v>
      </c>
      <c r="O181" s="6">
        <v>2000</v>
      </c>
      <c r="P181" s="6">
        <v>320</v>
      </c>
      <c r="R181" s="6">
        <v>10</v>
      </c>
      <c r="T181" s="6" t="s">
        <v>42</v>
      </c>
      <c r="U181" s="6" t="s">
        <v>43</v>
      </c>
      <c r="V181" s="6" t="s">
        <v>43</v>
      </c>
      <c r="W181" s="6" t="s">
        <v>161</v>
      </c>
      <c r="Y181" s="6" t="s">
        <v>1253</v>
      </c>
      <c r="AC181" s="6">
        <v>47.95</v>
      </c>
      <c r="AF181" s="6" t="s">
        <v>41</v>
      </c>
      <c r="AG181" s="7"/>
      <c r="AH181" s="7"/>
      <c r="AI181" s="6" t="str">
        <f>HYPERLINK("https://doi.org/10.1515/9781474470476")</f>
        <v>https://doi.org/10.1515/9781474470476</v>
      </c>
      <c r="AK181" s="6" t="s">
        <v>48</v>
      </c>
    </row>
    <row r="182" spans="1:37" s="6" customFormat="1" x14ac:dyDescent="0.3">
      <c r="A182" s="6">
        <v>578777</v>
      </c>
      <c r="B182" s="7">
        <v>9780691185941</v>
      </c>
      <c r="C182" s="7"/>
      <c r="D182" s="7"/>
      <c r="F182" s="6" t="s">
        <v>1254</v>
      </c>
      <c r="H182" s="6" t="s">
        <v>1255</v>
      </c>
      <c r="J182" s="6">
        <v>1</v>
      </c>
      <c r="K182" s="6" t="s">
        <v>222</v>
      </c>
      <c r="L182" s="9" t="s">
        <v>549</v>
      </c>
      <c r="M182" s="6" t="s">
        <v>52</v>
      </c>
      <c r="N182" s="8">
        <v>44061</v>
      </c>
      <c r="O182" s="6">
        <v>2020</v>
      </c>
      <c r="P182" s="6">
        <v>184</v>
      </c>
      <c r="R182" s="6">
        <v>10</v>
      </c>
      <c r="T182" s="6" t="s">
        <v>42</v>
      </c>
      <c r="U182" s="6" t="s">
        <v>153</v>
      </c>
      <c r="V182" s="6" t="s">
        <v>153</v>
      </c>
      <c r="W182" s="6" t="s">
        <v>1256</v>
      </c>
      <c r="Y182" s="6" t="s">
        <v>1257</v>
      </c>
      <c r="AA182" s="6" t="s">
        <v>1258</v>
      </c>
      <c r="AB182" s="6" t="s">
        <v>1259</v>
      </c>
      <c r="AC182" s="6">
        <v>78</v>
      </c>
      <c r="AF182" s="6" t="s">
        <v>41</v>
      </c>
      <c r="AG182" s="7"/>
      <c r="AH182" s="7"/>
      <c r="AI182" s="6" t="str">
        <f>HYPERLINK("https://doi.org/10.1515/9780691185941")</f>
        <v>https://doi.org/10.1515/9780691185941</v>
      </c>
      <c r="AK182" s="6" t="s">
        <v>48</v>
      </c>
    </row>
    <row r="183" spans="1:37" s="6" customFormat="1" x14ac:dyDescent="0.3">
      <c r="A183" s="6">
        <v>525007</v>
      </c>
      <c r="B183" s="7">
        <v>9781400832330</v>
      </c>
      <c r="C183" s="7"/>
      <c r="D183" s="7"/>
      <c r="F183" s="6" t="s">
        <v>1260</v>
      </c>
      <c r="G183" s="6" t="s">
        <v>1261</v>
      </c>
      <c r="H183" s="6" t="s">
        <v>530</v>
      </c>
      <c r="I183" s="6" t="s">
        <v>672</v>
      </c>
      <c r="J183" s="6">
        <v>1</v>
      </c>
      <c r="K183" s="6" t="s">
        <v>532</v>
      </c>
      <c r="L183" s="9" t="s">
        <v>1262</v>
      </c>
      <c r="M183" s="6" t="s">
        <v>52</v>
      </c>
      <c r="N183" s="8">
        <v>40000</v>
      </c>
      <c r="O183" s="6">
        <v>1993</v>
      </c>
      <c r="P183" s="6">
        <v>464</v>
      </c>
      <c r="R183" s="6">
        <v>10</v>
      </c>
      <c r="T183" s="6" t="s">
        <v>42</v>
      </c>
      <c r="U183" s="6" t="s">
        <v>534</v>
      </c>
      <c r="V183" s="6" t="s">
        <v>534</v>
      </c>
      <c r="W183" s="6" t="s">
        <v>1263</v>
      </c>
      <c r="Y183" s="6" t="s">
        <v>1264</v>
      </c>
      <c r="AA183" s="6" t="s">
        <v>1265</v>
      </c>
      <c r="AC183" s="6">
        <v>190</v>
      </c>
      <c r="AF183" s="6" t="s">
        <v>41</v>
      </c>
      <c r="AG183" s="7"/>
      <c r="AH183" s="7"/>
      <c r="AI183" s="6" t="str">
        <f>HYPERLINK("https://doi.org/10.1515/9781400832330")</f>
        <v>https://doi.org/10.1515/9781400832330</v>
      </c>
      <c r="AK183" s="6" t="s">
        <v>48</v>
      </c>
    </row>
    <row r="184" spans="1:37" s="6" customFormat="1" x14ac:dyDescent="0.3">
      <c r="A184" s="6">
        <v>580291</v>
      </c>
      <c r="B184" s="7">
        <v>9780691207681</v>
      </c>
      <c r="C184" s="7"/>
      <c r="D184" s="7"/>
      <c r="F184" s="6" t="s">
        <v>1266</v>
      </c>
      <c r="G184" s="6" t="s">
        <v>1267</v>
      </c>
      <c r="H184" s="6" t="s">
        <v>1268</v>
      </c>
      <c r="J184" s="6">
        <v>1</v>
      </c>
      <c r="M184" s="6" t="s">
        <v>52</v>
      </c>
      <c r="N184" s="8">
        <v>44096</v>
      </c>
      <c r="O184" s="6">
        <v>2020</v>
      </c>
      <c r="P184" s="6">
        <v>248</v>
      </c>
      <c r="R184" s="6">
        <v>10</v>
      </c>
      <c r="T184" s="6" t="s">
        <v>42</v>
      </c>
      <c r="U184" s="6" t="s">
        <v>478</v>
      </c>
      <c r="V184" s="6" t="s">
        <v>1028</v>
      </c>
      <c r="W184" s="6" t="s">
        <v>1269</v>
      </c>
      <c r="Y184" s="6" t="s">
        <v>1270</v>
      </c>
      <c r="AA184" s="6" t="s">
        <v>1271</v>
      </c>
      <c r="AB184" s="6" t="s">
        <v>1272</v>
      </c>
      <c r="AC184" s="6">
        <v>78</v>
      </c>
      <c r="AF184" s="6" t="s">
        <v>41</v>
      </c>
      <c r="AG184" s="7"/>
      <c r="AH184" s="7"/>
      <c r="AI184" s="6" t="str">
        <f>HYPERLINK("https://doi.org/10.1515/9780691207681")</f>
        <v>https://doi.org/10.1515/9780691207681</v>
      </c>
      <c r="AK184" s="6" t="s">
        <v>48</v>
      </c>
    </row>
    <row r="185" spans="1:37" s="6" customFormat="1" x14ac:dyDescent="0.3">
      <c r="A185" s="6">
        <v>516730</v>
      </c>
      <c r="B185" s="7">
        <v>9781400866311</v>
      </c>
      <c r="C185" s="7"/>
      <c r="D185" s="7"/>
      <c r="F185" s="6" t="s">
        <v>1273</v>
      </c>
      <c r="G185" s="6" t="s">
        <v>1274</v>
      </c>
      <c r="H185" s="6" t="s">
        <v>1275</v>
      </c>
      <c r="J185" s="6">
        <v>1</v>
      </c>
      <c r="M185" s="6" t="s">
        <v>52</v>
      </c>
      <c r="N185" s="8">
        <v>42185</v>
      </c>
      <c r="O185" s="6">
        <v>2015</v>
      </c>
      <c r="P185" s="6">
        <v>312</v>
      </c>
      <c r="R185" s="6">
        <v>10</v>
      </c>
      <c r="T185" s="6" t="s">
        <v>42</v>
      </c>
      <c r="U185" s="6" t="s">
        <v>103</v>
      </c>
      <c r="V185" s="6" t="s">
        <v>422</v>
      </c>
      <c r="W185" s="6" t="s">
        <v>1276</v>
      </c>
      <c r="Y185" s="6" t="s">
        <v>1277</v>
      </c>
      <c r="AA185" s="6" t="s">
        <v>1278</v>
      </c>
      <c r="AB185" s="6" t="s">
        <v>1279</v>
      </c>
      <c r="AC185" s="6">
        <v>111</v>
      </c>
      <c r="AF185" s="6" t="s">
        <v>41</v>
      </c>
      <c r="AG185" s="7"/>
      <c r="AH185" s="7"/>
      <c r="AI185" s="6" t="str">
        <f>HYPERLINK("https://doi.org/10.1515/9781400866311")</f>
        <v>https://doi.org/10.1515/9781400866311</v>
      </c>
      <c r="AK185" s="6" t="s">
        <v>48</v>
      </c>
    </row>
    <row r="186" spans="1:37" s="6" customFormat="1" x14ac:dyDescent="0.3">
      <c r="A186" s="6">
        <v>573371</v>
      </c>
      <c r="B186" s="7">
        <v>9780691200866</v>
      </c>
      <c r="C186" s="7"/>
      <c r="D186" s="7"/>
      <c r="F186" s="6" t="s">
        <v>1280</v>
      </c>
      <c r="G186" s="6" t="s">
        <v>1281</v>
      </c>
      <c r="H186" s="6" t="s">
        <v>1282</v>
      </c>
      <c r="J186" s="6">
        <v>1</v>
      </c>
      <c r="M186" s="6" t="s">
        <v>52</v>
      </c>
      <c r="N186" s="8">
        <v>43928</v>
      </c>
      <c r="O186" s="6">
        <v>1957</v>
      </c>
      <c r="P186" s="6">
        <v>330</v>
      </c>
      <c r="R186" s="6">
        <v>10</v>
      </c>
      <c r="T186" s="6" t="s">
        <v>42</v>
      </c>
      <c r="U186" s="6" t="s">
        <v>43</v>
      </c>
      <c r="V186" s="6" t="s">
        <v>43</v>
      </c>
      <c r="W186" s="6" t="s">
        <v>161</v>
      </c>
      <c r="Y186" s="6" t="s">
        <v>1283</v>
      </c>
      <c r="AA186" s="6" t="s">
        <v>1284</v>
      </c>
      <c r="AB186" s="6" t="s">
        <v>1285</v>
      </c>
      <c r="AC186" s="6">
        <v>170</v>
      </c>
      <c r="AF186" s="6" t="s">
        <v>41</v>
      </c>
      <c r="AG186" s="7"/>
      <c r="AH186" s="7"/>
      <c r="AI186" s="6" t="str">
        <f>HYPERLINK("https://doi.org/10.1515/9780691200866")</f>
        <v>https://doi.org/10.1515/9780691200866</v>
      </c>
      <c r="AK186" s="6" t="s">
        <v>48</v>
      </c>
    </row>
    <row r="187" spans="1:37" s="6" customFormat="1" x14ac:dyDescent="0.3">
      <c r="A187" s="6">
        <v>568667</v>
      </c>
      <c r="B187" s="7">
        <v>9780674242821</v>
      </c>
      <c r="C187" s="7"/>
      <c r="D187" s="7"/>
      <c r="F187" s="6" t="s">
        <v>1286</v>
      </c>
      <c r="G187" s="6" t="s">
        <v>1287</v>
      </c>
      <c r="I187" s="6" t="s">
        <v>1288</v>
      </c>
      <c r="J187" s="6">
        <v>1</v>
      </c>
      <c r="M187" s="6" t="s">
        <v>40</v>
      </c>
      <c r="N187" s="8">
        <v>43844</v>
      </c>
      <c r="O187" s="6">
        <v>2019</v>
      </c>
      <c r="P187" s="6">
        <v>944</v>
      </c>
      <c r="R187" s="6">
        <v>10</v>
      </c>
      <c r="T187" s="6" t="s">
        <v>42</v>
      </c>
      <c r="U187" s="6" t="s">
        <v>308</v>
      </c>
      <c r="V187" s="6" t="s">
        <v>308</v>
      </c>
      <c r="W187" s="6" t="s">
        <v>1289</v>
      </c>
      <c r="Y187" s="6" t="s">
        <v>1290</v>
      </c>
      <c r="Z187" s="6" t="s">
        <v>1291</v>
      </c>
      <c r="AA187" s="6" t="s">
        <v>1292</v>
      </c>
      <c r="AC187" s="6">
        <v>118</v>
      </c>
      <c r="AF187" s="6" t="s">
        <v>41</v>
      </c>
      <c r="AG187" s="7"/>
      <c r="AH187" s="7"/>
      <c r="AI187" s="6" t="str">
        <f>HYPERLINK("https://doi.org/10.4159/9780674242821")</f>
        <v>https://doi.org/10.4159/9780674242821</v>
      </c>
      <c r="AK187" s="6" t="s">
        <v>48</v>
      </c>
    </row>
    <row r="188" spans="1:37" s="6" customFormat="1" x14ac:dyDescent="0.3">
      <c r="A188" s="6">
        <v>583812</v>
      </c>
      <c r="B188" s="7">
        <v>9780822373230</v>
      </c>
      <c r="C188" s="7"/>
      <c r="D188" s="7"/>
      <c r="F188" s="6" t="s">
        <v>1293</v>
      </c>
      <c r="H188" s="6" t="s">
        <v>174</v>
      </c>
      <c r="J188" s="6">
        <v>1</v>
      </c>
      <c r="K188" s="6" t="s">
        <v>214</v>
      </c>
      <c r="M188" s="6" t="s">
        <v>176</v>
      </c>
      <c r="N188" s="8">
        <v>42796</v>
      </c>
      <c r="O188" s="6">
        <v>2017</v>
      </c>
      <c r="P188" s="6">
        <v>240</v>
      </c>
      <c r="R188" s="6">
        <v>283.5</v>
      </c>
      <c r="T188" s="6" t="s">
        <v>42</v>
      </c>
      <c r="U188" s="6" t="s">
        <v>147</v>
      </c>
      <c r="V188" s="6" t="s">
        <v>147</v>
      </c>
      <c r="W188" s="6" t="s">
        <v>1294</v>
      </c>
      <c r="Y188" s="6" t="s">
        <v>1295</v>
      </c>
      <c r="Z188" s="6" t="s">
        <v>1296</v>
      </c>
      <c r="AA188" s="6" t="s">
        <v>1297</v>
      </c>
      <c r="AB188" s="6" t="s">
        <v>1298</v>
      </c>
      <c r="AC188" s="6">
        <v>136.94999999999999</v>
      </c>
      <c r="AF188" s="6" t="s">
        <v>41</v>
      </c>
      <c r="AG188" s="7"/>
      <c r="AH188" s="7"/>
      <c r="AI188" s="6" t="str">
        <f>HYPERLINK("https://doi.org/10.1515/9780822373230?locatt=mode:legacy")</f>
        <v>https://doi.org/10.1515/9780822373230?locatt=mode:legacy</v>
      </c>
      <c r="AK188" s="6" t="s">
        <v>48</v>
      </c>
    </row>
    <row r="189" spans="1:37" s="6" customFormat="1" x14ac:dyDescent="0.3">
      <c r="A189" s="6">
        <v>548484</v>
      </c>
      <c r="B189" s="7">
        <v>9780231877114</v>
      </c>
      <c r="C189" s="7"/>
      <c r="D189" s="7"/>
      <c r="F189" s="6" t="s">
        <v>1299</v>
      </c>
      <c r="H189" s="6" t="s">
        <v>1300</v>
      </c>
      <c r="J189" s="6">
        <v>1</v>
      </c>
      <c r="M189" s="6" t="s">
        <v>102</v>
      </c>
      <c r="N189" s="8">
        <v>21246</v>
      </c>
      <c r="O189" s="6">
        <v>1958</v>
      </c>
      <c r="P189" s="6">
        <v>198</v>
      </c>
      <c r="R189" s="6">
        <v>10</v>
      </c>
      <c r="T189" s="6" t="s">
        <v>42</v>
      </c>
      <c r="U189" s="6" t="s">
        <v>123</v>
      </c>
      <c r="V189" s="6" t="s">
        <v>123</v>
      </c>
      <c r="W189" s="6" t="s">
        <v>1177</v>
      </c>
      <c r="Y189" s="6" t="s">
        <v>1301</v>
      </c>
      <c r="AC189" s="6">
        <v>78.989999999999995</v>
      </c>
      <c r="AF189" s="6" t="s">
        <v>41</v>
      </c>
      <c r="AG189" s="7"/>
      <c r="AH189" s="7"/>
      <c r="AI189" s="6" t="str">
        <f>HYPERLINK("https://doi.org/10.7312/burk90112")</f>
        <v>https://doi.org/10.7312/burk90112</v>
      </c>
      <c r="AK189" s="6" t="s">
        <v>48</v>
      </c>
    </row>
    <row r="190" spans="1:37" s="6" customFormat="1" x14ac:dyDescent="0.3">
      <c r="A190" s="6">
        <v>5705</v>
      </c>
      <c r="B190" s="7">
        <v>9783110806458</v>
      </c>
      <c r="C190" s="7">
        <v>9789027977502</v>
      </c>
      <c r="D190" s="7"/>
      <c r="F190" s="6" t="s">
        <v>1302</v>
      </c>
      <c r="G190" s="6" t="s">
        <v>1303</v>
      </c>
      <c r="I190" s="6" t="s">
        <v>1304</v>
      </c>
      <c r="J190" s="6">
        <v>1</v>
      </c>
      <c r="K190" s="6" t="s">
        <v>1305</v>
      </c>
      <c r="L190" s="9" t="s">
        <v>1306</v>
      </c>
      <c r="M190" s="6" t="s">
        <v>1307</v>
      </c>
      <c r="N190" s="8">
        <v>40695</v>
      </c>
      <c r="O190" s="6">
        <v>1979</v>
      </c>
      <c r="P190" s="6">
        <v>520</v>
      </c>
      <c r="R190" s="6">
        <v>10</v>
      </c>
      <c r="S190" s="6">
        <v>2320</v>
      </c>
      <c r="T190" s="6" t="s">
        <v>42</v>
      </c>
      <c r="U190" s="6" t="s">
        <v>131</v>
      </c>
      <c r="V190" s="6" t="s">
        <v>131</v>
      </c>
      <c r="W190" s="6" t="s">
        <v>611</v>
      </c>
      <c r="AC190" s="6">
        <v>159</v>
      </c>
      <c r="AD190" s="6">
        <v>149.94999999999999</v>
      </c>
      <c r="AF190" s="6" t="s">
        <v>41</v>
      </c>
      <c r="AG190" s="6" t="s">
        <v>41</v>
      </c>
      <c r="AH190" s="7"/>
      <c r="AI190" s="6" t="str">
        <f>HYPERLINK("https://doi.org/10.1515/9783110806458")</f>
        <v>https://doi.org/10.1515/9783110806458</v>
      </c>
      <c r="AK190" s="6" t="s">
        <v>48</v>
      </c>
    </row>
    <row r="191" spans="1:37" s="6" customFormat="1" x14ac:dyDescent="0.3">
      <c r="A191" s="6">
        <v>528129</v>
      </c>
      <c r="B191" s="7">
        <v>9780674974647</v>
      </c>
      <c r="C191" s="7"/>
      <c r="D191" s="7"/>
      <c r="F191" s="6" t="s">
        <v>1308</v>
      </c>
      <c r="G191" s="6" t="s">
        <v>1309</v>
      </c>
      <c r="H191" s="6" t="s">
        <v>1310</v>
      </c>
      <c r="J191" s="6">
        <v>1</v>
      </c>
      <c r="M191" s="6" t="s">
        <v>40</v>
      </c>
      <c r="N191" s="8">
        <v>42800</v>
      </c>
      <c r="O191" s="6">
        <v>2016</v>
      </c>
      <c r="P191" s="6">
        <v>296</v>
      </c>
      <c r="R191" s="6">
        <v>10</v>
      </c>
      <c r="T191" s="6" t="s">
        <v>42</v>
      </c>
      <c r="U191" s="6" t="s">
        <v>43</v>
      </c>
      <c r="V191" s="6" t="s">
        <v>43</v>
      </c>
      <c r="W191" s="6" t="s">
        <v>1311</v>
      </c>
      <c r="Y191" s="6" t="s">
        <v>1312</v>
      </c>
      <c r="Z191" s="6" t="s">
        <v>1313</v>
      </c>
      <c r="AA191" s="6" t="s">
        <v>1314</v>
      </c>
      <c r="AB191" s="6" t="s">
        <v>1315</v>
      </c>
      <c r="AC191" s="6">
        <v>20.95</v>
      </c>
      <c r="AF191" s="6" t="s">
        <v>41</v>
      </c>
      <c r="AG191" s="7"/>
      <c r="AH191" s="7"/>
      <c r="AI191" s="6" t="str">
        <f>HYPERLINK("https://doi.org/10.4159/9780674974647")</f>
        <v>https://doi.org/10.4159/9780674974647</v>
      </c>
      <c r="AK191" s="6" t="s">
        <v>48</v>
      </c>
    </row>
    <row r="192" spans="1:37" s="6" customFormat="1" x14ac:dyDescent="0.3">
      <c r="A192" s="6">
        <v>595455</v>
      </c>
      <c r="B192" s="7">
        <v>9780691221489</v>
      </c>
      <c r="C192" s="7"/>
      <c r="D192" s="7"/>
      <c r="F192" s="6" t="s">
        <v>1316</v>
      </c>
      <c r="H192" s="6" t="s">
        <v>1317</v>
      </c>
      <c r="J192" s="6">
        <v>1</v>
      </c>
      <c r="M192" s="6" t="s">
        <v>52</v>
      </c>
      <c r="N192" s="8">
        <v>44145</v>
      </c>
      <c r="O192" s="6">
        <v>1985</v>
      </c>
      <c r="P192" s="6">
        <v>321</v>
      </c>
      <c r="R192" s="6">
        <v>10</v>
      </c>
      <c r="T192" s="6" t="s">
        <v>42</v>
      </c>
      <c r="U192" s="6" t="s">
        <v>147</v>
      </c>
      <c r="V192" s="6" t="s">
        <v>264</v>
      </c>
      <c r="W192" s="6" t="s">
        <v>1318</v>
      </c>
      <c r="Y192" s="6" t="s">
        <v>1319</v>
      </c>
      <c r="AA192" s="6" t="s">
        <v>1320</v>
      </c>
      <c r="AB192" s="6" t="s">
        <v>1321</v>
      </c>
      <c r="AC192" s="6">
        <v>126</v>
      </c>
      <c r="AF192" s="6" t="s">
        <v>41</v>
      </c>
      <c r="AG192" s="7"/>
      <c r="AH192" s="7"/>
      <c r="AI192" s="6" t="str">
        <f>HYPERLINK("https://doi.org/10.1515/9780691221489")</f>
        <v>https://doi.org/10.1515/9780691221489</v>
      </c>
      <c r="AK192" s="6" t="s">
        <v>48</v>
      </c>
    </row>
    <row r="193" spans="1:37" s="6" customFormat="1" x14ac:dyDescent="0.3">
      <c r="A193" s="6">
        <v>525157</v>
      </c>
      <c r="B193" s="7">
        <v>9781400883042</v>
      </c>
      <c r="C193" s="7"/>
      <c r="D193" s="7"/>
      <c r="F193" s="6" t="s">
        <v>1322</v>
      </c>
      <c r="H193" s="6" t="s">
        <v>1323</v>
      </c>
      <c r="J193" s="6">
        <v>1</v>
      </c>
      <c r="M193" s="6" t="s">
        <v>52</v>
      </c>
      <c r="N193" s="8">
        <v>42689</v>
      </c>
      <c r="O193" s="6">
        <v>2017</v>
      </c>
      <c r="P193" s="6">
        <v>304</v>
      </c>
      <c r="R193" s="6">
        <v>10</v>
      </c>
      <c r="T193" s="6" t="s">
        <v>42</v>
      </c>
      <c r="U193" s="6" t="s">
        <v>103</v>
      </c>
      <c r="V193" s="6" t="s">
        <v>422</v>
      </c>
      <c r="W193" s="6" t="s">
        <v>1324</v>
      </c>
      <c r="Y193" s="6" t="s">
        <v>1325</v>
      </c>
      <c r="AA193" s="6" t="s">
        <v>1326</v>
      </c>
      <c r="AB193" s="6" t="s">
        <v>1327</v>
      </c>
      <c r="AC193" s="6">
        <v>99</v>
      </c>
      <c r="AF193" s="6" t="s">
        <v>41</v>
      </c>
      <c r="AG193" s="7"/>
      <c r="AH193" s="7"/>
      <c r="AI193" s="6" t="str">
        <f>HYPERLINK("https://doi.org/10.1515/9781400883042")</f>
        <v>https://doi.org/10.1515/9781400883042</v>
      </c>
      <c r="AK193" s="6" t="s">
        <v>48</v>
      </c>
    </row>
    <row r="194" spans="1:37" s="6" customFormat="1" x14ac:dyDescent="0.3">
      <c r="A194" s="6">
        <v>529526</v>
      </c>
      <c r="B194" s="7">
        <v>9780674977440</v>
      </c>
      <c r="C194" s="7"/>
      <c r="D194" s="7"/>
      <c r="F194" s="6" t="s">
        <v>1328</v>
      </c>
      <c r="G194" s="6" t="s">
        <v>1329</v>
      </c>
      <c r="H194" s="6" t="s">
        <v>1330</v>
      </c>
      <c r="J194" s="6">
        <v>1</v>
      </c>
      <c r="M194" s="6" t="s">
        <v>40</v>
      </c>
      <c r="N194" s="8">
        <v>42912</v>
      </c>
      <c r="O194" s="6">
        <v>2017</v>
      </c>
      <c r="P194" s="6">
        <v>320</v>
      </c>
      <c r="R194" s="6">
        <v>10</v>
      </c>
      <c r="T194" s="6" t="s">
        <v>42</v>
      </c>
      <c r="U194" s="6" t="s">
        <v>43</v>
      </c>
      <c r="V194" s="6" t="s">
        <v>43</v>
      </c>
      <c r="W194" s="6" t="s">
        <v>1331</v>
      </c>
      <c r="Y194" s="6" t="s">
        <v>1332</v>
      </c>
      <c r="Z194" s="6" t="s">
        <v>1333</v>
      </c>
      <c r="AA194" s="6" t="s">
        <v>1334</v>
      </c>
      <c r="AC194" s="6">
        <v>82</v>
      </c>
      <c r="AF194" s="6" t="s">
        <v>41</v>
      </c>
      <c r="AG194" s="7"/>
      <c r="AH194" s="7"/>
      <c r="AI194" s="6" t="str">
        <f>HYPERLINK("https://doi.org/10.4159/9780674977440")</f>
        <v>https://doi.org/10.4159/9780674977440</v>
      </c>
      <c r="AK194" s="6" t="s">
        <v>48</v>
      </c>
    </row>
    <row r="195" spans="1:37" s="6" customFormat="1" x14ac:dyDescent="0.3">
      <c r="A195" s="6">
        <v>303371</v>
      </c>
      <c r="B195" s="7">
        <v>9783110327496</v>
      </c>
      <c r="C195" s="7">
        <v>9783110327267</v>
      </c>
      <c r="D195" s="7"/>
      <c r="F195" s="6" t="s">
        <v>1335</v>
      </c>
      <c r="I195" s="6" t="s">
        <v>1336</v>
      </c>
      <c r="J195" s="6">
        <v>1</v>
      </c>
      <c r="K195" s="6" t="s">
        <v>1337</v>
      </c>
      <c r="L195" s="9" t="s">
        <v>1338</v>
      </c>
      <c r="M195" s="6" t="s">
        <v>477</v>
      </c>
      <c r="N195" s="8">
        <v>41396</v>
      </c>
      <c r="O195" s="6">
        <v>2004</v>
      </c>
      <c r="P195" s="6">
        <v>345</v>
      </c>
      <c r="T195" s="6" t="s">
        <v>42</v>
      </c>
      <c r="U195" s="6" t="s">
        <v>43</v>
      </c>
      <c r="V195" s="6" t="s">
        <v>43</v>
      </c>
      <c r="W195" s="6" t="s">
        <v>1339</v>
      </c>
      <c r="Y195" s="6" t="s">
        <v>1340</v>
      </c>
      <c r="AC195" s="6">
        <v>0</v>
      </c>
      <c r="AD195" s="6">
        <v>159.94999999999999</v>
      </c>
      <c r="AF195" s="6" t="s">
        <v>41</v>
      </c>
      <c r="AG195" s="6" t="s">
        <v>41</v>
      </c>
      <c r="AH195" s="7"/>
      <c r="AI195" s="6" t="str">
        <f>HYPERLINK("https://doi.org/10.1515/9783110327496")</f>
        <v>https://doi.org/10.1515/9783110327496</v>
      </c>
      <c r="AJ195" s="6" t="s">
        <v>1341</v>
      </c>
      <c r="AK195" s="6" t="s">
        <v>48</v>
      </c>
    </row>
    <row r="196" spans="1:37" s="6" customFormat="1" x14ac:dyDescent="0.3">
      <c r="A196" s="6">
        <v>635899</v>
      </c>
      <c r="B196" s="7">
        <v>9780674287594</v>
      </c>
      <c r="C196" s="7"/>
      <c r="D196" s="7"/>
      <c r="F196" s="6" t="s">
        <v>1342</v>
      </c>
      <c r="H196" s="6" t="s">
        <v>1343</v>
      </c>
      <c r="I196" s="6" t="s">
        <v>1344</v>
      </c>
      <c r="J196" s="6">
        <v>1</v>
      </c>
      <c r="M196" s="6" t="s">
        <v>40</v>
      </c>
      <c r="N196" s="8">
        <v>44852</v>
      </c>
      <c r="O196" s="6">
        <v>2022</v>
      </c>
      <c r="P196" s="6">
        <v>368</v>
      </c>
      <c r="R196" s="6">
        <v>10</v>
      </c>
      <c r="T196" s="6" t="s">
        <v>42</v>
      </c>
      <c r="U196" s="6" t="s">
        <v>103</v>
      </c>
      <c r="V196" s="6" t="s">
        <v>104</v>
      </c>
      <c r="W196" s="6" t="s">
        <v>1345</v>
      </c>
      <c r="Y196" s="6" t="s">
        <v>1346</v>
      </c>
      <c r="Z196" s="6" t="s">
        <v>1347</v>
      </c>
      <c r="AA196" s="6" t="s">
        <v>1348</v>
      </c>
      <c r="AC196" s="6">
        <v>82</v>
      </c>
      <c r="AF196" s="6" t="s">
        <v>41</v>
      </c>
      <c r="AG196" s="7"/>
      <c r="AH196" s="7"/>
      <c r="AI196" s="6" t="str">
        <f>HYPERLINK("https://doi.org/10.4159/9780674287594?locatt=mode:legacy")</f>
        <v>https://doi.org/10.4159/9780674287594?locatt=mode:legacy</v>
      </c>
      <c r="AK196" s="6" t="s">
        <v>48</v>
      </c>
    </row>
    <row r="197" spans="1:37" s="6" customFormat="1" x14ac:dyDescent="0.3">
      <c r="A197" s="6">
        <v>521705</v>
      </c>
      <c r="B197" s="7">
        <v>9781400848799</v>
      </c>
      <c r="C197" s="7"/>
      <c r="D197" s="7"/>
      <c r="F197" s="6" t="s">
        <v>1349</v>
      </c>
      <c r="H197" s="6" t="s">
        <v>530</v>
      </c>
      <c r="I197" s="6" t="s">
        <v>1350</v>
      </c>
      <c r="J197" s="6">
        <v>1</v>
      </c>
      <c r="M197" s="6" t="s">
        <v>52</v>
      </c>
      <c r="N197" s="8">
        <v>41574</v>
      </c>
      <c r="O197" s="6">
        <v>2014</v>
      </c>
      <c r="P197" s="6">
        <v>304</v>
      </c>
      <c r="R197" s="6">
        <v>10</v>
      </c>
      <c r="T197" s="6" t="s">
        <v>42</v>
      </c>
      <c r="U197" s="6" t="s">
        <v>113</v>
      </c>
      <c r="V197" s="6" t="s">
        <v>1351</v>
      </c>
      <c r="W197" s="6" t="s">
        <v>1352</v>
      </c>
      <c r="Y197" s="6" t="s">
        <v>1353</v>
      </c>
      <c r="AA197" s="6" t="s">
        <v>1354</v>
      </c>
      <c r="AB197" s="6" t="s">
        <v>1355</v>
      </c>
      <c r="AC197" s="6">
        <v>78</v>
      </c>
      <c r="AF197" s="6" t="s">
        <v>41</v>
      </c>
      <c r="AG197" s="7"/>
      <c r="AH197" s="7"/>
      <c r="AI197" s="6" t="str">
        <f>HYPERLINK("https://doi.org/10.1515/9781400848799")</f>
        <v>https://doi.org/10.1515/9781400848799</v>
      </c>
      <c r="AK197" s="6" t="s">
        <v>48</v>
      </c>
    </row>
    <row r="198" spans="1:37" s="6" customFormat="1" x14ac:dyDescent="0.3">
      <c r="A198" s="6">
        <v>561936</v>
      </c>
      <c r="B198" s="7">
        <v>9780231549349</v>
      </c>
      <c r="C198" s="7"/>
      <c r="D198" s="7"/>
      <c r="F198" s="6" t="s">
        <v>1356</v>
      </c>
      <c r="G198" s="6" t="s">
        <v>1357</v>
      </c>
      <c r="H198" s="6" t="s">
        <v>1358</v>
      </c>
      <c r="J198" s="6">
        <v>1</v>
      </c>
      <c r="M198" s="6" t="s">
        <v>102</v>
      </c>
      <c r="N198" s="8">
        <v>43668</v>
      </c>
      <c r="O198" s="6">
        <v>2019</v>
      </c>
      <c r="R198" s="6">
        <v>10</v>
      </c>
      <c r="T198" s="6" t="s">
        <v>42</v>
      </c>
      <c r="U198" s="6" t="s">
        <v>91</v>
      </c>
      <c r="V198" s="6" t="s">
        <v>91</v>
      </c>
      <c r="W198" s="6" t="s">
        <v>1359</v>
      </c>
      <c r="Y198" s="6" t="s">
        <v>1360</v>
      </c>
      <c r="Z198" s="6" t="s">
        <v>1361</v>
      </c>
      <c r="AA198" s="6" t="s">
        <v>1362</v>
      </c>
      <c r="AB198" s="6" t="s">
        <v>1363</v>
      </c>
      <c r="AC198" s="6">
        <v>30.95</v>
      </c>
      <c r="AF198" s="6" t="s">
        <v>41</v>
      </c>
      <c r="AG198" s="7"/>
      <c r="AH198" s="7"/>
      <c r="AI198" s="6" t="str">
        <f>HYPERLINK("https://doi.org/10.7312/ayub19132")</f>
        <v>https://doi.org/10.7312/ayub19132</v>
      </c>
      <c r="AK198" s="6" t="s">
        <v>48</v>
      </c>
    </row>
    <row r="199" spans="1:37" s="6" customFormat="1" x14ac:dyDescent="0.3">
      <c r="A199" s="6">
        <v>5532</v>
      </c>
      <c r="B199" s="7">
        <v>9783110801453</v>
      </c>
      <c r="C199" s="7">
        <v>9783110162646</v>
      </c>
      <c r="D199" s="7"/>
      <c r="F199" s="6" t="s">
        <v>1364</v>
      </c>
      <c r="G199" s="6" t="s">
        <v>1365</v>
      </c>
      <c r="I199" s="6" t="s">
        <v>1366</v>
      </c>
      <c r="J199" s="6">
        <v>1</v>
      </c>
      <c r="K199" s="6" t="s">
        <v>1367</v>
      </c>
      <c r="L199" s="9" t="s">
        <v>223</v>
      </c>
      <c r="M199" s="6" t="s">
        <v>477</v>
      </c>
      <c r="N199" s="8">
        <v>41260</v>
      </c>
      <c r="O199" s="6">
        <v>1998</v>
      </c>
      <c r="P199" s="6">
        <v>1066</v>
      </c>
      <c r="R199" s="6">
        <v>10</v>
      </c>
      <c r="S199" s="6">
        <v>2417</v>
      </c>
      <c r="T199" s="6" t="s">
        <v>42</v>
      </c>
      <c r="U199" s="6" t="s">
        <v>103</v>
      </c>
      <c r="V199" s="6" t="s">
        <v>1368</v>
      </c>
      <c r="W199" s="6" t="s">
        <v>1369</v>
      </c>
      <c r="AC199" s="6">
        <v>330</v>
      </c>
      <c r="AD199" s="6">
        <v>400</v>
      </c>
      <c r="AF199" s="6" t="s">
        <v>41</v>
      </c>
      <c r="AG199" s="6" t="s">
        <v>41</v>
      </c>
      <c r="AH199" s="7"/>
      <c r="AI199" s="6" t="str">
        <f>HYPERLINK("https://doi.org/10.1515/9783110801453")</f>
        <v>https://doi.org/10.1515/9783110801453</v>
      </c>
      <c r="AK199" s="6" t="s">
        <v>48</v>
      </c>
    </row>
    <row r="200" spans="1:37" s="6" customFormat="1" x14ac:dyDescent="0.3">
      <c r="A200" s="6">
        <v>551428</v>
      </c>
      <c r="B200" s="7">
        <v>9781400847020</v>
      </c>
      <c r="C200" s="7"/>
      <c r="D200" s="7"/>
      <c r="F200" s="6" t="s">
        <v>1370</v>
      </c>
      <c r="G200" s="6" t="s">
        <v>1371</v>
      </c>
      <c r="H200" s="6" t="s">
        <v>530</v>
      </c>
      <c r="I200" s="6" t="s">
        <v>531</v>
      </c>
      <c r="J200" s="6">
        <v>1</v>
      </c>
      <c r="K200" s="6" t="s">
        <v>532</v>
      </c>
      <c r="L200" s="9" t="s">
        <v>1372</v>
      </c>
      <c r="M200" s="6" t="s">
        <v>52</v>
      </c>
      <c r="N200" s="8">
        <v>41385</v>
      </c>
      <c r="O200" s="6">
        <v>1980</v>
      </c>
      <c r="P200" s="6">
        <v>232</v>
      </c>
      <c r="R200" s="6">
        <v>10</v>
      </c>
      <c r="T200" s="6" t="s">
        <v>42</v>
      </c>
      <c r="U200" s="6" t="s">
        <v>534</v>
      </c>
      <c r="V200" s="6" t="s">
        <v>534</v>
      </c>
      <c r="W200" s="6" t="s">
        <v>535</v>
      </c>
      <c r="Y200" s="6" t="s">
        <v>1373</v>
      </c>
      <c r="AA200" s="6" t="s">
        <v>537</v>
      </c>
      <c r="AC200" s="6">
        <v>111</v>
      </c>
      <c r="AF200" s="6" t="s">
        <v>41</v>
      </c>
      <c r="AG200" s="7"/>
      <c r="AH200" s="7"/>
      <c r="AI200" s="6" t="str">
        <f>HYPERLINK("https://doi.org/10.1515/9781400847020")</f>
        <v>https://doi.org/10.1515/9781400847020</v>
      </c>
      <c r="AK200" s="6" t="s">
        <v>48</v>
      </c>
    </row>
    <row r="201" spans="1:37" s="6" customFormat="1" x14ac:dyDescent="0.3">
      <c r="A201" s="6">
        <v>568866</v>
      </c>
      <c r="B201" s="7">
        <v>9780691197500</v>
      </c>
      <c r="C201" s="7"/>
      <c r="D201" s="7"/>
      <c r="F201" s="6" t="s">
        <v>1374</v>
      </c>
      <c r="G201" s="6" t="s">
        <v>1375</v>
      </c>
      <c r="H201" s="6" t="s">
        <v>1376</v>
      </c>
      <c r="J201" s="6">
        <v>1</v>
      </c>
      <c r="M201" s="6" t="s">
        <v>52</v>
      </c>
      <c r="N201" s="8">
        <v>43802</v>
      </c>
      <c r="O201" s="6">
        <v>2020</v>
      </c>
      <c r="P201" s="6">
        <v>400</v>
      </c>
      <c r="R201" s="6">
        <v>10</v>
      </c>
      <c r="T201" s="6" t="s">
        <v>42</v>
      </c>
      <c r="U201" s="6" t="s">
        <v>43</v>
      </c>
      <c r="V201" s="6" t="s">
        <v>43</v>
      </c>
      <c r="W201" s="6" t="s">
        <v>1377</v>
      </c>
      <c r="Y201" s="6" t="s">
        <v>1378</v>
      </c>
      <c r="AA201" s="6" t="s">
        <v>1379</v>
      </c>
      <c r="AB201" s="6" t="s">
        <v>1380</v>
      </c>
      <c r="AC201" s="6">
        <v>119</v>
      </c>
      <c r="AF201" s="6" t="s">
        <v>41</v>
      </c>
      <c r="AG201" s="7"/>
      <c r="AH201" s="7"/>
      <c r="AI201" s="6" t="str">
        <f>HYPERLINK("https://doi.org/10.1515/9780691197500")</f>
        <v>https://doi.org/10.1515/9780691197500</v>
      </c>
      <c r="AK201" s="6" t="s">
        <v>48</v>
      </c>
    </row>
    <row r="202" spans="1:37" s="6" customFormat="1" x14ac:dyDescent="0.3">
      <c r="A202" s="6">
        <v>554229</v>
      </c>
      <c r="B202" s="7">
        <v>9780231545457</v>
      </c>
      <c r="C202" s="7"/>
      <c r="D202" s="7"/>
      <c r="F202" s="6" t="s">
        <v>1381</v>
      </c>
      <c r="G202" s="6" t="s">
        <v>1382</v>
      </c>
      <c r="H202" s="6" t="s">
        <v>1383</v>
      </c>
      <c r="J202" s="6">
        <v>1</v>
      </c>
      <c r="M202" s="6" t="s">
        <v>102</v>
      </c>
      <c r="N202" s="8">
        <v>43479</v>
      </c>
      <c r="O202" s="6">
        <v>2017</v>
      </c>
      <c r="R202" s="6">
        <v>10</v>
      </c>
      <c r="T202" s="6" t="s">
        <v>42</v>
      </c>
      <c r="U202" s="6" t="s">
        <v>103</v>
      </c>
      <c r="V202" s="6" t="s">
        <v>104</v>
      </c>
      <c r="W202" s="6" t="s">
        <v>1384</v>
      </c>
      <c r="Y202" s="6" t="s">
        <v>1385</v>
      </c>
      <c r="Z202" s="6" t="s">
        <v>1386</v>
      </c>
      <c r="AA202" s="6" t="s">
        <v>1387</v>
      </c>
      <c r="AB202" s="6" t="s">
        <v>1388</v>
      </c>
      <c r="AC202" s="6">
        <v>22.95</v>
      </c>
      <c r="AF202" s="6" t="s">
        <v>41</v>
      </c>
      <c r="AG202" s="7"/>
      <c r="AH202" s="7"/>
      <c r="AI202" s="6" t="str">
        <f>HYPERLINK("https://doi.org/10.7312/van-18436")</f>
        <v>https://doi.org/10.7312/van-18436</v>
      </c>
      <c r="AK202" s="6" t="s">
        <v>48</v>
      </c>
    </row>
    <row r="203" spans="1:37" s="6" customFormat="1" x14ac:dyDescent="0.3">
      <c r="A203" s="6">
        <v>532903</v>
      </c>
      <c r="B203" s="7">
        <v>9780300163209</v>
      </c>
      <c r="C203" s="7"/>
      <c r="D203" s="7"/>
      <c r="F203" s="6" t="s">
        <v>1389</v>
      </c>
      <c r="H203" s="6" t="s">
        <v>1390</v>
      </c>
      <c r="I203" s="6" t="s">
        <v>1391</v>
      </c>
      <c r="J203" s="6">
        <v>1</v>
      </c>
      <c r="K203" s="6" t="s">
        <v>1392</v>
      </c>
      <c r="M203" s="6" t="s">
        <v>1393</v>
      </c>
      <c r="N203" s="8">
        <v>41058</v>
      </c>
      <c r="O203" s="6">
        <v>2012</v>
      </c>
      <c r="P203" s="6">
        <v>256</v>
      </c>
      <c r="R203" s="6">
        <v>10</v>
      </c>
      <c r="T203" s="6" t="s">
        <v>42</v>
      </c>
      <c r="U203" s="6" t="s">
        <v>43</v>
      </c>
      <c r="V203" s="6" t="s">
        <v>43</v>
      </c>
      <c r="W203" s="6" t="s">
        <v>1394</v>
      </c>
      <c r="Y203" s="6" t="s">
        <v>1395</v>
      </c>
      <c r="AB203" s="6" t="s">
        <v>1396</v>
      </c>
      <c r="AC203" s="6">
        <v>117.95</v>
      </c>
      <c r="AF203" s="6" t="s">
        <v>41</v>
      </c>
      <c r="AG203" s="7"/>
      <c r="AH203" s="7"/>
      <c r="AI203" s="6" t="str">
        <f>HYPERLINK("https://doi.org/10.12987/9780300163209")</f>
        <v>https://doi.org/10.12987/9780300163209</v>
      </c>
      <c r="AK203" s="6" t="s">
        <v>48</v>
      </c>
    </row>
    <row r="204" spans="1:37" s="6" customFormat="1" x14ac:dyDescent="0.3">
      <c r="A204" s="6">
        <v>622183</v>
      </c>
      <c r="B204" s="7">
        <v>9780748644001</v>
      </c>
      <c r="C204" s="7"/>
      <c r="D204" s="7"/>
      <c r="F204" s="6" t="s">
        <v>1397</v>
      </c>
      <c r="G204" s="6" t="s">
        <v>1398</v>
      </c>
      <c r="H204" s="6" t="s">
        <v>1399</v>
      </c>
      <c r="J204" s="6">
        <v>1</v>
      </c>
      <c r="M204" s="6" t="s">
        <v>1252</v>
      </c>
      <c r="N204" s="8">
        <v>44592</v>
      </c>
      <c r="O204" s="6">
        <v>2012</v>
      </c>
      <c r="P204" s="6">
        <v>352</v>
      </c>
      <c r="R204" s="6">
        <v>10</v>
      </c>
      <c r="T204" s="6" t="s">
        <v>42</v>
      </c>
      <c r="U204" s="6" t="s">
        <v>43</v>
      </c>
      <c r="V204" s="6" t="s">
        <v>43</v>
      </c>
      <c r="W204" s="6" t="s">
        <v>1400</v>
      </c>
      <c r="Y204" s="6" t="s">
        <v>1401</v>
      </c>
      <c r="AC204" s="6">
        <v>108.95</v>
      </c>
      <c r="AF204" s="6" t="s">
        <v>41</v>
      </c>
      <c r="AG204" s="7"/>
      <c r="AH204" s="7"/>
      <c r="AI204" s="6" t="str">
        <f>HYPERLINK("https://doi.org/10.1515/9780748644001")</f>
        <v>https://doi.org/10.1515/9780748644001</v>
      </c>
      <c r="AK204" s="6" t="s">
        <v>48</v>
      </c>
    </row>
    <row r="205" spans="1:37" s="6" customFormat="1" x14ac:dyDescent="0.3">
      <c r="A205" s="6">
        <v>575407</v>
      </c>
      <c r="B205" s="7">
        <v>9780691200873</v>
      </c>
      <c r="C205" s="7"/>
      <c r="D205" s="7"/>
      <c r="F205" s="6" t="s">
        <v>1402</v>
      </c>
      <c r="H205" s="6" t="s">
        <v>1403</v>
      </c>
      <c r="J205" s="6">
        <v>1</v>
      </c>
      <c r="M205" s="6" t="s">
        <v>52</v>
      </c>
      <c r="N205" s="8">
        <v>43956</v>
      </c>
      <c r="O205" s="6">
        <v>2020</v>
      </c>
      <c r="P205" s="6">
        <v>200</v>
      </c>
      <c r="R205" s="6">
        <v>10</v>
      </c>
      <c r="T205" s="6" t="s">
        <v>42</v>
      </c>
      <c r="U205" s="6" t="s">
        <v>43</v>
      </c>
      <c r="V205" s="6" t="s">
        <v>43</v>
      </c>
      <c r="W205" s="6" t="s">
        <v>1404</v>
      </c>
      <c r="Y205" s="6" t="s">
        <v>1405</v>
      </c>
      <c r="AA205" s="6" t="s">
        <v>1406</v>
      </c>
      <c r="AB205" s="6" t="s">
        <v>1407</v>
      </c>
      <c r="AC205" s="6">
        <v>99</v>
      </c>
      <c r="AF205" s="6" t="s">
        <v>41</v>
      </c>
      <c r="AG205" s="7"/>
      <c r="AH205" s="7"/>
      <c r="AI205" s="6" t="str">
        <f>HYPERLINK("https://doi.org/10.1515/9780691200873")</f>
        <v>https://doi.org/10.1515/9780691200873</v>
      </c>
      <c r="AK205" s="6" t="s">
        <v>48</v>
      </c>
    </row>
    <row r="206" spans="1:37" s="6" customFormat="1" x14ac:dyDescent="0.3">
      <c r="A206" s="6">
        <v>563188</v>
      </c>
      <c r="B206" s="7">
        <v>9781400848119</v>
      </c>
      <c r="C206" s="7"/>
      <c r="D206" s="7"/>
      <c r="F206" s="6" t="s">
        <v>1408</v>
      </c>
      <c r="G206" s="6" t="s">
        <v>1409</v>
      </c>
      <c r="H206" s="6" t="s">
        <v>557</v>
      </c>
      <c r="I206" s="6" t="s">
        <v>558</v>
      </c>
      <c r="J206" s="6">
        <v>5</v>
      </c>
      <c r="M206" s="6" t="s">
        <v>52</v>
      </c>
      <c r="N206" s="8">
        <v>41588</v>
      </c>
      <c r="O206" s="6">
        <v>2014</v>
      </c>
      <c r="P206" s="6">
        <v>352</v>
      </c>
      <c r="R206" s="6">
        <v>10</v>
      </c>
      <c r="T206" s="6" t="s">
        <v>42</v>
      </c>
      <c r="U206" s="6" t="s">
        <v>103</v>
      </c>
      <c r="V206" s="6" t="s">
        <v>623</v>
      </c>
      <c r="W206" s="6" t="s">
        <v>1410</v>
      </c>
      <c r="Y206" s="6" t="s">
        <v>1411</v>
      </c>
      <c r="AA206" s="6" t="s">
        <v>1412</v>
      </c>
      <c r="AB206" s="6" t="s">
        <v>934</v>
      </c>
      <c r="AC206" s="6">
        <v>107</v>
      </c>
      <c r="AF206" s="6" t="s">
        <v>41</v>
      </c>
      <c r="AG206" s="7"/>
      <c r="AH206" s="7"/>
      <c r="AI206" s="6" t="str">
        <f>HYPERLINK("https://doi.org/10.1515/9781400848119")</f>
        <v>https://doi.org/10.1515/9781400848119</v>
      </c>
      <c r="AK206" s="6" t="s">
        <v>48</v>
      </c>
    </row>
    <row r="207" spans="1:37" s="6" customFormat="1" x14ac:dyDescent="0.3">
      <c r="A207" s="6">
        <v>515711</v>
      </c>
      <c r="B207" s="7">
        <v>9780231519557</v>
      </c>
      <c r="C207" s="7"/>
      <c r="D207" s="7"/>
      <c r="F207" s="6" t="s">
        <v>1413</v>
      </c>
      <c r="G207" s="6" t="s">
        <v>1414</v>
      </c>
      <c r="H207" s="6" t="s">
        <v>1415</v>
      </c>
      <c r="J207" s="6">
        <v>1</v>
      </c>
      <c r="K207" s="6" t="s">
        <v>589</v>
      </c>
      <c r="M207" s="6" t="s">
        <v>102</v>
      </c>
      <c r="N207" s="8">
        <v>40416</v>
      </c>
      <c r="O207" s="6">
        <v>2010</v>
      </c>
      <c r="P207" s="6">
        <v>368</v>
      </c>
      <c r="R207" s="6">
        <v>10</v>
      </c>
      <c r="T207" s="6" t="s">
        <v>42</v>
      </c>
      <c r="U207" s="6" t="s">
        <v>123</v>
      </c>
      <c r="V207" s="6" t="s">
        <v>123</v>
      </c>
      <c r="W207" s="6" t="s">
        <v>1416</v>
      </c>
      <c r="Y207" s="6" t="s">
        <v>1417</v>
      </c>
      <c r="Z207" s="6" t="s">
        <v>1418</v>
      </c>
      <c r="AA207" s="6" t="s">
        <v>1419</v>
      </c>
      <c r="AB207" s="6" t="s">
        <v>1420</v>
      </c>
      <c r="AC207" s="6">
        <v>56.95</v>
      </c>
      <c r="AF207" s="6" t="s">
        <v>41</v>
      </c>
      <c r="AG207" s="7"/>
      <c r="AH207" s="7"/>
      <c r="AI207" s="6" t="str">
        <f>HYPERLINK("https://doi.org/10.7312/davi14690")</f>
        <v>https://doi.org/10.7312/davi14690</v>
      </c>
      <c r="AK207" s="6" t="s">
        <v>48</v>
      </c>
    </row>
    <row r="208" spans="1:37" s="6" customFormat="1" x14ac:dyDescent="0.3">
      <c r="A208" s="6">
        <v>591384</v>
      </c>
      <c r="B208" s="7">
        <v>9780231551908</v>
      </c>
      <c r="C208" s="7"/>
      <c r="D208" s="7"/>
      <c r="F208" s="6" t="s">
        <v>1421</v>
      </c>
      <c r="H208" s="6" t="s">
        <v>1422</v>
      </c>
      <c r="J208" s="6">
        <v>1</v>
      </c>
      <c r="K208" s="6" t="s">
        <v>914</v>
      </c>
      <c r="M208" s="6" t="s">
        <v>102</v>
      </c>
      <c r="N208" s="8">
        <v>44104</v>
      </c>
      <c r="O208" s="6">
        <v>2019</v>
      </c>
      <c r="R208" s="6">
        <v>10</v>
      </c>
      <c r="T208" s="6" t="s">
        <v>42</v>
      </c>
      <c r="U208" s="6" t="s">
        <v>43</v>
      </c>
      <c r="V208" s="6" t="s">
        <v>43</v>
      </c>
      <c r="W208" s="6" t="s">
        <v>1423</v>
      </c>
      <c r="Y208" s="6" t="s">
        <v>1424</v>
      </c>
      <c r="Z208" s="6" t="s">
        <v>1425</v>
      </c>
      <c r="AA208" s="6" t="s">
        <v>1426</v>
      </c>
      <c r="AB208" s="6" t="s">
        <v>1427</v>
      </c>
      <c r="AC208" s="6">
        <v>21.95</v>
      </c>
      <c r="AF208" s="6" t="s">
        <v>41</v>
      </c>
      <c r="AG208" s="7"/>
      <c r="AH208" s="7"/>
      <c r="AI208" s="6" t="str">
        <f>HYPERLINK("https://doi.org/10.7312/scot19694")</f>
        <v>https://doi.org/10.7312/scot19694</v>
      </c>
      <c r="AK208" s="6" t="s">
        <v>48</v>
      </c>
    </row>
  </sheetData>
  <autoFilter ref="A8:AK208" xr:uid="{9600041B-D163-485E-B686-255DDFEBDDF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Swee, Lervinia</cp:lastModifiedBy>
  <dcterms:created xsi:type="dcterms:W3CDTF">2023-04-13T03:33:32Z</dcterms:created>
  <dcterms:modified xsi:type="dcterms:W3CDTF">2024-02-02T03:52:14Z</dcterms:modified>
</cp:coreProperties>
</file>