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kinokuniyashoten-my.sharepoint.com/personal/kumiko_sakai_ms365_kinokuniya_co_jp/Documents/デスクトップ/"/>
    </mc:Choice>
  </mc:AlternateContent>
  <xr:revisionPtr revIDLastSave="0" documentId="8_{8BA50C84-6A58-4CC3-AC70-C27EC67EC585}" xr6:coauthVersionLast="47" xr6:coauthVersionMax="47" xr10:uidLastSave="{00000000-0000-0000-0000-000000000000}"/>
  <bookViews>
    <workbookView xWindow="-120" yWindow="-120" windowWidth="29040" windowHeight="15720" xr2:uid="{00000000-000D-0000-FFFF-FFFF00000000}"/>
  </bookViews>
  <sheets>
    <sheet name="紀伊國屋書店" sheetId="2" r:id="rId1"/>
    <sheet name="アナメン詳細" sheetId="1" r:id="rId2"/>
    <sheet name="BWPリンク生成" sheetId="8" r:id="rId3"/>
    <sheet name="LibCentral" sheetId="6" r:id="rId4"/>
    <sheet name="EBC抽出" sheetId="7" r:id="rId5"/>
    <sheet name="KDC" sheetId="5" r:id="rId6"/>
  </sheets>
  <definedNames>
    <definedName name="_xlnm._FilterDatabase" localSheetId="1" hidden="1">アナメン詳細!$A$1:$CP$1</definedName>
    <definedName name="_xlnm._FilterDatabase" localSheetId="0" hidden="1">紀伊國屋書店!$A$3:$W$190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 i="2" l="1"/>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1" i="2"/>
  <c r="W102" i="2"/>
  <c r="W103" i="2"/>
  <c r="W104" i="2"/>
  <c r="W105" i="2"/>
  <c r="W106" i="2"/>
  <c r="W107" i="2"/>
  <c r="W108" i="2"/>
  <c r="W109" i="2"/>
  <c r="W110" i="2"/>
  <c r="W111" i="2"/>
  <c r="W112" i="2"/>
  <c r="W113" i="2"/>
  <c r="W114" i="2"/>
  <c r="W115" i="2"/>
  <c r="W116" i="2"/>
  <c r="W117" i="2"/>
  <c r="W118" i="2"/>
  <c r="W119" i="2"/>
  <c r="W120" i="2"/>
  <c r="W121" i="2"/>
  <c r="W122" i="2"/>
  <c r="W123" i="2"/>
  <c r="W124" i="2"/>
  <c r="W125" i="2"/>
  <c r="W126" i="2"/>
  <c r="W127" i="2"/>
  <c r="W128" i="2"/>
  <c r="W129" i="2"/>
  <c r="W130" i="2"/>
  <c r="W131" i="2"/>
  <c r="W132" i="2"/>
  <c r="W133" i="2"/>
  <c r="W134" i="2"/>
  <c r="W135" i="2"/>
  <c r="W136" i="2"/>
  <c r="W137" i="2"/>
  <c r="W138" i="2"/>
  <c r="W139" i="2"/>
  <c r="W140" i="2"/>
  <c r="W141" i="2"/>
  <c r="W142" i="2"/>
  <c r="W143" i="2"/>
  <c r="W144" i="2"/>
  <c r="W145" i="2"/>
  <c r="W146" i="2"/>
  <c r="W147" i="2"/>
  <c r="W148" i="2"/>
  <c r="W149" i="2"/>
  <c r="W150" i="2"/>
  <c r="W151" i="2"/>
  <c r="W152" i="2"/>
  <c r="W153" i="2"/>
  <c r="W154" i="2"/>
  <c r="W155" i="2"/>
  <c r="W156" i="2"/>
  <c r="W157" i="2"/>
  <c r="W158" i="2"/>
  <c r="W159" i="2"/>
  <c r="W160" i="2"/>
  <c r="W161" i="2"/>
  <c r="W162" i="2"/>
  <c r="W163" i="2"/>
  <c r="W164" i="2"/>
  <c r="W165" i="2"/>
  <c r="W166" i="2"/>
  <c r="W167" i="2"/>
  <c r="W168" i="2"/>
  <c r="W169" i="2"/>
  <c r="W170" i="2"/>
  <c r="W171" i="2"/>
  <c r="W172" i="2"/>
  <c r="W173" i="2"/>
  <c r="W174" i="2"/>
  <c r="W175" i="2"/>
  <c r="W176" i="2"/>
  <c r="W177" i="2"/>
  <c r="W178" i="2"/>
  <c r="W179" i="2"/>
  <c r="W180" i="2"/>
  <c r="W181" i="2"/>
  <c r="W182" i="2"/>
  <c r="W183" i="2"/>
  <c r="W184" i="2"/>
  <c r="W185" i="2"/>
  <c r="W186" i="2"/>
  <c r="W187" i="2"/>
  <c r="W188" i="2"/>
  <c r="W189" i="2"/>
  <c r="W190" i="2"/>
  <c r="W4" i="2"/>
  <c r="D86" i="6" l="1"/>
  <c r="C86" i="6"/>
  <c r="D85" i="6"/>
  <c r="C85" i="6"/>
  <c r="D84" i="6"/>
  <c r="C84" i="6"/>
  <c r="D83" i="6"/>
  <c r="C83" i="6"/>
  <c r="D82" i="6"/>
  <c r="C82" i="6"/>
  <c r="D81" i="6"/>
  <c r="C81" i="6"/>
  <c r="D80" i="6"/>
  <c r="C80" i="6"/>
  <c r="D79" i="6"/>
  <c r="C79" i="6"/>
  <c r="D78" i="6"/>
  <c r="C78" i="6"/>
  <c r="D77" i="6"/>
  <c r="C77" i="6"/>
  <c r="D76" i="6"/>
  <c r="C76" i="6"/>
  <c r="D75" i="6"/>
  <c r="C75" i="6"/>
  <c r="D74" i="6"/>
  <c r="C74" i="6"/>
  <c r="D73" i="6"/>
  <c r="C73" i="6"/>
  <c r="D72" i="6"/>
  <c r="C72" i="6"/>
  <c r="D71" i="6"/>
  <c r="C71" i="6"/>
  <c r="D70" i="6"/>
  <c r="C70" i="6"/>
  <c r="D69" i="6"/>
  <c r="C69" i="6"/>
  <c r="D68" i="6"/>
  <c r="C68" i="6"/>
  <c r="D67" i="6"/>
  <c r="C67" i="6"/>
  <c r="D66" i="6"/>
  <c r="C66" i="6"/>
  <c r="D65" i="6"/>
  <c r="C65" i="6"/>
  <c r="D64" i="6"/>
  <c r="C64" i="6"/>
  <c r="D63" i="6"/>
  <c r="C63" i="6"/>
  <c r="D62" i="6"/>
  <c r="C62" i="6"/>
  <c r="D61" i="6"/>
  <c r="C61" i="6"/>
  <c r="D60" i="6"/>
  <c r="C60" i="6"/>
  <c r="D59" i="6"/>
  <c r="C59" i="6"/>
  <c r="D58" i="6"/>
  <c r="C58" i="6"/>
  <c r="D57" i="6"/>
  <c r="C57" i="6"/>
  <c r="D56" i="6"/>
  <c r="C56" i="6"/>
  <c r="D55" i="6"/>
  <c r="C55" i="6"/>
  <c r="D54" i="6"/>
  <c r="C54" i="6"/>
  <c r="D53" i="6"/>
  <c r="C53" i="6"/>
  <c r="D52" i="6"/>
  <c r="C52" i="6"/>
  <c r="D51" i="6"/>
  <c r="C51" i="6"/>
  <c r="D50" i="6"/>
  <c r="C50" i="6"/>
  <c r="D49" i="6"/>
  <c r="C49" i="6"/>
  <c r="D48" i="6"/>
  <c r="C48" i="6"/>
  <c r="D47" i="6"/>
  <c r="C47" i="6"/>
  <c r="D46" i="6"/>
  <c r="C46" i="6"/>
  <c r="D45" i="6"/>
  <c r="C45" i="6"/>
  <c r="D44" i="6"/>
  <c r="C44" i="6"/>
  <c r="D43" i="6"/>
  <c r="C43" i="6"/>
  <c r="D42" i="6"/>
  <c r="C42" i="6"/>
  <c r="D41" i="6"/>
  <c r="C41" i="6"/>
  <c r="D40" i="6"/>
  <c r="C40" i="6"/>
  <c r="D39" i="6"/>
  <c r="C39" i="6"/>
  <c r="D38" i="6"/>
  <c r="C38" i="6"/>
  <c r="D37" i="6"/>
  <c r="C37" i="6"/>
  <c r="D36" i="6"/>
  <c r="C36" i="6"/>
  <c r="D35" i="6"/>
  <c r="C35" i="6"/>
  <c r="D34" i="6"/>
  <c r="C34" i="6"/>
  <c r="D33" i="6"/>
  <c r="C33" i="6"/>
  <c r="D32" i="6"/>
  <c r="C32" i="6"/>
  <c r="D31" i="6"/>
  <c r="C31" i="6"/>
  <c r="D30" i="6"/>
  <c r="C30" i="6"/>
  <c r="D29" i="6"/>
  <c r="C29" i="6"/>
  <c r="D28" i="6"/>
  <c r="C28" i="6"/>
  <c r="D27" i="6"/>
  <c r="C27" i="6"/>
  <c r="D26" i="6"/>
  <c r="C26" i="6"/>
  <c r="D25" i="6"/>
  <c r="C25" i="6"/>
  <c r="D24" i="6"/>
  <c r="C24" i="6"/>
  <c r="D23" i="6"/>
  <c r="C23" i="6"/>
  <c r="D22" i="6"/>
  <c r="C22" i="6"/>
  <c r="D21" i="6"/>
  <c r="C21" i="6"/>
  <c r="D20" i="6"/>
  <c r="C20" i="6"/>
  <c r="D19" i="6"/>
  <c r="C19" i="6"/>
  <c r="D18" i="6"/>
  <c r="C18" i="6"/>
  <c r="D17" i="6"/>
  <c r="C17" i="6"/>
  <c r="D16" i="6"/>
  <c r="C16" i="6"/>
  <c r="D15" i="6"/>
  <c r="C15" i="6"/>
  <c r="D14" i="6"/>
  <c r="C14" i="6"/>
  <c r="D13" i="6"/>
  <c r="C13" i="6"/>
  <c r="D12" i="6"/>
  <c r="C12" i="6"/>
  <c r="D11" i="6"/>
  <c r="C11" i="6"/>
  <c r="D10" i="6"/>
  <c r="C10" i="6"/>
  <c r="D9" i="6"/>
  <c r="C9" i="6"/>
  <c r="D8" i="6"/>
  <c r="C8" i="6"/>
  <c r="D7" i="6"/>
  <c r="C7" i="6"/>
  <c r="D6" i="6"/>
  <c r="C6" i="6"/>
  <c r="D5" i="6"/>
  <c r="C5" i="6"/>
  <c r="D4" i="6"/>
  <c r="C4" i="6"/>
  <c r="D3" i="6"/>
  <c r="C3" i="6"/>
  <c r="D2" i="6"/>
  <c r="C2" i="6"/>
  <c r="A4" i="8" l="1"/>
  <c r="B4" i="8" s="1"/>
  <c r="A5" i="8"/>
  <c r="B5" i="8" s="1"/>
  <c r="A6" i="8"/>
  <c r="B6" i="8" s="1"/>
  <c r="A7" i="8"/>
  <c r="B7" i="8" s="1"/>
  <c r="A8" i="8"/>
  <c r="B8" i="8" s="1"/>
  <c r="A9" i="8"/>
  <c r="B9" i="8" s="1"/>
  <c r="A10" i="8"/>
  <c r="B10" i="8" s="1"/>
  <c r="A11" i="8"/>
  <c r="B11" i="8" s="1"/>
  <c r="A12" i="8"/>
  <c r="B12" i="8" s="1"/>
  <c r="A13" i="8"/>
  <c r="B13" i="8" s="1"/>
  <c r="A14" i="8"/>
  <c r="B14" i="8" s="1"/>
  <c r="A15" i="8"/>
  <c r="B15" i="8" s="1"/>
  <c r="A16" i="8"/>
  <c r="B16" i="8" s="1"/>
  <c r="A17" i="8"/>
  <c r="B17" i="8" s="1"/>
  <c r="A18" i="8"/>
  <c r="B18" i="8" s="1"/>
  <c r="A19" i="8"/>
  <c r="B19" i="8" s="1"/>
  <c r="A20" i="8"/>
  <c r="B20" i="8" s="1"/>
  <c r="A21" i="8"/>
  <c r="B21" i="8" s="1"/>
  <c r="A22" i="8"/>
  <c r="B22" i="8" s="1"/>
  <c r="A23" i="8"/>
  <c r="B23" i="8" s="1"/>
  <c r="A24" i="8"/>
  <c r="B24" i="8" s="1"/>
  <c r="A25" i="8"/>
  <c r="B25" i="8" s="1"/>
  <c r="A26" i="8"/>
  <c r="B26" i="8" s="1"/>
  <c r="A27" i="8"/>
  <c r="B27" i="8" s="1"/>
  <c r="A28" i="8"/>
  <c r="B28" i="8" s="1"/>
  <c r="A29" i="8"/>
  <c r="B29" i="8" s="1"/>
  <c r="A30" i="8"/>
  <c r="B30" i="8" s="1"/>
  <c r="A31" i="8"/>
  <c r="B31" i="8" s="1"/>
  <c r="A32" i="8"/>
  <c r="B32" i="8" s="1"/>
  <c r="A33" i="8"/>
  <c r="B33" i="8" s="1"/>
  <c r="A34" i="8"/>
  <c r="B34" i="8" s="1"/>
  <c r="A35" i="8"/>
  <c r="B35" i="8" s="1"/>
  <c r="A36" i="8"/>
  <c r="B36" i="8" s="1"/>
  <c r="A37" i="8"/>
  <c r="B37" i="8" s="1"/>
  <c r="A38" i="8"/>
  <c r="B38" i="8" s="1"/>
  <c r="A39" i="8"/>
  <c r="B39" i="8" s="1"/>
  <c r="A40" i="8"/>
  <c r="B40" i="8" s="1"/>
  <c r="A41" i="8"/>
  <c r="B41" i="8" s="1"/>
  <c r="A42" i="8"/>
  <c r="B42" i="8" s="1"/>
  <c r="A43" i="8"/>
  <c r="B43" i="8" s="1"/>
  <c r="A44" i="8"/>
  <c r="B44" i="8" s="1"/>
  <c r="A45" i="8"/>
  <c r="B45" i="8" s="1"/>
  <c r="A46" i="8"/>
  <c r="B46" i="8" s="1"/>
  <c r="A47" i="8"/>
  <c r="B47" i="8" s="1"/>
  <c r="A48" i="8"/>
  <c r="B48" i="8" s="1"/>
  <c r="A49" i="8"/>
  <c r="B49" i="8" s="1"/>
  <c r="A50" i="8"/>
  <c r="B50" i="8" s="1"/>
  <c r="A51" i="8"/>
  <c r="B51" i="8" s="1"/>
  <c r="A52" i="8"/>
  <c r="B52" i="8" s="1"/>
  <c r="A53" i="8"/>
  <c r="B53" i="8" s="1"/>
  <c r="A54" i="8"/>
  <c r="B54" i="8" s="1"/>
  <c r="A55" i="8"/>
  <c r="B55" i="8" s="1"/>
  <c r="A56" i="8"/>
  <c r="B56" i="8" s="1"/>
  <c r="A57" i="8"/>
  <c r="B57" i="8" s="1"/>
  <c r="A58" i="8"/>
  <c r="B58" i="8" s="1"/>
  <c r="A59" i="8"/>
  <c r="B59" i="8" s="1"/>
  <c r="A60" i="8"/>
  <c r="B60" i="8" s="1"/>
  <c r="A61" i="8"/>
  <c r="B61" i="8" s="1"/>
  <c r="A62" i="8"/>
  <c r="B62" i="8" s="1"/>
  <c r="A63" i="8"/>
  <c r="B63" i="8" s="1"/>
  <c r="A64" i="8"/>
  <c r="B64" i="8" s="1"/>
  <c r="A65" i="8"/>
  <c r="B65" i="8" s="1"/>
  <c r="A66" i="8"/>
  <c r="B66" i="8" s="1"/>
  <c r="A67" i="8"/>
  <c r="B67" i="8" s="1"/>
  <c r="A68" i="8"/>
  <c r="B68" i="8" s="1"/>
  <c r="A69" i="8"/>
  <c r="B69" i="8" s="1"/>
  <c r="A70" i="8"/>
  <c r="B70" i="8" s="1"/>
  <c r="A71" i="8"/>
  <c r="B71" i="8" s="1"/>
  <c r="A72" i="8"/>
  <c r="B72" i="8" s="1"/>
  <c r="A73" i="8"/>
  <c r="B73" i="8" s="1"/>
  <c r="A74" i="8"/>
  <c r="B74" i="8" s="1"/>
  <c r="A75" i="8"/>
  <c r="B75" i="8" s="1"/>
  <c r="A76" i="8"/>
  <c r="B76" i="8" s="1"/>
  <c r="A77" i="8"/>
  <c r="B77" i="8" s="1"/>
  <c r="A78" i="8"/>
  <c r="B78" i="8" s="1"/>
  <c r="A79" i="8"/>
  <c r="B79" i="8" s="1"/>
  <c r="A80" i="8"/>
  <c r="B80" i="8" s="1"/>
  <c r="A81" i="8"/>
  <c r="B81" i="8" s="1"/>
  <c r="A82" i="8"/>
  <c r="B82" i="8" s="1"/>
  <c r="A83" i="8"/>
  <c r="B83" i="8" s="1"/>
  <c r="A84" i="8"/>
  <c r="B84" i="8" s="1"/>
  <c r="A85" i="8"/>
  <c r="B85" i="8" s="1"/>
  <c r="A86" i="8"/>
  <c r="B86" i="8" s="1"/>
  <c r="A87" i="8"/>
  <c r="B87" i="8" s="1"/>
  <c r="A88" i="8"/>
  <c r="B88" i="8" s="1"/>
  <c r="A89" i="8"/>
  <c r="B89" i="8" s="1"/>
  <c r="A90" i="8"/>
  <c r="B90" i="8" s="1"/>
  <c r="A91" i="8"/>
  <c r="B91" i="8" s="1"/>
  <c r="A92" i="8"/>
  <c r="B92" i="8" s="1"/>
  <c r="A93" i="8"/>
  <c r="B93" i="8" s="1"/>
  <c r="A94" i="8"/>
  <c r="B94" i="8" s="1"/>
  <c r="A95" i="8"/>
  <c r="B95" i="8" s="1"/>
  <c r="A96" i="8"/>
  <c r="B96" i="8" s="1"/>
  <c r="A97" i="8"/>
  <c r="B97" i="8" s="1"/>
  <c r="A98" i="8"/>
  <c r="B98" i="8" s="1"/>
  <c r="A99" i="8"/>
  <c r="B99" i="8" s="1"/>
  <c r="A100" i="8"/>
  <c r="B100" i="8" s="1"/>
  <c r="A101" i="8"/>
  <c r="B101" i="8" s="1"/>
  <c r="A102" i="8"/>
  <c r="B102" i="8" s="1"/>
  <c r="A103" i="8"/>
  <c r="B103" i="8" s="1"/>
  <c r="A104" i="8"/>
  <c r="B104" i="8" s="1"/>
  <c r="A105" i="8"/>
  <c r="B105" i="8" s="1"/>
  <c r="A106" i="8"/>
  <c r="B106" i="8" s="1"/>
  <c r="A107" i="8"/>
  <c r="B107" i="8" s="1"/>
  <c r="A108" i="8"/>
  <c r="B108" i="8" s="1"/>
  <c r="A109" i="8"/>
  <c r="B109" i="8" s="1"/>
  <c r="A110" i="8"/>
  <c r="B110" i="8" s="1"/>
  <c r="A111" i="8"/>
  <c r="B111" i="8" s="1"/>
  <c r="A112" i="8"/>
  <c r="B112" i="8" s="1"/>
  <c r="A113" i="8"/>
  <c r="B113" i="8" s="1"/>
  <c r="A114" i="8"/>
  <c r="B114" i="8" s="1"/>
  <c r="A115" i="8"/>
  <c r="B115" i="8" s="1"/>
  <c r="A116" i="8"/>
  <c r="B116" i="8" s="1"/>
  <c r="A117" i="8"/>
  <c r="B117" i="8" s="1"/>
  <c r="A118" i="8"/>
  <c r="B118" i="8" s="1"/>
  <c r="A119" i="8"/>
  <c r="B119" i="8" s="1"/>
  <c r="A120" i="8"/>
  <c r="B120" i="8" s="1"/>
  <c r="A121" i="8"/>
  <c r="B121" i="8" s="1"/>
  <c r="A122" i="8"/>
  <c r="B122" i="8" s="1"/>
  <c r="A123" i="8"/>
  <c r="B123" i="8" s="1"/>
  <c r="A124" i="8"/>
  <c r="B124" i="8" s="1"/>
  <c r="A125" i="8"/>
  <c r="B125" i="8" s="1"/>
  <c r="A126" i="8"/>
  <c r="B126" i="8" s="1"/>
  <c r="A127" i="8"/>
  <c r="B127" i="8" s="1"/>
  <c r="A128" i="8"/>
  <c r="B128" i="8" s="1"/>
  <c r="A129" i="8"/>
  <c r="B129" i="8" s="1"/>
  <c r="A130" i="8"/>
  <c r="B130" i="8" s="1"/>
  <c r="A131" i="8"/>
  <c r="B131" i="8" s="1"/>
  <c r="A132" i="8"/>
  <c r="B132" i="8" s="1"/>
  <c r="A133" i="8"/>
  <c r="B133" i="8" s="1"/>
  <c r="A134" i="8"/>
  <c r="B134" i="8" s="1"/>
  <c r="A135" i="8"/>
  <c r="B135" i="8" s="1"/>
  <c r="A136" i="8"/>
  <c r="B136" i="8" s="1"/>
  <c r="A137" i="8"/>
  <c r="B137" i="8" s="1"/>
  <c r="A138" i="8"/>
  <c r="B138" i="8" s="1"/>
  <c r="A139" i="8"/>
  <c r="B139" i="8" s="1"/>
  <c r="A140" i="8"/>
  <c r="B140" i="8" s="1"/>
  <c r="A141" i="8"/>
  <c r="B141" i="8" s="1"/>
  <c r="A142" i="8"/>
  <c r="B142" i="8" s="1"/>
  <c r="A143" i="8"/>
  <c r="B143" i="8" s="1"/>
  <c r="A144" i="8"/>
  <c r="B144" i="8" s="1"/>
  <c r="A145" i="8"/>
  <c r="B145" i="8" s="1"/>
  <c r="A146" i="8"/>
  <c r="B146" i="8" s="1"/>
  <c r="A147" i="8"/>
  <c r="B147" i="8" s="1"/>
  <c r="A148" i="8"/>
  <c r="B148" i="8" s="1"/>
  <c r="A149" i="8"/>
  <c r="B149" i="8" s="1"/>
  <c r="A150" i="8"/>
  <c r="B150" i="8" s="1"/>
  <c r="A151" i="8"/>
  <c r="B151" i="8" s="1"/>
  <c r="A152" i="8"/>
  <c r="B152" i="8" s="1"/>
  <c r="A153" i="8"/>
  <c r="B153" i="8" s="1"/>
  <c r="A154" i="8"/>
  <c r="B154" i="8" s="1"/>
  <c r="A155" i="8"/>
  <c r="B155" i="8" s="1"/>
  <c r="A156" i="8"/>
  <c r="B156" i="8" s="1"/>
  <c r="A157" i="8"/>
  <c r="B157" i="8" s="1"/>
  <c r="A158" i="8"/>
  <c r="B158" i="8" s="1"/>
  <c r="A159" i="8"/>
  <c r="B159" i="8" s="1"/>
  <c r="A160" i="8"/>
  <c r="B160" i="8" s="1"/>
  <c r="A161" i="8"/>
  <c r="B161" i="8" s="1"/>
  <c r="A162" i="8"/>
  <c r="B162" i="8" s="1"/>
  <c r="A163" i="8"/>
  <c r="B163" i="8" s="1"/>
  <c r="A164" i="8"/>
  <c r="B164" i="8" s="1"/>
  <c r="A165" i="8"/>
  <c r="B165" i="8" s="1"/>
  <c r="A166" i="8"/>
  <c r="B166" i="8" s="1"/>
  <c r="A167" i="8"/>
  <c r="B167" i="8" s="1"/>
  <c r="A168" i="8"/>
  <c r="B168" i="8" s="1"/>
  <c r="A169" i="8"/>
  <c r="B169" i="8" s="1"/>
  <c r="A170" i="8"/>
  <c r="B170" i="8" s="1"/>
  <c r="A171" i="8"/>
  <c r="B171" i="8" s="1"/>
  <c r="A172" i="8"/>
  <c r="B172" i="8" s="1"/>
  <c r="A173" i="8"/>
  <c r="B173" i="8" s="1"/>
  <c r="A174" i="8"/>
  <c r="B174" i="8" s="1"/>
  <c r="A175" i="8"/>
  <c r="B175" i="8" s="1"/>
  <c r="A176" i="8"/>
  <c r="B176" i="8" s="1"/>
  <c r="A177" i="8"/>
  <c r="B177" i="8" s="1"/>
  <c r="A178" i="8"/>
  <c r="B178" i="8" s="1"/>
  <c r="A179" i="8"/>
  <c r="B179" i="8" s="1"/>
  <c r="A180" i="8"/>
  <c r="B180" i="8" s="1"/>
  <c r="A181" i="8"/>
  <c r="B181" i="8" s="1"/>
  <c r="A182" i="8"/>
  <c r="B182" i="8" s="1"/>
  <c r="A183" i="8"/>
  <c r="B183" i="8" s="1"/>
  <c r="A184" i="8"/>
  <c r="B184" i="8" s="1"/>
  <c r="A185" i="8"/>
  <c r="B185" i="8" s="1"/>
  <c r="A186" i="8"/>
  <c r="B186" i="8" s="1"/>
  <c r="A187" i="8"/>
  <c r="B187" i="8" s="1"/>
  <c r="A188" i="8"/>
  <c r="B188" i="8" s="1"/>
  <c r="A189" i="8"/>
  <c r="B189" i="8" s="1"/>
  <c r="A190" i="8"/>
  <c r="B190" i="8" s="1"/>
  <c r="A191" i="8"/>
  <c r="B191" i="8" s="1"/>
  <c r="A192" i="8"/>
  <c r="B192" i="8" s="1"/>
  <c r="A193" i="8"/>
  <c r="B193" i="8" s="1"/>
  <c r="A194" i="8"/>
  <c r="B194" i="8" s="1"/>
  <c r="A195" i="8"/>
  <c r="B195" i="8" s="1"/>
  <c r="A196" i="8"/>
  <c r="B196" i="8" s="1"/>
  <c r="A197" i="8"/>
  <c r="B197" i="8" s="1"/>
  <c r="A198" i="8"/>
  <c r="B198" i="8" s="1"/>
  <c r="A199" i="8"/>
  <c r="B199" i="8" s="1"/>
  <c r="A200" i="8"/>
  <c r="B200" i="8" s="1"/>
  <c r="A201" i="8"/>
  <c r="B201" i="8" s="1"/>
  <c r="A202" i="8"/>
  <c r="B202" i="8" s="1"/>
  <c r="A203" i="8"/>
  <c r="B203" i="8" s="1"/>
  <c r="A204" i="8"/>
  <c r="B204" i="8" s="1"/>
  <c r="A205" i="8"/>
  <c r="B205" i="8" s="1"/>
  <c r="A206" i="8"/>
  <c r="B206" i="8" s="1"/>
  <c r="A207" i="8"/>
  <c r="B207" i="8" s="1"/>
  <c r="A208" i="8"/>
  <c r="B208" i="8" s="1"/>
  <c r="A209" i="8"/>
  <c r="B209" i="8" s="1"/>
  <c r="A210" i="8"/>
  <c r="B210" i="8" s="1"/>
  <c r="A211" i="8"/>
  <c r="B211" i="8" s="1"/>
  <c r="A212" i="8"/>
  <c r="B212" i="8" s="1"/>
  <c r="A213" i="8"/>
  <c r="B213" i="8" s="1"/>
  <c r="A214" i="8"/>
  <c r="B214" i="8" s="1"/>
  <c r="A215" i="8"/>
  <c r="B215" i="8" s="1"/>
  <c r="A216" i="8"/>
  <c r="B216" i="8" s="1"/>
  <c r="A217" i="8"/>
  <c r="B217" i="8" s="1"/>
  <c r="A218" i="8"/>
  <c r="B218" i="8" s="1"/>
  <c r="A219" i="8"/>
  <c r="B219" i="8" s="1"/>
  <c r="A220" i="8"/>
  <c r="B220" i="8" s="1"/>
  <c r="A221" i="8"/>
  <c r="B221" i="8" s="1"/>
  <c r="A222" i="8"/>
  <c r="B222" i="8" s="1"/>
  <c r="A223" i="8"/>
  <c r="B223" i="8" s="1"/>
  <c r="A224" i="8"/>
  <c r="B224" i="8" s="1"/>
  <c r="A225" i="8"/>
  <c r="B225" i="8" s="1"/>
  <c r="A226" i="8"/>
  <c r="B226" i="8" s="1"/>
  <c r="A227" i="8"/>
  <c r="B227" i="8" s="1"/>
  <c r="A228" i="8"/>
  <c r="B228" i="8" s="1"/>
  <c r="A229" i="8"/>
  <c r="B229" i="8" s="1"/>
  <c r="A230" i="8"/>
  <c r="B230" i="8" s="1"/>
  <c r="A231" i="8"/>
  <c r="B231" i="8" s="1"/>
  <c r="A232" i="8"/>
  <c r="B232" i="8" s="1"/>
  <c r="A233" i="8"/>
  <c r="B233" i="8" s="1"/>
  <c r="A234" i="8"/>
  <c r="B234" i="8" s="1"/>
  <c r="A235" i="8"/>
  <c r="B235" i="8" s="1"/>
  <c r="A236" i="8"/>
  <c r="B236" i="8" s="1"/>
  <c r="A237" i="8"/>
  <c r="B237" i="8" s="1"/>
  <c r="A238" i="8"/>
  <c r="B238" i="8" s="1"/>
  <c r="A239" i="8"/>
  <c r="B239" i="8" s="1"/>
  <c r="A240" i="8"/>
  <c r="B240" i="8" s="1"/>
  <c r="A241" i="8"/>
  <c r="B241" i="8" s="1"/>
  <c r="A242" i="8"/>
  <c r="B242" i="8" s="1"/>
  <c r="A243" i="8"/>
  <c r="B243" i="8" s="1"/>
  <c r="A244" i="8"/>
  <c r="B244" i="8" s="1"/>
  <c r="A245" i="8"/>
  <c r="B245" i="8" s="1"/>
  <c r="A246" i="8"/>
  <c r="B246" i="8" s="1"/>
  <c r="A247" i="8"/>
  <c r="B247" i="8" s="1"/>
  <c r="A248" i="8"/>
  <c r="B248" i="8" s="1"/>
  <c r="A249" i="8"/>
  <c r="B249" i="8" s="1"/>
  <c r="A250" i="8"/>
  <c r="B250" i="8" s="1"/>
  <c r="A251" i="8"/>
  <c r="B251" i="8" s="1"/>
  <c r="A252" i="8"/>
  <c r="B252" i="8" s="1"/>
  <c r="A253" i="8"/>
  <c r="B253" i="8" s="1"/>
  <c r="A254" i="8"/>
  <c r="B254" i="8" s="1"/>
  <c r="A255" i="8"/>
  <c r="B255" i="8" s="1"/>
  <c r="A256" i="8"/>
  <c r="B256" i="8" s="1"/>
  <c r="A257" i="8"/>
  <c r="B257" i="8" s="1"/>
  <c r="A258" i="8"/>
  <c r="B258" i="8" s="1"/>
  <c r="A259" i="8"/>
  <c r="B259" i="8" s="1"/>
  <c r="A260" i="8"/>
  <c r="B260" i="8" s="1"/>
  <c r="A261" i="8"/>
  <c r="B261" i="8" s="1"/>
  <c r="A262" i="8"/>
  <c r="B262" i="8" s="1"/>
  <c r="A263" i="8"/>
  <c r="B263" i="8" s="1"/>
  <c r="A264" i="8"/>
  <c r="B264" i="8" s="1"/>
  <c r="A265" i="8"/>
  <c r="B265" i="8" s="1"/>
  <c r="A266" i="8"/>
  <c r="B266" i="8" s="1"/>
  <c r="A267" i="8"/>
  <c r="B267" i="8" s="1"/>
  <c r="A268" i="8"/>
  <c r="B268" i="8" s="1"/>
  <c r="A269" i="8"/>
  <c r="B269" i="8" s="1"/>
  <c r="A270" i="8"/>
  <c r="B270" i="8" s="1"/>
  <c r="A271" i="8"/>
  <c r="B271" i="8" s="1"/>
  <c r="A272" i="8"/>
  <c r="B272" i="8" s="1"/>
  <c r="A273" i="8"/>
  <c r="B273" i="8" s="1"/>
  <c r="A274" i="8"/>
  <c r="B274" i="8" s="1"/>
  <c r="A275" i="8"/>
  <c r="B275" i="8" s="1"/>
  <c r="A276" i="8"/>
  <c r="B276" i="8" s="1"/>
  <c r="A277" i="8"/>
  <c r="B277" i="8" s="1"/>
  <c r="A278" i="8"/>
  <c r="B278" i="8" s="1"/>
  <c r="A279" i="8"/>
  <c r="B279" i="8" s="1"/>
  <c r="A280" i="8"/>
  <c r="B280" i="8" s="1"/>
  <c r="A281" i="8"/>
  <c r="B281" i="8" s="1"/>
  <c r="A282" i="8"/>
  <c r="B282" i="8" s="1"/>
  <c r="A283" i="8"/>
  <c r="B283" i="8" s="1"/>
  <c r="A284" i="8"/>
  <c r="B284" i="8" s="1"/>
  <c r="A285" i="8"/>
  <c r="B285" i="8" s="1"/>
  <c r="A286" i="8"/>
  <c r="B286" i="8" s="1"/>
  <c r="A287" i="8"/>
  <c r="B287" i="8" s="1"/>
  <c r="A288" i="8"/>
  <c r="B288" i="8" s="1"/>
  <c r="A289" i="8"/>
  <c r="B289" i="8" s="1"/>
  <c r="A290" i="8"/>
  <c r="B290" i="8" s="1"/>
  <c r="A291" i="8"/>
  <c r="B291" i="8" s="1"/>
  <c r="A292" i="8"/>
  <c r="B292" i="8" s="1"/>
  <c r="A293" i="8"/>
  <c r="B293" i="8" s="1"/>
  <c r="A294" i="8"/>
  <c r="B294" i="8" s="1"/>
  <c r="A295" i="8"/>
  <c r="B295" i="8" s="1"/>
  <c r="A296" i="8"/>
  <c r="B296" i="8" s="1"/>
  <c r="A297" i="8"/>
  <c r="B297" i="8" s="1"/>
  <c r="A298" i="8"/>
  <c r="B298" i="8" s="1"/>
  <c r="A299" i="8"/>
  <c r="B299" i="8" s="1"/>
  <c r="A300" i="8"/>
  <c r="B300" i="8" s="1"/>
  <c r="A301" i="8"/>
  <c r="B301" i="8" s="1"/>
  <c r="A302" i="8"/>
  <c r="B302" i="8" s="1"/>
  <c r="A303" i="8"/>
  <c r="B303" i="8" s="1"/>
  <c r="A304" i="8"/>
  <c r="B304" i="8" s="1"/>
  <c r="A305" i="8"/>
  <c r="B305" i="8" s="1"/>
  <c r="A306" i="8"/>
  <c r="B306" i="8" s="1"/>
  <c r="A307" i="8"/>
  <c r="B307" i="8" s="1"/>
  <c r="A308" i="8"/>
  <c r="B308" i="8" s="1"/>
  <c r="A309" i="8"/>
  <c r="B309" i="8" s="1"/>
  <c r="A310" i="8"/>
  <c r="B310" i="8" s="1"/>
  <c r="A311" i="8"/>
  <c r="B311" i="8" s="1"/>
  <c r="A312" i="8"/>
  <c r="B312" i="8" s="1"/>
  <c r="A313" i="8"/>
  <c r="B313" i="8" s="1"/>
  <c r="A314" i="8"/>
  <c r="B314" i="8" s="1"/>
  <c r="A315" i="8"/>
  <c r="B315" i="8" s="1"/>
  <c r="A316" i="8"/>
  <c r="B316" i="8" s="1"/>
  <c r="A317" i="8"/>
  <c r="B317" i="8" s="1"/>
  <c r="A318" i="8"/>
  <c r="B318" i="8" s="1"/>
  <c r="A319" i="8"/>
  <c r="B319" i="8" s="1"/>
  <c r="A320" i="8"/>
  <c r="B320" i="8" s="1"/>
  <c r="A321" i="8"/>
  <c r="B321" i="8" s="1"/>
  <c r="A322" i="8"/>
  <c r="B322" i="8" s="1"/>
  <c r="A323" i="8"/>
  <c r="B323" i="8" s="1"/>
  <c r="A324" i="8"/>
  <c r="B324" i="8" s="1"/>
  <c r="A325" i="8"/>
  <c r="B325" i="8" s="1"/>
  <c r="A326" i="8"/>
  <c r="B326" i="8" s="1"/>
  <c r="A327" i="8"/>
  <c r="B327" i="8" s="1"/>
  <c r="A328" i="8"/>
  <c r="B328" i="8" s="1"/>
  <c r="A329" i="8"/>
  <c r="B329" i="8" s="1"/>
  <c r="A330" i="8"/>
  <c r="B330" i="8" s="1"/>
  <c r="A331" i="8"/>
  <c r="B331" i="8" s="1"/>
  <c r="A332" i="8"/>
  <c r="B332" i="8" s="1"/>
  <c r="A333" i="8"/>
  <c r="B333" i="8" s="1"/>
  <c r="A334" i="8"/>
  <c r="B334" i="8" s="1"/>
  <c r="A335" i="8"/>
  <c r="B335" i="8" s="1"/>
  <c r="A336" i="8"/>
  <c r="B336" i="8" s="1"/>
  <c r="A337" i="8"/>
  <c r="B337" i="8" s="1"/>
  <c r="A338" i="8"/>
  <c r="B338" i="8" s="1"/>
  <c r="A339" i="8"/>
  <c r="B339" i="8" s="1"/>
  <c r="A340" i="8"/>
  <c r="B340" i="8" s="1"/>
  <c r="A341" i="8"/>
  <c r="B341" i="8" s="1"/>
  <c r="A342" i="8"/>
  <c r="B342" i="8" s="1"/>
  <c r="A343" i="8"/>
  <c r="B343" i="8" s="1"/>
  <c r="A344" i="8"/>
  <c r="B344" i="8" s="1"/>
  <c r="A345" i="8"/>
  <c r="B345" i="8" s="1"/>
  <c r="A346" i="8"/>
  <c r="B346" i="8" s="1"/>
  <c r="A347" i="8"/>
  <c r="B347" i="8" s="1"/>
  <c r="A348" i="8"/>
  <c r="B348" i="8" s="1"/>
  <c r="A349" i="8"/>
  <c r="B349" i="8" s="1"/>
  <c r="A350" i="8"/>
  <c r="B350" i="8" s="1"/>
  <c r="A351" i="8"/>
  <c r="B351" i="8" s="1"/>
  <c r="A352" i="8"/>
  <c r="B352" i="8" s="1"/>
  <c r="A353" i="8"/>
  <c r="B353" i="8" s="1"/>
  <c r="A354" i="8"/>
  <c r="B354" i="8" s="1"/>
  <c r="A355" i="8"/>
  <c r="B355" i="8" s="1"/>
  <c r="A356" i="8"/>
  <c r="B356" i="8" s="1"/>
  <c r="A357" i="8"/>
  <c r="B357" i="8" s="1"/>
  <c r="A358" i="8"/>
  <c r="B358" i="8" s="1"/>
  <c r="A359" i="8"/>
  <c r="B359" i="8" s="1"/>
  <c r="A360" i="8"/>
  <c r="B360" i="8" s="1"/>
  <c r="A361" i="8"/>
  <c r="B361" i="8" s="1"/>
  <c r="A362" i="8"/>
  <c r="B362" i="8" s="1"/>
  <c r="A363" i="8"/>
  <c r="B363" i="8" s="1"/>
  <c r="A364" i="8"/>
  <c r="B364" i="8" s="1"/>
  <c r="A365" i="8"/>
  <c r="B365" i="8" s="1"/>
  <c r="A366" i="8"/>
  <c r="B366" i="8" s="1"/>
  <c r="A367" i="8"/>
  <c r="B367" i="8" s="1"/>
  <c r="A368" i="8"/>
  <c r="B368" i="8" s="1"/>
  <c r="A369" i="8"/>
  <c r="B369" i="8" s="1"/>
  <c r="A370" i="8"/>
  <c r="B370" i="8" s="1"/>
  <c r="A371" i="8"/>
  <c r="B371" i="8" s="1"/>
  <c r="A372" i="8"/>
  <c r="B372" i="8" s="1"/>
  <c r="A373" i="8"/>
  <c r="B373" i="8" s="1"/>
  <c r="A374" i="8"/>
  <c r="B374" i="8" s="1"/>
  <c r="A375" i="8"/>
  <c r="B375" i="8" s="1"/>
  <c r="A376" i="8"/>
  <c r="B376" i="8" s="1"/>
  <c r="A377" i="8"/>
  <c r="B377" i="8" s="1"/>
  <c r="A378" i="8"/>
  <c r="B378" i="8" s="1"/>
  <c r="A379" i="8"/>
  <c r="B379" i="8" s="1"/>
  <c r="A380" i="8"/>
  <c r="B380" i="8" s="1"/>
  <c r="A381" i="8"/>
  <c r="B381" i="8" s="1"/>
  <c r="A382" i="8"/>
  <c r="B382" i="8" s="1"/>
  <c r="A383" i="8"/>
  <c r="B383" i="8" s="1"/>
  <c r="A384" i="8"/>
  <c r="B384" i="8" s="1"/>
  <c r="A385" i="8"/>
  <c r="B385" i="8" s="1"/>
  <c r="A386" i="8"/>
  <c r="B386" i="8" s="1"/>
  <c r="A387" i="8"/>
  <c r="B387" i="8" s="1"/>
  <c r="A388" i="8"/>
  <c r="B388" i="8" s="1"/>
  <c r="A389" i="8"/>
  <c r="B389" i="8" s="1"/>
  <c r="A390" i="8"/>
  <c r="B390" i="8" s="1"/>
  <c r="A391" i="8"/>
  <c r="B391" i="8" s="1"/>
  <c r="A392" i="8"/>
  <c r="B392" i="8" s="1"/>
  <c r="A393" i="8"/>
  <c r="B393" i="8" s="1"/>
  <c r="A394" i="8"/>
  <c r="B394" i="8" s="1"/>
  <c r="A395" i="8"/>
  <c r="B395" i="8" s="1"/>
  <c r="A396" i="8"/>
  <c r="B396" i="8" s="1"/>
  <c r="A397" i="8"/>
  <c r="B397" i="8" s="1"/>
  <c r="A398" i="8"/>
  <c r="B398" i="8" s="1"/>
  <c r="A399" i="8"/>
  <c r="B399" i="8" s="1"/>
  <c r="A400" i="8"/>
  <c r="B400" i="8" s="1"/>
  <c r="A401" i="8"/>
  <c r="B401" i="8" s="1"/>
  <c r="A402" i="8"/>
  <c r="B402" i="8" s="1"/>
  <c r="A403" i="8"/>
  <c r="B403" i="8" s="1"/>
  <c r="A404" i="8"/>
  <c r="B404" i="8" s="1"/>
  <c r="A405" i="8"/>
  <c r="B405" i="8" s="1"/>
  <c r="A406" i="8"/>
  <c r="B406" i="8" s="1"/>
  <c r="A407" i="8"/>
  <c r="B407" i="8" s="1"/>
  <c r="A408" i="8"/>
  <c r="B408" i="8" s="1"/>
  <c r="A409" i="8"/>
  <c r="B409" i="8" s="1"/>
  <c r="A410" i="8"/>
  <c r="B410" i="8" s="1"/>
  <c r="A411" i="8"/>
  <c r="B411" i="8" s="1"/>
  <c r="A412" i="8"/>
  <c r="B412" i="8" s="1"/>
  <c r="A413" i="8"/>
  <c r="B413" i="8" s="1"/>
  <c r="A414" i="8"/>
  <c r="B414" i="8" s="1"/>
  <c r="A415" i="8"/>
  <c r="B415" i="8" s="1"/>
  <c r="A416" i="8"/>
  <c r="B416" i="8" s="1"/>
  <c r="A417" i="8"/>
  <c r="B417" i="8" s="1"/>
  <c r="A418" i="8"/>
  <c r="B418" i="8" s="1"/>
  <c r="A419" i="8"/>
  <c r="B419" i="8" s="1"/>
  <c r="A420" i="8"/>
  <c r="B420" i="8" s="1"/>
  <c r="A421" i="8"/>
  <c r="B421" i="8" s="1"/>
  <c r="A422" i="8"/>
  <c r="B422" i="8" s="1"/>
  <c r="A423" i="8"/>
  <c r="B423" i="8" s="1"/>
  <c r="A424" i="8"/>
  <c r="B424" i="8" s="1"/>
  <c r="A425" i="8"/>
  <c r="B425" i="8" s="1"/>
  <c r="A426" i="8"/>
  <c r="B426" i="8" s="1"/>
  <c r="A427" i="8"/>
  <c r="B427" i="8" s="1"/>
  <c r="A428" i="8"/>
  <c r="B428" i="8" s="1"/>
  <c r="A429" i="8"/>
  <c r="B429" i="8" s="1"/>
  <c r="A430" i="8"/>
  <c r="B430" i="8" s="1"/>
  <c r="A431" i="8"/>
  <c r="B431" i="8" s="1"/>
  <c r="A432" i="8"/>
  <c r="B432" i="8" s="1"/>
  <c r="A433" i="8"/>
  <c r="B433" i="8" s="1"/>
  <c r="A434" i="8"/>
  <c r="B434" i="8" s="1"/>
  <c r="A435" i="8"/>
  <c r="B435" i="8" s="1"/>
  <c r="A436" i="8"/>
  <c r="B436" i="8" s="1"/>
  <c r="A437" i="8"/>
  <c r="B437" i="8" s="1"/>
  <c r="A438" i="8"/>
  <c r="B438" i="8" s="1"/>
  <c r="A439" i="8"/>
  <c r="B439" i="8" s="1"/>
  <c r="A440" i="8"/>
  <c r="B440" i="8" s="1"/>
  <c r="A441" i="8"/>
  <c r="B441" i="8" s="1"/>
  <c r="A442" i="8"/>
  <c r="B442" i="8" s="1"/>
  <c r="A443" i="8"/>
  <c r="B443" i="8" s="1"/>
  <c r="A444" i="8"/>
  <c r="B444" i="8" s="1"/>
  <c r="A445" i="8"/>
  <c r="B445" i="8" s="1"/>
  <c r="A446" i="8"/>
  <c r="B446" i="8" s="1"/>
  <c r="A447" i="8"/>
  <c r="B447" i="8" s="1"/>
  <c r="A448" i="8"/>
  <c r="B448" i="8" s="1"/>
  <c r="A449" i="8"/>
  <c r="B449" i="8" s="1"/>
  <c r="A450" i="8"/>
  <c r="B450" i="8" s="1"/>
  <c r="A451" i="8"/>
  <c r="B451" i="8" s="1"/>
  <c r="A452" i="8"/>
  <c r="B452" i="8" s="1"/>
  <c r="A453" i="8"/>
  <c r="B453" i="8" s="1"/>
  <c r="A454" i="8"/>
  <c r="B454" i="8" s="1"/>
  <c r="A455" i="8"/>
  <c r="B455" i="8" s="1"/>
  <c r="A456" i="8"/>
  <c r="B456" i="8" s="1"/>
  <c r="A457" i="8"/>
  <c r="B457" i="8" s="1"/>
  <c r="A458" i="8"/>
  <c r="B458" i="8" s="1"/>
  <c r="A459" i="8"/>
  <c r="B459" i="8" s="1"/>
  <c r="A460" i="8"/>
  <c r="B460" i="8" s="1"/>
  <c r="A461" i="8"/>
  <c r="B461" i="8" s="1"/>
  <c r="A462" i="8"/>
  <c r="B462" i="8" s="1"/>
  <c r="A463" i="8"/>
  <c r="B463" i="8" s="1"/>
  <c r="A464" i="8"/>
  <c r="B464" i="8" s="1"/>
  <c r="A465" i="8"/>
  <c r="B465" i="8" s="1"/>
  <c r="A466" i="8"/>
  <c r="B466" i="8" s="1"/>
  <c r="A467" i="8"/>
  <c r="B467" i="8" s="1"/>
  <c r="A468" i="8"/>
  <c r="B468" i="8" s="1"/>
  <c r="A469" i="8"/>
  <c r="B469" i="8" s="1"/>
  <c r="A470" i="8"/>
  <c r="B470" i="8" s="1"/>
  <c r="A471" i="8"/>
  <c r="B471" i="8" s="1"/>
  <c r="A472" i="8"/>
  <c r="B472" i="8" s="1"/>
  <c r="A473" i="8"/>
  <c r="B473" i="8" s="1"/>
  <c r="A474" i="8"/>
  <c r="B474" i="8" s="1"/>
  <c r="A475" i="8"/>
  <c r="B475" i="8" s="1"/>
  <c r="A476" i="8"/>
  <c r="B476" i="8" s="1"/>
  <c r="A477" i="8"/>
  <c r="B477" i="8" s="1"/>
  <c r="A478" i="8"/>
  <c r="B478" i="8" s="1"/>
  <c r="A479" i="8"/>
  <c r="B479" i="8" s="1"/>
  <c r="A480" i="8"/>
  <c r="B480" i="8" s="1"/>
  <c r="A481" i="8"/>
  <c r="B481" i="8" s="1"/>
  <c r="A482" i="8"/>
  <c r="B482" i="8" s="1"/>
  <c r="A483" i="8"/>
  <c r="B483" i="8" s="1"/>
  <c r="A484" i="8"/>
  <c r="B484" i="8" s="1"/>
  <c r="A485" i="8"/>
  <c r="B485" i="8" s="1"/>
  <c r="A486" i="8"/>
  <c r="B486" i="8" s="1"/>
  <c r="A487" i="8"/>
  <c r="B487" i="8" s="1"/>
  <c r="A488" i="8"/>
  <c r="B488" i="8" s="1"/>
  <c r="A489" i="8"/>
  <c r="B489" i="8" s="1"/>
  <c r="A490" i="8"/>
  <c r="B490" i="8" s="1"/>
  <c r="A491" i="8"/>
  <c r="B491" i="8" s="1"/>
  <c r="A492" i="8"/>
  <c r="B492" i="8" s="1"/>
  <c r="A493" i="8"/>
  <c r="B493" i="8" s="1"/>
  <c r="A494" i="8"/>
  <c r="B494" i="8" s="1"/>
  <c r="A495" i="8"/>
  <c r="B495" i="8" s="1"/>
  <c r="A496" i="8"/>
  <c r="B496" i="8" s="1"/>
  <c r="A497" i="8"/>
  <c r="B497" i="8" s="1"/>
  <c r="A498" i="8"/>
  <c r="B498" i="8" s="1"/>
  <c r="A499" i="8"/>
  <c r="B499" i="8" s="1"/>
  <c r="A500" i="8"/>
  <c r="B500" i="8" s="1"/>
  <c r="A501" i="8"/>
  <c r="B501" i="8" s="1"/>
  <c r="A502" i="8"/>
  <c r="B502" i="8" s="1"/>
  <c r="A503" i="8"/>
  <c r="B503" i="8" s="1"/>
  <c r="A504" i="8"/>
  <c r="B504" i="8" s="1"/>
  <c r="A505" i="8"/>
  <c r="B505" i="8" s="1"/>
  <c r="A506" i="8"/>
  <c r="B506" i="8" s="1"/>
  <c r="A507" i="8"/>
  <c r="B507" i="8" s="1"/>
  <c r="A508" i="8"/>
  <c r="B508" i="8" s="1"/>
  <c r="A509" i="8"/>
  <c r="B509" i="8" s="1"/>
  <c r="A510" i="8"/>
  <c r="B510" i="8" s="1"/>
  <c r="A511" i="8"/>
  <c r="B511" i="8" s="1"/>
  <c r="A512" i="8"/>
  <c r="B512" i="8" s="1"/>
  <c r="A513" i="8"/>
  <c r="B513" i="8" s="1"/>
  <c r="A514" i="8"/>
  <c r="B514" i="8" s="1"/>
  <c r="A515" i="8"/>
  <c r="B515" i="8" s="1"/>
  <c r="A516" i="8"/>
  <c r="B516" i="8" s="1"/>
  <c r="A517" i="8"/>
  <c r="B517" i="8" s="1"/>
  <c r="A518" i="8"/>
  <c r="B518" i="8" s="1"/>
  <c r="A519" i="8"/>
  <c r="B519" i="8" s="1"/>
  <c r="A520" i="8"/>
  <c r="B520" i="8" s="1"/>
  <c r="A521" i="8"/>
  <c r="B521" i="8" s="1"/>
  <c r="A522" i="8"/>
  <c r="B522" i="8" s="1"/>
  <c r="A523" i="8"/>
  <c r="B523" i="8" s="1"/>
  <c r="A524" i="8"/>
  <c r="B524" i="8" s="1"/>
  <c r="A525" i="8"/>
  <c r="B525" i="8" s="1"/>
  <c r="A526" i="8"/>
  <c r="B526" i="8" s="1"/>
  <c r="A527" i="8"/>
  <c r="B527" i="8" s="1"/>
  <c r="A528" i="8"/>
  <c r="B528" i="8" s="1"/>
  <c r="A529" i="8"/>
  <c r="B529" i="8" s="1"/>
  <c r="A530" i="8"/>
  <c r="B530" i="8" s="1"/>
  <c r="A531" i="8"/>
  <c r="B531" i="8" s="1"/>
  <c r="A532" i="8"/>
  <c r="B532" i="8" s="1"/>
  <c r="A533" i="8"/>
  <c r="B533" i="8" s="1"/>
  <c r="A534" i="8"/>
  <c r="B534" i="8" s="1"/>
  <c r="A535" i="8"/>
  <c r="B535" i="8" s="1"/>
  <c r="A536" i="8"/>
  <c r="B536" i="8" s="1"/>
  <c r="A537" i="8"/>
  <c r="B537" i="8" s="1"/>
  <c r="A538" i="8"/>
  <c r="B538" i="8" s="1"/>
  <c r="A539" i="8"/>
  <c r="B539" i="8" s="1"/>
  <c r="A540" i="8"/>
  <c r="B540" i="8" s="1"/>
  <c r="A541" i="8"/>
  <c r="B541" i="8" s="1"/>
  <c r="A542" i="8"/>
  <c r="B542" i="8" s="1"/>
  <c r="A543" i="8"/>
  <c r="B543" i="8" s="1"/>
  <c r="A544" i="8"/>
  <c r="B544" i="8" s="1"/>
  <c r="A545" i="8"/>
  <c r="B545" i="8" s="1"/>
  <c r="A546" i="8"/>
  <c r="B546" i="8" s="1"/>
  <c r="A547" i="8"/>
  <c r="B547" i="8" s="1"/>
  <c r="A548" i="8"/>
  <c r="B548" i="8" s="1"/>
  <c r="A549" i="8"/>
  <c r="B549" i="8" s="1"/>
  <c r="A550" i="8"/>
  <c r="B550" i="8" s="1"/>
  <c r="A551" i="8"/>
  <c r="B551" i="8" s="1"/>
  <c r="A552" i="8"/>
  <c r="B552" i="8" s="1"/>
  <c r="A553" i="8"/>
  <c r="B553" i="8" s="1"/>
  <c r="A554" i="8"/>
  <c r="B554" i="8" s="1"/>
  <c r="A555" i="8"/>
  <c r="B555" i="8" s="1"/>
  <c r="A556" i="8"/>
  <c r="B556" i="8" s="1"/>
  <c r="A557" i="8"/>
  <c r="B557" i="8" s="1"/>
  <c r="A558" i="8"/>
  <c r="B558" i="8" s="1"/>
  <c r="A559" i="8"/>
  <c r="B559" i="8" s="1"/>
  <c r="A560" i="8"/>
  <c r="B560" i="8" s="1"/>
  <c r="A561" i="8"/>
  <c r="B561" i="8" s="1"/>
  <c r="A562" i="8"/>
  <c r="B562" i="8" s="1"/>
  <c r="A563" i="8"/>
  <c r="B563" i="8" s="1"/>
  <c r="A564" i="8"/>
  <c r="B564" i="8" s="1"/>
  <c r="A565" i="8"/>
  <c r="B565" i="8" s="1"/>
  <c r="A566" i="8"/>
  <c r="B566" i="8" s="1"/>
  <c r="A567" i="8"/>
  <c r="B567" i="8" s="1"/>
  <c r="A568" i="8"/>
  <c r="B568" i="8" s="1"/>
  <c r="A569" i="8"/>
  <c r="B569" i="8" s="1"/>
  <c r="A570" i="8"/>
  <c r="B570" i="8" s="1"/>
  <c r="A571" i="8"/>
  <c r="B571" i="8" s="1"/>
  <c r="A572" i="8"/>
  <c r="B572" i="8" s="1"/>
  <c r="A573" i="8"/>
  <c r="B573" i="8" s="1"/>
  <c r="A574" i="8"/>
  <c r="B574" i="8" s="1"/>
  <c r="A575" i="8"/>
  <c r="B575" i="8" s="1"/>
  <c r="A576" i="8"/>
  <c r="B576" i="8" s="1"/>
  <c r="A577" i="8"/>
  <c r="B577" i="8" s="1"/>
  <c r="A578" i="8"/>
  <c r="B578" i="8" s="1"/>
  <c r="A579" i="8"/>
  <c r="B579" i="8" s="1"/>
  <c r="A580" i="8"/>
  <c r="B580" i="8" s="1"/>
  <c r="A581" i="8"/>
  <c r="B581" i="8" s="1"/>
  <c r="A582" i="8"/>
  <c r="B582" i="8" s="1"/>
  <c r="A583" i="8"/>
  <c r="B583" i="8" s="1"/>
  <c r="A584" i="8"/>
  <c r="B584" i="8" s="1"/>
  <c r="A585" i="8"/>
  <c r="B585" i="8" s="1"/>
  <c r="A586" i="8"/>
  <c r="B586" i="8" s="1"/>
  <c r="A587" i="8"/>
  <c r="B587" i="8" s="1"/>
  <c r="A588" i="8"/>
  <c r="B588" i="8" s="1"/>
  <c r="A589" i="8"/>
  <c r="B589" i="8" s="1"/>
  <c r="A590" i="8"/>
  <c r="B590" i="8" s="1"/>
  <c r="A591" i="8"/>
  <c r="B591" i="8" s="1"/>
  <c r="A592" i="8"/>
  <c r="B592" i="8" s="1"/>
  <c r="A593" i="8"/>
  <c r="B593" i="8" s="1"/>
  <c r="A594" i="8"/>
  <c r="B594" i="8" s="1"/>
  <c r="A595" i="8"/>
  <c r="B595" i="8" s="1"/>
  <c r="A596" i="8"/>
  <c r="B596" i="8" s="1"/>
  <c r="A597" i="8"/>
  <c r="B597" i="8" s="1"/>
  <c r="A598" i="8"/>
  <c r="B598" i="8" s="1"/>
  <c r="A599" i="8"/>
  <c r="B599" i="8" s="1"/>
  <c r="A600" i="8"/>
  <c r="B600" i="8" s="1"/>
  <c r="A601" i="8"/>
  <c r="B601" i="8" s="1"/>
  <c r="A602" i="8"/>
  <c r="B602" i="8" s="1"/>
  <c r="A603" i="8"/>
  <c r="B603" i="8" s="1"/>
  <c r="A604" i="8"/>
  <c r="B604" i="8" s="1"/>
  <c r="A605" i="8"/>
  <c r="B605" i="8" s="1"/>
  <c r="A606" i="8"/>
  <c r="B606" i="8" s="1"/>
  <c r="A607" i="8"/>
  <c r="B607" i="8" s="1"/>
  <c r="A608" i="8"/>
  <c r="B608" i="8" s="1"/>
  <c r="A609" i="8"/>
  <c r="B609" i="8" s="1"/>
  <c r="A610" i="8"/>
  <c r="B610" i="8" s="1"/>
  <c r="A611" i="8"/>
  <c r="B611" i="8" s="1"/>
  <c r="A612" i="8"/>
  <c r="B612" i="8" s="1"/>
  <c r="A613" i="8"/>
  <c r="B613" i="8" s="1"/>
  <c r="A614" i="8"/>
  <c r="B614" i="8" s="1"/>
  <c r="A615" i="8"/>
  <c r="B615" i="8" s="1"/>
  <c r="A616" i="8"/>
  <c r="B616" i="8" s="1"/>
  <c r="A617" i="8"/>
  <c r="B617" i="8" s="1"/>
  <c r="A618" i="8"/>
  <c r="B618" i="8" s="1"/>
  <c r="A619" i="8"/>
  <c r="B619" i="8" s="1"/>
  <c r="A620" i="8"/>
  <c r="B620" i="8" s="1"/>
  <c r="A621" i="8"/>
  <c r="B621" i="8" s="1"/>
  <c r="A622" i="8"/>
  <c r="B622" i="8" s="1"/>
  <c r="A623" i="8"/>
  <c r="B623" i="8" s="1"/>
  <c r="A624" i="8"/>
  <c r="B624" i="8" s="1"/>
  <c r="A625" i="8"/>
  <c r="B625" i="8" s="1"/>
  <c r="A626" i="8"/>
  <c r="B626" i="8" s="1"/>
  <c r="A627" i="8"/>
  <c r="B627" i="8" s="1"/>
  <c r="A628" i="8"/>
  <c r="B628" i="8" s="1"/>
  <c r="A629" i="8"/>
  <c r="B629" i="8" s="1"/>
  <c r="A630" i="8"/>
  <c r="B630" i="8" s="1"/>
  <c r="A631" i="8"/>
  <c r="B631" i="8" s="1"/>
  <c r="A632" i="8"/>
  <c r="B632" i="8" s="1"/>
  <c r="A633" i="8"/>
  <c r="B633" i="8" s="1"/>
  <c r="A634" i="8"/>
  <c r="B634" i="8" s="1"/>
  <c r="A635" i="8"/>
  <c r="B635" i="8" s="1"/>
  <c r="A636" i="8"/>
  <c r="B636" i="8" s="1"/>
  <c r="A637" i="8"/>
  <c r="B637" i="8" s="1"/>
  <c r="A638" i="8"/>
  <c r="B638" i="8" s="1"/>
  <c r="A639" i="8"/>
  <c r="B639" i="8" s="1"/>
  <c r="A640" i="8"/>
  <c r="B640" i="8" s="1"/>
  <c r="A641" i="8"/>
  <c r="B641" i="8" s="1"/>
  <c r="A642" i="8"/>
  <c r="B642" i="8" s="1"/>
  <c r="A643" i="8"/>
  <c r="B643" i="8" s="1"/>
  <c r="A644" i="8"/>
  <c r="B644" i="8" s="1"/>
  <c r="A645" i="8"/>
  <c r="B645" i="8" s="1"/>
  <c r="A646" i="8"/>
  <c r="B646" i="8" s="1"/>
  <c r="A647" i="8"/>
  <c r="B647" i="8" s="1"/>
  <c r="A648" i="8"/>
  <c r="B648" i="8" s="1"/>
  <c r="A649" i="8"/>
  <c r="B649" i="8" s="1"/>
  <c r="A650" i="8"/>
  <c r="B650" i="8" s="1"/>
  <c r="A651" i="8"/>
  <c r="B651" i="8" s="1"/>
  <c r="A652" i="8"/>
  <c r="B652" i="8" s="1"/>
  <c r="A653" i="8"/>
  <c r="B653" i="8" s="1"/>
  <c r="A654" i="8"/>
  <c r="B654" i="8" s="1"/>
  <c r="A655" i="8"/>
  <c r="B655" i="8" s="1"/>
  <c r="A656" i="8"/>
  <c r="B656" i="8" s="1"/>
  <c r="A657" i="8"/>
  <c r="B657" i="8" s="1"/>
  <c r="A658" i="8"/>
  <c r="B658" i="8" s="1"/>
  <c r="A659" i="8"/>
  <c r="B659" i="8" s="1"/>
  <c r="A660" i="8"/>
  <c r="B660" i="8" s="1"/>
  <c r="A661" i="8"/>
  <c r="B661" i="8" s="1"/>
  <c r="A662" i="8"/>
  <c r="B662" i="8" s="1"/>
  <c r="A663" i="8"/>
  <c r="B663" i="8" s="1"/>
  <c r="A664" i="8"/>
  <c r="B664" i="8" s="1"/>
  <c r="A665" i="8"/>
  <c r="B665" i="8" s="1"/>
  <c r="A666" i="8"/>
  <c r="B666" i="8" s="1"/>
  <c r="A667" i="8"/>
  <c r="B667" i="8" s="1"/>
  <c r="A668" i="8"/>
  <c r="B668" i="8" s="1"/>
  <c r="A669" i="8"/>
  <c r="B669" i="8" s="1"/>
  <c r="A670" i="8"/>
  <c r="B670" i="8" s="1"/>
  <c r="A671" i="8"/>
  <c r="B671" i="8" s="1"/>
  <c r="A672" i="8"/>
  <c r="B672" i="8" s="1"/>
  <c r="A673" i="8"/>
  <c r="B673" i="8" s="1"/>
  <c r="A674" i="8"/>
  <c r="B674" i="8" s="1"/>
  <c r="A675" i="8"/>
  <c r="B675" i="8" s="1"/>
  <c r="A676" i="8"/>
  <c r="B676" i="8" s="1"/>
  <c r="A677" i="8"/>
  <c r="B677" i="8" s="1"/>
  <c r="A678" i="8"/>
  <c r="B678" i="8" s="1"/>
  <c r="A679" i="8"/>
  <c r="B679" i="8" s="1"/>
  <c r="A680" i="8"/>
  <c r="B680" i="8" s="1"/>
  <c r="A681" i="8"/>
  <c r="B681" i="8" s="1"/>
  <c r="A682" i="8"/>
  <c r="B682" i="8" s="1"/>
  <c r="A683" i="8"/>
  <c r="B683" i="8" s="1"/>
  <c r="A684" i="8"/>
  <c r="B684" i="8" s="1"/>
  <c r="A685" i="8"/>
  <c r="B685" i="8" s="1"/>
  <c r="A686" i="8"/>
  <c r="B686" i="8" s="1"/>
  <c r="A687" i="8"/>
  <c r="B687" i="8" s="1"/>
  <c r="A688" i="8"/>
  <c r="B688" i="8" s="1"/>
  <c r="A689" i="8"/>
  <c r="B689" i="8" s="1"/>
  <c r="A690" i="8"/>
  <c r="B690" i="8" s="1"/>
  <c r="A691" i="8"/>
  <c r="B691" i="8" s="1"/>
  <c r="A692" i="8"/>
  <c r="B692" i="8" s="1"/>
  <c r="A693" i="8"/>
  <c r="B693" i="8" s="1"/>
  <c r="A694" i="8"/>
  <c r="B694" i="8" s="1"/>
  <c r="A695" i="8"/>
  <c r="B695" i="8" s="1"/>
  <c r="A696" i="8"/>
  <c r="B696" i="8" s="1"/>
  <c r="A697" i="8"/>
  <c r="B697" i="8" s="1"/>
  <c r="A698" i="8"/>
  <c r="B698" i="8" s="1"/>
  <c r="A699" i="8"/>
  <c r="B699" i="8" s="1"/>
  <c r="A700" i="8"/>
  <c r="B700" i="8" s="1"/>
  <c r="A701" i="8"/>
  <c r="B701" i="8" s="1"/>
  <c r="A702" i="8"/>
  <c r="B702" i="8" s="1"/>
  <c r="A703" i="8"/>
  <c r="B703" i="8" s="1"/>
  <c r="A704" i="8"/>
  <c r="B704" i="8" s="1"/>
  <c r="A705" i="8"/>
  <c r="B705" i="8" s="1"/>
  <c r="A706" i="8"/>
  <c r="B706" i="8" s="1"/>
  <c r="A707" i="8"/>
  <c r="B707" i="8" s="1"/>
  <c r="A708" i="8"/>
  <c r="B708" i="8" s="1"/>
  <c r="A709" i="8"/>
  <c r="B709" i="8" s="1"/>
  <c r="A710" i="8"/>
  <c r="B710" i="8" s="1"/>
  <c r="A711" i="8"/>
  <c r="B711" i="8" s="1"/>
  <c r="A712" i="8"/>
  <c r="B712" i="8" s="1"/>
  <c r="A713" i="8"/>
  <c r="B713" i="8" s="1"/>
  <c r="A714" i="8"/>
  <c r="B714" i="8" s="1"/>
  <c r="A715" i="8"/>
  <c r="B715" i="8" s="1"/>
  <c r="A716" i="8"/>
  <c r="B716" i="8" s="1"/>
  <c r="A717" i="8"/>
  <c r="B717" i="8" s="1"/>
  <c r="A718" i="8"/>
  <c r="B718" i="8" s="1"/>
  <c r="A719" i="8"/>
  <c r="B719" i="8" s="1"/>
  <c r="A720" i="8"/>
  <c r="B720" i="8" s="1"/>
  <c r="A721" i="8"/>
  <c r="B721" i="8" s="1"/>
  <c r="A722" i="8"/>
  <c r="B722" i="8" s="1"/>
  <c r="A723" i="8"/>
  <c r="B723" i="8" s="1"/>
  <c r="A724" i="8"/>
  <c r="B724" i="8" s="1"/>
  <c r="A725" i="8"/>
  <c r="B725" i="8" s="1"/>
  <c r="A726" i="8"/>
  <c r="B726" i="8" s="1"/>
  <c r="A727" i="8"/>
  <c r="B727" i="8" s="1"/>
  <c r="A728" i="8"/>
  <c r="B728" i="8" s="1"/>
  <c r="A729" i="8"/>
  <c r="B729" i="8" s="1"/>
  <c r="A730" i="8"/>
  <c r="B730" i="8" s="1"/>
  <c r="A731" i="8"/>
  <c r="B731" i="8" s="1"/>
  <c r="A732" i="8"/>
  <c r="B732" i="8" s="1"/>
  <c r="A733" i="8"/>
  <c r="B733" i="8" s="1"/>
  <c r="A734" i="8"/>
  <c r="B734" i="8" s="1"/>
  <c r="A735" i="8"/>
  <c r="B735" i="8" s="1"/>
  <c r="A736" i="8"/>
  <c r="B736" i="8" s="1"/>
  <c r="A737" i="8"/>
  <c r="B737" i="8" s="1"/>
  <c r="A738" i="8"/>
  <c r="B738" i="8" s="1"/>
  <c r="A739" i="8"/>
  <c r="B739" i="8" s="1"/>
  <c r="A740" i="8"/>
  <c r="B740" i="8" s="1"/>
  <c r="A741" i="8"/>
  <c r="B741" i="8" s="1"/>
  <c r="A742" i="8"/>
  <c r="B742" i="8" s="1"/>
  <c r="A743" i="8"/>
  <c r="B743" i="8" s="1"/>
  <c r="A744" i="8"/>
  <c r="B744" i="8" s="1"/>
  <c r="A745" i="8"/>
  <c r="B745" i="8" s="1"/>
  <c r="A746" i="8"/>
  <c r="B746" i="8" s="1"/>
  <c r="A747" i="8"/>
  <c r="B747" i="8" s="1"/>
  <c r="A748" i="8"/>
  <c r="B748" i="8" s="1"/>
  <c r="A749" i="8"/>
  <c r="B749" i="8" s="1"/>
  <c r="A750" i="8"/>
  <c r="B750" i="8" s="1"/>
  <c r="A751" i="8"/>
  <c r="B751" i="8" s="1"/>
  <c r="A752" i="8"/>
  <c r="B752" i="8" s="1"/>
  <c r="A753" i="8"/>
  <c r="B753" i="8" s="1"/>
  <c r="A754" i="8"/>
  <c r="B754" i="8" s="1"/>
  <c r="A755" i="8"/>
  <c r="B755" i="8" s="1"/>
  <c r="A756" i="8"/>
  <c r="B756" i="8" s="1"/>
  <c r="A757" i="8"/>
  <c r="B757" i="8" s="1"/>
  <c r="A758" i="8"/>
  <c r="B758" i="8" s="1"/>
  <c r="A759" i="8"/>
  <c r="B759" i="8" s="1"/>
  <c r="A760" i="8"/>
  <c r="B760" i="8" s="1"/>
  <c r="A761" i="8"/>
  <c r="B761" i="8" s="1"/>
  <c r="A762" i="8"/>
  <c r="B762" i="8" s="1"/>
  <c r="A763" i="8"/>
  <c r="B763" i="8" s="1"/>
  <c r="A764" i="8"/>
  <c r="B764" i="8" s="1"/>
  <c r="A765" i="8"/>
  <c r="B765" i="8" s="1"/>
  <c r="A766" i="8"/>
  <c r="B766" i="8" s="1"/>
  <c r="A767" i="8"/>
  <c r="B767" i="8" s="1"/>
  <c r="A768" i="8"/>
  <c r="B768" i="8" s="1"/>
  <c r="A769" i="8"/>
  <c r="B769" i="8" s="1"/>
  <c r="A770" i="8"/>
  <c r="B770" i="8" s="1"/>
  <c r="A771" i="8"/>
  <c r="B771" i="8" s="1"/>
  <c r="A772" i="8"/>
  <c r="B772" i="8" s="1"/>
  <c r="A773" i="8"/>
  <c r="B773" i="8" s="1"/>
  <c r="A774" i="8"/>
  <c r="B774" i="8" s="1"/>
  <c r="A775" i="8"/>
  <c r="B775" i="8" s="1"/>
  <c r="A776" i="8"/>
  <c r="B776" i="8" s="1"/>
  <c r="A777" i="8"/>
  <c r="B777" i="8" s="1"/>
  <c r="A778" i="8"/>
  <c r="B778" i="8" s="1"/>
  <c r="A779" i="8"/>
  <c r="B779" i="8" s="1"/>
  <c r="A780" i="8"/>
  <c r="B780" i="8" s="1"/>
  <c r="A781" i="8"/>
  <c r="B781" i="8" s="1"/>
  <c r="A782" i="8"/>
  <c r="B782" i="8" s="1"/>
  <c r="A783" i="8"/>
  <c r="B783" i="8" s="1"/>
  <c r="A784" i="8"/>
  <c r="B784" i="8" s="1"/>
  <c r="A785" i="8"/>
  <c r="B785" i="8" s="1"/>
  <c r="A786" i="8"/>
  <c r="B786" i="8" s="1"/>
  <c r="A787" i="8"/>
  <c r="B787" i="8" s="1"/>
  <c r="A788" i="8"/>
  <c r="B788" i="8" s="1"/>
  <c r="A789" i="8"/>
  <c r="B789" i="8" s="1"/>
  <c r="A790" i="8"/>
  <c r="B790" i="8" s="1"/>
  <c r="A791" i="8"/>
  <c r="B791" i="8" s="1"/>
  <c r="A792" i="8"/>
  <c r="B792" i="8" s="1"/>
  <c r="A793" i="8"/>
  <c r="B793" i="8" s="1"/>
  <c r="A794" i="8"/>
  <c r="B794" i="8" s="1"/>
  <c r="A795" i="8"/>
  <c r="B795" i="8" s="1"/>
  <c r="A796" i="8"/>
  <c r="B796" i="8" s="1"/>
  <c r="A797" i="8"/>
  <c r="B797" i="8" s="1"/>
  <c r="A798" i="8"/>
  <c r="B798" i="8" s="1"/>
  <c r="A799" i="8"/>
  <c r="B799" i="8" s="1"/>
  <c r="A800" i="8"/>
  <c r="B800" i="8" s="1"/>
  <c r="A801" i="8"/>
  <c r="B801" i="8" s="1"/>
  <c r="A802" i="8"/>
  <c r="B802" i="8" s="1"/>
  <c r="A803" i="8"/>
  <c r="B803" i="8" s="1"/>
  <c r="A804" i="8"/>
  <c r="B804" i="8" s="1"/>
  <c r="A805" i="8"/>
  <c r="B805" i="8" s="1"/>
  <c r="A806" i="8"/>
  <c r="B806" i="8" s="1"/>
  <c r="A807" i="8"/>
  <c r="B807" i="8" s="1"/>
  <c r="A808" i="8"/>
  <c r="B808" i="8" s="1"/>
  <c r="A809" i="8"/>
  <c r="B809" i="8" s="1"/>
  <c r="A810" i="8"/>
  <c r="B810" i="8" s="1"/>
  <c r="A811" i="8"/>
  <c r="B811" i="8" s="1"/>
  <c r="A812" i="8"/>
  <c r="B812" i="8" s="1"/>
  <c r="A813" i="8"/>
  <c r="B813" i="8" s="1"/>
  <c r="A814" i="8"/>
  <c r="B814" i="8" s="1"/>
  <c r="A815" i="8"/>
  <c r="B815" i="8" s="1"/>
  <c r="A816" i="8"/>
  <c r="B816" i="8" s="1"/>
  <c r="A817" i="8"/>
  <c r="B817" i="8" s="1"/>
  <c r="A818" i="8"/>
  <c r="B818" i="8" s="1"/>
  <c r="A819" i="8"/>
  <c r="B819" i="8" s="1"/>
  <c r="A820" i="8"/>
  <c r="B820" i="8" s="1"/>
  <c r="A821" i="8"/>
  <c r="B821" i="8" s="1"/>
  <c r="A822" i="8"/>
  <c r="B822" i="8" s="1"/>
  <c r="A823" i="8"/>
  <c r="B823" i="8" s="1"/>
  <c r="A824" i="8"/>
  <c r="B824" i="8" s="1"/>
  <c r="A825" i="8"/>
  <c r="B825" i="8" s="1"/>
  <c r="A826" i="8"/>
  <c r="B826" i="8" s="1"/>
  <c r="A827" i="8"/>
  <c r="B827" i="8" s="1"/>
  <c r="A828" i="8"/>
  <c r="B828" i="8" s="1"/>
  <c r="A829" i="8"/>
  <c r="B829" i="8" s="1"/>
  <c r="A830" i="8"/>
  <c r="B830" i="8" s="1"/>
  <c r="A831" i="8"/>
  <c r="B831" i="8" s="1"/>
  <c r="A832" i="8"/>
  <c r="B832" i="8" s="1"/>
  <c r="A833" i="8"/>
  <c r="B833" i="8" s="1"/>
  <c r="A834" i="8"/>
  <c r="B834" i="8" s="1"/>
  <c r="A835" i="8"/>
  <c r="B835" i="8" s="1"/>
  <c r="A836" i="8"/>
  <c r="B836" i="8" s="1"/>
  <c r="A837" i="8"/>
  <c r="B837" i="8" s="1"/>
  <c r="A838" i="8"/>
  <c r="B838" i="8" s="1"/>
  <c r="A839" i="8"/>
  <c r="B839" i="8" s="1"/>
  <c r="A840" i="8"/>
  <c r="B840" i="8" s="1"/>
  <c r="A841" i="8"/>
  <c r="B841" i="8" s="1"/>
  <c r="A842" i="8"/>
  <c r="B842" i="8" s="1"/>
  <c r="A843" i="8"/>
  <c r="B843" i="8" s="1"/>
  <c r="A844" i="8"/>
  <c r="B844" i="8" s="1"/>
  <c r="A845" i="8"/>
  <c r="B845" i="8" s="1"/>
  <c r="A846" i="8"/>
  <c r="B846" i="8" s="1"/>
  <c r="A847" i="8"/>
  <c r="B847" i="8" s="1"/>
  <c r="A848" i="8"/>
  <c r="B848" i="8" s="1"/>
  <c r="A849" i="8"/>
  <c r="B849" i="8" s="1"/>
  <c r="A850" i="8"/>
  <c r="B850" i="8" s="1"/>
  <c r="A851" i="8"/>
  <c r="B851" i="8" s="1"/>
  <c r="A852" i="8"/>
  <c r="B852" i="8" s="1"/>
  <c r="A853" i="8"/>
  <c r="B853" i="8" s="1"/>
  <c r="A854" i="8"/>
  <c r="B854" i="8" s="1"/>
  <c r="A855" i="8"/>
  <c r="B855" i="8" s="1"/>
  <c r="A856" i="8"/>
  <c r="B856" i="8" s="1"/>
  <c r="A857" i="8"/>
  <c r="B857" i="8" s="1"/>
  <c r="A858" i="8"/>
  <c r="B858" i="8" s="1"/>
  <c r="A859" i="8"/>
  <c r="B859" i="8" s="1"/>
  <c r="A860" i="8"/>
  <c r="B860" i="8" s="1"/>
  <c r="A861" i="8"/>
  <c r="B861" i="8" s="1"/>
  <c r="A862" i="8"/>
  <c r="B862" i="8" s="1"/>
  <c r="A863" i="8"/>
  <c r="B863" i="8" s="1"/>
  <c r="A864" i="8"/>
  <c r="B864" i="8" s="1"/>
  <c r="A865" i="8"/>
  <c r="B865" i="8" s="1"/>
  <c r="A866" i="8"/>
  <c r="B866" i="8" s="1"/>
  <c r="A867" i="8"/>
  <c r="B867" i="8" s="1"/>
  <c r="A868" i="8"/>
  <c r="B868" i="8" s="1"/>
  <c r="A869" i="8"/>
  <c r="B869" i="8" s="1"/>
  <c r="A870" i="8"/>
  <c r="B870" i="8" s="1"/>
  <c r="A871" i="8"/>
  <c r="B871" i="8" s="1"/>
  <c r="A872" i="8"/>
  <c r="B872" i="8" s="1"/>
  <c r="A873" i="8"/>
  <c r="B873" i="8" s="1"/>
  <c r="A874" i="8"/>
  <c r="B874" i="8" s="1"/>
  <c r="A875" i="8"/>
  <c r="B875" i="8" s="1"/>
  <c r="A876" i="8"/>
  <c r="B876" i="8" s="1"/>
  <c r="A877" i="8"/>
  <c r="B877" i="8" s="1"/>
  <c r="A878" i="8"/>
  <c r="B878" i="8" s="1"/>
  <c r="A879" i="8"/>
  <c r="B879" i="8" s="1"/>
  <c r="A880" i="8"/>
  <c r="B880" i="8" s="1"/>
  <c r="A881" i="8"/>
  <c r="B881" i="8" s="1"/>
  <c r="A882" i="8"/>
  <c r="B882" i="8" s="1"/>
  <c r="A883" i="8"/>
  <c r="B883" i="8" s="1"/>
  <c r="A884" i="8"/>
  <c r="B884" i="8" s="1"/>
  <c r="A885" i="8"/>
  <c r="B885" i="8" s="1"/>
  <c r="A886" i="8"/>
  <c r="B886" i="8" s="1"/>
  <c r="A887" i="8"/>
  <c r="B887" i="8" s="1"/>
  <c r="A888" i="8"/>
  <c r="B888" i="8" s="1"/>
  <c r="A889" i="8"/>
  <c r="B889" i="8" s="1"/>
  <c r="A890" i="8"/>
  <c r="B890" i="8" s="1"/>
  <c r="A891" i="8"/>
  <c r="B891" i="8" s="1"/>
  <c r="A892" i="8"/>
  <c r="B892" i="8" s="1"/>
  <c r="A893" i="8"/>
  <c r="B893" i="8" s="1"/>
  <c r="A894" i="8"/>
  <c r="B894" i="8" s="1"/>
  <c r="A895" i="8"/>
  <c r="B895" i="8" s="1"/>
  <c r="A896" i="8"/>
  <c r="B896" i="8" s="1"/>
  <c r="A897" i="8"/>
  <c r="B897" i="8" s="1"/>
  <c r="A898" i="8"/>
  <c r="B898" i="8" s="1"/>
  <c r="A899" i="8"/>
  <c r="B899" i="8" s="1"/>
  <c r="A900" i="8"/>
  <c r="B900" i="8" s="1"/>
  <c r="A901" i="8"/>
  <c r="B901" i="8" s="1"/>
  <c r="A902" i="8"/>
  <c r="B902" i="8" s="1"/>
  <c r="A903" i="8"/>
  <c r="B903" i="8" s="1"/>
  <c r="A904" i="8"/>
  <c r="B904" i="8" s="1"/>
  <c r="A905" i="8"/>
  <c r="B905" i="8" s="1"/>
  <c r="A906" i="8"/>
  <c r="B906" i="8" s="1"/>
  <c r="A907" i="8"/>
  <c r="B907" i="8" s="1"/>
  <c r="A908" i="8"/>
  <c r="B908" i="8" s="1"/>
  <c r="A909" i="8"/>
  <c r="B909" i="8" s="1"/>
  <c r="A910" i="8"/>
  <c r="B910" i="8" s="1"/>
  <c r="A911" i="8"/>
  <c r="B911" i="8" s="1"/>
  <c r="A912" i="8"/>
  <c r="B912" i="8" s="1"/>
  <c r="A913" i="8"/>
  <c r="B913" i="8" s="1"/>
  <c r="A914" i="8"/>
  <c r="B914" i="8" s="1"/>
  <c r="A915" i="8"/>
  <c r="B915" i="8" s="1"/>
  <c r="A916" i="8"/>
  <c r="B916" i="8" s="1"/>
  <c r="A917" i="8"/>
  <c r="B917" i="8" s="1"/>
  <c r="A918" i="8"/>
  <c r="B918" i="8" s="1"/>
  <c r="A919" i="8"/>
  <c r="B919" i="8" s="1"/>
  <c r="A920" i="8"/>
  <c r="B920" i="8" s="1"/>
  <c r="A921" i="8"/>
  <c r="B921" i="8" s="1"/>
  <c r="A922" i="8"/>
  <c r="B922" i="8" s="1"/>
  <c r="A923" i="8"/>
  <c r="B923" i="8" s="1"/>
  <c r="A924" i="8"/>
  <c r="B924" i="8" s="1"/>
  <c r="A925" i="8"/>
  <c r="B925" i="8" s="1"/>
  <c r="A926" i="8"/>
  <c r="B926" i="8" s="1"/>
  <c r="A927" i="8"/>
  <c r="B927" i="8" s="1"/>
  <c r="A928" i="8"/>
  <c r="B928" i="8" s="1"/>
  <c r="A929" i="8"/>
  <c r="B929" i="8" s="1"/>
  <c r="A930" i="8"/>
  <c r="B930" i="8" s="1"/>
  <c r="A931" i="8"/>
  <c r="B931" i="8" s="1"/>
  <c r="A932" i="8"/>
  <c r="B932" i="8" s="1"/>
  <c r="A933" i="8"/>
  <c r="B933" i="8" s="1"/>
  <c r="A934" i="8"/>
  <c r="B934" i="8" s="1"/>
  <c r="A935" i="8"/>
  <c r="B935" i="8" s="1"/>
  <c r="A936" i="8"/>
  <c r="B936" i="8" s="1"/>
  <c r="A937" i="8"/>
  <c r="B937" i="8" s="1"/>
  <c r="A938" i="8"/>
  <c r="B938" i="8" s="1"/>
  <c r="A939" i="8"/>
  <c r="B939" i="8" s="1"/>
  <c r="A940" i="8"/>
  <c r="B940" i="8" s="1"/>
  <c r="A941" i="8"/>
  <c r="B941" i="8" s="1"/>
  <c r="A942" i="8"/>
  <c r="B942" i="8" s="1"/>
  <c r="A943" i="8"/>
  <c r="B943" i="8" s="1"/>
  <c r="A944" i="8"/>
  <c r="B944" i="8" s="1"/>
  <c r="A945" i="8"/>
  <c r="B945" i="8" s="1"/>
  <c r="A946" i="8"/>
  <c r="B946" i="8" s="1"/>
  <c r="A947" i="8"/>
  <c r="B947" i="8" s="1"/>
  <c r="A948" i="8"/>
  <c r="B948" i="8" s="1"/>
  <c r="A949" i="8"/>
  <c r="B949" i="8" s="1"/>
  <c r="A950" i="8"/>
  <c r="B950" i="8" s="1"/>
  <c r="A951" i="8"/>
  <c r="B951" i="8" s="1"/>
  <c r="A952" i="8"/>
  <c r="B952" i="8" s="1"/>
  <c r="A953" i="8"/>
  <c r="B953" i="8" s="1"/>
  <c r="A954" i="8"/>
  <c r="B954" i="8" s="1"/>
  <c r="A955" i="8"/>
  <c r="B955" i="8" s="1"/>
  <c r="A956" i="8"/>
  <c r="B956" i="8" s="1"/>
  <c r="A957" i="8"/>
  <c r="B957" i="8" s="1"/>
  <c r="A958" i="8"/>
  <c r="B958" i="8" s="1"/>
  <c r="A959" i="8"/>
  <c r="B959" i="8" s="1"/>
  <c r="A960" i="8"/>
  <c r="B960" i="8" s="1"/>
  <c r="A961" i="8"/>
  <c r="B961" i="8" s="1"/>
  <c r="A962" i="8"/>
  <c r="B962" i="8" s="1"/>
  <c r="A963" i="8"/>
  <c r="B963" i="8" s="1"/>
  <c r="A964" i="8"/>
  <c r="B964" i="8" s="1"/>
  <c r="A965" i="8"/>
  <c r="B965" i="8" s="1"/>
  <c r="A966" i="8"/>
  <c r="B966" i="8" s="1"/>
  <c r="A967" i="8"/>
  <c r="B967" i="8" s="1"/>
  <c r="A968" i="8"/>
  <c r="B968" i="8" s="1"/>
  <c r="A969" i="8"/>
  <c r="B969" i="8" s="1"/>
  <c r="A970" i="8"/>
  <c r="B970" i="8" s="1"/>
  <c r="A971" i="8"/>
  <c r="B971" i="8" s="1"/>
  <c r="A972" i="8"/>
  <c r="B972" i="8" s="1"/>
  <c r="A973" i="8"/>
  <c r="B973" i="8" s="1"/>
  <c r="A974" i="8"/>
  <c r="B974" i="8" s="1"/>
  <c r="A975" i="8"/>
  <c r="B975" i="8" s="1"/>
  <c r="A976" i="8"/>
  <c r="B976" i="8" s="1"/>
  <c r="A977" i="8"/>
  <c r="B977" i="8" s="1"/>
  <c r="A978" i="8"/>
  <c r="B978" i="8" s="1"/>
  <c r="A979" i="8"/>
  <c r="B979" i="8" s="1"/>
  <c r="A980" i="8"/>
  <c r="B980" i="8" s="1"/>
  <c r="A981" i="8"/>
  <c r="B981" i="8" s="1"/>
  <c r="A982" i="8"/>
  <c r="B982" i="8" s="1"/>
  <c r="A983" i="8"/>
  <c r="B983" i="8" s="1"/>
  <c r="A984" i="8"/>
  <c r="B984" i="8" s="1"/>
  <c r="A985" i="8"/>
  <c r="B985" i="8" s="1"/>
  <c r="A986" i="8"/>
  <c r="B986" i="8" s="1"/>
  <c r="A987" i="8"/>
  <c r="B987" i="8" s="1"/>
  <c r="A988" i="8"/>
  <c r="B988" i="8" s="1"/>
  <c r="A989" i="8"/>
  <c r="B989" i="8" s="1"/>
  <c r="A990" i="8"/>
  <c r="B990" i="8" s="1"/>
  <c r="A991" i="8"/>
  <c r="B991" i="8" s="1"/>
  <c r="A992" i="8"/>
  <c r="B992" i="8" s="1"/>
  <c r="A993" i="8"/>
  <c r="B993" i="8" s="1"/>
  <c r="A994" i="8"/>
  <c r="B994" i="8" s="1"/>
  <c r="A995" i="8"/>
  <c r="B995" i="8" s="1"/>
  <c r="A996" i="8"/>
  <c r="B996" i="8" s="1"/>
  <c r="A997" i="8"/>
  <c r="B997" i="8" s="1"/>
  <c r="A998" i="8"/>
  <c r="B998" i="8" s="1"/>
  <c r="A999" i="8"/>
  <c r="B999" i="8" s="1"/>
  <c r="A1000" i="8"/>
  <c r="B1000" i="8" s="1"/>
  <c r="A1001" i="8"/>
  <c r="B1001" i="8" s="1"/>
  <c r="A1002" i="8"/>
  <c r="B1002" i="8" s="1"/>
  <c r="A1003" i="8"/>
  <c r="B1003" i="8" s="1"/>
  <c r="A1004" i="8"/>
  <c r="B1004" i="8" s="1"/>
  <c r="A1005" i="8"/>
  <c r="B1005" i="8" s="1"/>
  <c r="A1006" i="8"/>
  <c r="B1006" i="8" s="1"/>
  <c r="A1007" i="8"/>
  <c r="B1007" i="8" s="1"/>
  <c r="A1008" i="8"/>
  <c r="B1008" i="8" s="1"/>
  <c r="A1009" i="8"/>
  <c r="B1009" i="8" s="1"/>
  <c r="A1010" i="8"/>
  <c r="B1010" i="8" s="1"/>
  <c r="A1011" i="8"/>
  <c r="B1011" i="8" s="1"/>
  <c r="A1012" i="8"/>
  <c r="B1012" i="8" s="1"/>
  <c r="A1013" i="8"/>
  <c r="B1013" i="8" s="1"/>
  <c r="A1014" i="8"/>
  <c r="B1014" i="8" s="1"/>
  <c r="A1015" i="8"/>
  <c r="B1015" i="8" s="1"/>
  <c r="A1016" i="8"/>
  <c r="B1016" i="8" s="1"/>
  <c r="A1017" i="8"/>
  <c r="B1017" i="8" s="1"/>
  <c r="A1018" i="8"/>
  <c r="B1018" i="8" s="1"/>
  <c r="A1019" i="8"/>
  <c r="B1019" i="8" s="1"/>
  <c r="A1020" i="8"/>
  <c r="B1020" i="8" s="1"/>
  <c r="A1021" i="8"/>
  <c r="B1021" i="8" s="1"/>
  <c r="A1022" i="8"/>
  <c r="B1022" i="8" s="1"/>
  <c r="A1023" i="8"/>
  <c r="B1023" i="8" s="1"/>
  <c r="A1024" i="8"/>
  <c r="B1024" i="8" s="1"/>
  <c r="A1025" i="8"/>
  <c r="B1025" i="8" s="1"/>
  <c r="A1026" i="8"/>
  <c r="B1026" i="8" s="1"/>
  <c r="A1027" i="8"/>
  <c r="B1027" i="8" s="1"/>
  <c r="A1028" i="8"/>
  <c r="B1028" i="8" s="1"/>
  <c r="A1029" i="8"/>
  <c r="B1029" i="8" s="1"/>
  <c r="A1030" i="8"/>
  <c r="B1030" i="8" s="1"/>
  <c r="A1031" i="8"/>
  <c r="B1031" i="8" s="1"/>
  <c r="A1032" i="8"/>
  <c r="B1032" i="8" s="1"/>
  <c r="A1033" i="8"/>
  <c r="B1033" i="8" s="1"/>
  <c r="A1034" i="8"/>
  <c r="B1034" i="8" s="1"/>
  <c r="A1035" i="8"/>
  <c r="B1035" i="8" s="1"/>
  <c r="A1036" i="8"/>
  <c r="B1036" i="8" s="1"/>
  <c r="A1037" i="8"/>
  <c r="B1037" i="8" s="1"/>
  <c r="A1038" i="8"/>
  <c r="B1038" i="8" s="1"/>
  <c r="A1039" i="8"/>
  <c r="B1039" i="8" s="1"/>
  <c r="A1040" i="8"/>
  <c r="B1040" i="8" s="1"/>
  <c r="A1041" i="8"/>
  <c r="B1041" i="8" s="1"/>
  <c r="A1042" i="8"/>
  <c r="B1042" i="8" s="1"/>
  <c r="A1043" i="8"/>
  <c r="B1043" i="8" s="1"/>
  <c r="A1044" i="8"/>
  <c r="B1044" i="8" s="1"/>
  <c r="A1045" i="8"/>
  <c r="B1045" i="8" s="1"/>
  <c r="A1046" i="8"/>
  <c r="B1046" i="8" s="1"/>
  <c r="A1047" i="8"/>
  <c r="B1047" i="8" s="1"/>
  <c r="A1048" i="8"/>
  <c r="B1048" i="8" s="1"/>
  <c r="A1049" i="8"/>
  <c r="B1049" i="8" s="1"/>
  <c r="A1050" i="8"/>
  <c r="B1050" i="8" s="1"/>
  <c r="A1051" i="8"/>
  <c r="B1051" i="8" s="1"/>
  <c r="A1052" i="8"/>
  <c r="B1052" i="8" s="1"/>
  <c r="A1053" i="8"/>
  <c r="B1053" i="8" s="1"/>
  <c r="A1054" i="8"/>
  <c r="B1054" i="8" s="1"/>
  <c r="A1055" i="8"/>
  <c r="B1055" i="8" s="1"/>
  <c r="A1056" i="8"/>
  <c r="B1056" i="8" s="1"/>
  <c r="A1057" i="8"/>
  <c r="B1057" i="8" s="1"/>
  <c r="A1058" i="8"/>
  <c r="B1058" i="8" s="1"/>
  <c r="A1059" i="8"/>
  <c r="B1059" i="8" s="1"/>
  <c r="A1060" i="8"/>
  <c r="B1060" i="8" s="1"/>
  <c r="A1061" i="8"/>
  <c r="B1061" i="8" s="1"/>
  <c r="A1062" i="8"/>
  <c r="B1062" i="8" s="1"/>
  <c r="A1063" i="8"/>
  <c r="B1063" i="8" s="1"/>
  <c r="A1064" i="8"/>
  <c r="B1064" i="8" s="1"/>
  <c r="A1065" i="8"/>
  <c r="B1065" i="8" s="1"/>
  <c r="A1066" i="8"/>
  <c r="B1066" i="8" s="1"/>
  <c r="A1067" i="8"/>
  <c r="B1067" i="8" s="1"/>
  <c r="A1068" i="8"/>
  <c r="B1068" i="8" s="1"/>
  <c r="A1069" i="8"/>
  <c r="B1069" i="8" s="1"/>
  <c r="A1070" i="8"/>
  <c r="B1070" i="8" s="1"/>
  <c r="A1071" i="8"/>
  <c r="B1071" i="8" s="1"/>
  <c r="A1072" i="8"/>
  <c r="B1072" i="8" s="1"/>
  <c r="A1073" i="8"/>
  <c r="B1073" i="8" s="1"/>
  <c r="A1074" i="8"/>
  <c r="B1074" i="8" s="1"/>
  <c r="A1075" i="8"/>
  <c r="B1075" i="8" s="1"/>
  <c r="A1076" i="8"/>
  <c r="B1076" i="8" s="1"/>
  <c r="A1077" i="8"/>
  <c r="B1077" i="8" s="1"/>
  <c r="A1078" i="8"/>
  <c r="B1078" i="8" s="1"/>
  <c r="A1079" i="8"/>
  <c r="B1079" i="8" s="1"/>
  <c r="A1080" i="8"/>
  <c r="B1080" i="8" s="1"/>
  <c r="A1081" i="8"/>
  <c r="B1081" i="8" s="1"/>
  <c r="A1082" i="8"/>
  <c r="B1082" i="8" s="1"/>
  <c r="A1083" i="8"/>
  <c r="B1083" i="8" s="1"/>
  <c r="A1084" i="8"/>
  <c r="B1084" i="8" s="1"/>
  <c r="A1085" i="8"/>
  <c r="B1085" i="8" s="1"/>
  <c r="A1086" i="8"/>
  <c r="B1086" i="8" s="1"/>
  <c r="A1087" i="8"/>
  <c r="B1087" i="8" s="1"/>
  <c r="A1088" i="8"/>
  <c r="B1088" i="8" s="1"/>
  <c r="A1089" i="8"/>
  <c r="B1089" i="8" s="1"/>
  <c r="A1090" i="8"/>
  <c r="B1090" i="8" s="1"/>
  <c r="A1091" i="8"/>
  <c r="B1091" i="8" s="1"/>
  <c r="A1092" i="8"/>
  <c r="B1092" i="8" s="1"/>
  <c r="A1093" i="8"/>
  <c r="B1093" i="8" s="1"/>
  <c r="A1094" i="8"/>
  <c r="B1094" i="8" s="1"/>
  <c r="A1095" i="8"/>
  <c r="B1095" i="8" s="1"/>
  <c r="A1096" i="8"/>
  <c r="B1096" i="8" s="1"/>
  <c r="A1097" i="8"/>
  <c r="B1097" i="8" s="1"/>
  <c r="A1098" i="8"/>
  <c r="B1098" i="8" s="1"/>
  <c r="A1099" i="8"/>
  <c r="B1099" i="8" s="1"/>
  <c r="A1100" i="8"/>
  <c r="B1100" i="8" s="1"/>
  <c r="A1101" i="8"/>
  <c r="B1101" i="8" s="1"/>
  <c r="A1102" i="8"/>
  <c r="B1102" i="8" s="1"/>
  <c r="A1103" i="8"/>
  <c r="B1103" i="8" s="1"/>
  <c r="A1104" i="8"/>
  <c r="B1104" i="8" s="1"/>
  <c r="A1105" i="8"/>
  <c r="B1105" i="8" s="1"/>
  <c r="A1106" i="8"/>
  <c r="B1106" i="8" s="1"/>
  <c r="A1107" i="8"/>
  <c r="B1107" i="8" s="1"/>
  <c r="A1108" i="8"/>
  <c r="B1108" i="8" s="1"/>
  <c r="A1109" i="8"/>
  <c r="B1109" i="8" s="1"/>
  <c r="A1110" i="8"/>
  <c r="B1110" i="8" s="1"/>
  <c r="A1111" i="8"/>
  <c r="B1111" i="8" s="1"/>
  <c r="A1112" i="8"/>
  <c r="B1112" i="8" s="1"/>
  <c r="A1113" i="8"/>
  <c r="B1113" i="8" s="1"/>
  <c r="A1114" i="8"/>
  <c r="B1114" i="8" s="1"/>
  <c r="A1115" i="8"/>
  <c r="B1115" i="8" s="1"/>
  <c r="A1116" i="8"/>
  <c r="B1116" i="8" s="1"/>
  <c r="A1117" i="8"/>
  <c r="B1117" i="8" s="1"/>
  <c r="A1118" i="8"/>
  <c r="B1118" i="8" s="1"/>
  <c r="A1119" i="8"/>
  <c r="B1119" i="8" s="1"/>
  <c r="A1120" i="8"/>
  <c r="B1120" i="8" s="1"/>
  <c r="A1121" i="8"/>
  <c r="B1121" i="8" s="1"/>
  <c r="A1122" i="8"/>
  <c r="B1122" i="8" s="1"/>
  <c r="A1123" i="8"/>
  <c r="B1123" i="8" s="1"/>
  <c r="A1124" i="8"/>
  <c r="B1124" i="8" s="1"/>
  <c r="A1125" i="8"/>
  <c r="B1125" i="8" s="1"/>
  <c r="A1126" i="8"/>
  <c r="B1126" i="8" s="1"/>
  <c r="A1127" i="8"/>
  <c r="B1127" i="8" s="1"/>
  <c r="A1128" i="8"/>
  <c r="B1128" i="8" s="1"/>
  <c r="A1129" i="8"/>
  <c r="B1129" i="8" s="1"/>
  <c r="A1130" i="8"/>
  <c r="B1130" i="8" s="1"/>
  <c r="A1131" i="8"/>
  <c r="B1131" i="8" s="1"/>
  <c r="A1132" i="8"/>
  <c r="B1132" i="8" s="1"/>
  <c r="A1133" i="8"/>
  <c r="B1133" i="8" s="1"/>
  <c r="A1134" i="8"/>
  <c r="B1134" i="8" s="1"/>
  <c r="A1135" i="8"/>
  <c r="B1135" i="8" s="1"/>
  <c r="A1136" i="8"/>
  <c r="B1136" i="8" s="1"/>
  <c r="A1137" i="8"/>
  <c r="B1137" i="8" s="1"/>
  <c r="A1138" i="8"/>
  <c r="B1138" i="8" s="1"/>
  <c r="A1139" i="8"/>
  <c r="B1139" i="8" s="1"/>
  <c r="A1140" i="8"/>
  <c r="B1140" i="8" s="1"/>
  <c r="A1141" i="8"/>
  <c r="B1141" i="8" s="1"/>
  <c r="A1142" i="8"/>
  <c r="B1142" i="8" s="1"/>
  <c r="A1143" i="8"/>
  <c r="B1143" i="8" s="1"/>
  <c r="A1144" i="8"/>
  <c r="B1144" i="8" s="1"/>
  <c r="A1145" i="8"/>
  <c r="B1145" i="8" s="1"/>
  <c r="A1146" i="8"/>
  <c r="B1146" i="8" s="1"/>
  <c r="A1147" i="8"/>
  <c r="B1147" i="8" s="1"/>
  <c r="A1148" i="8"/>
  <c r="B1148" i="8" s="1"/>
  <c r="A1149" i="8"/>
  <c r="B1149" i="8" s="1"/>
  <c r="A1150" i="8"/>
  <c r="B1150" i="8" s="1"/>
  <c r="A1151" i="8"/>
  <c r="B1151" i="8" s="1"/>
  <c r="A1152" i="8"/>
  <c r="B1152" i="8" s="1"/>
  <c r="A1153" i="8"/>
  <c r="B1153" i="8" s="1"/>
  <c r="A1154" i="8"/>
  <c r="B1154" i="8" s="1"/>
  <c r="A1155" i="8"/>
  <c r="B1155" i="8" s="1"/>
  <c r="A1156" i="8"/>
  <c r="B1156" i="8" s="1"/>
  <c r="A1157" i="8"/>
  <c r="B1157" i="8" s="1"/>
  <c r="A1158" i="8"/>
  <c r="B1158" i="8" s="1"/>
  <c r="A1159" i="8"/>
  <c r="B1159" i="8" s="1"/>
  <c r="A1160" i="8"/>
  <c r="B1160" i="8" s="1"/>
  <c r="A1161" i="8"/>
  <c r="B1161" i="8" s="1"/>
  <c r="A1162" i="8"/>
  <c r="B1162" i="8" s="1"/>
  <c r="A1163" i="8"/>
  <c r="B1163" i="8" s="1"/>
  <c r="A1164" i="8"/>
  <c r="B1164" i="8" s="1"/>
  <c r="A1165" i="8"/>
  <c r="B1165" i="8" s="1"/>
  <c r="A1166" i="8"/>
  <c r="B1166" i="8" s="1"/>
  <c r="A1167" i="8"/>
  <c r="B1167" i="8" s="1"/>
  <c r="A1168" i="8"/>
  <c r="B1168" i="8" s="1"/>
  <c r="A1169" i="8"/>
  <c r="B1169" i="8" s="1"/>
  <c r="A1170" i="8"/>
  <c r="B1170" i="8" s="1"/>
  <c r="A1171" i="8"/>
  <c r="B1171" i="8" s="1"/>
  <c r="A1172" i="8"/>
  <c r="B1172" i="8" s="1"/>
  <c r="A1173" i="8"/>
  <c r="B1173" i="8" s="1"/>
  <c r="A1174" i="8"/>
  <c r="B1174" i="8" s="1"/>
  <c r="A1175" i="8"/>
  <c r="B1175" i="8" s="1"/>
  <c r="A1176" i="8"/>
  <c r="B1176" i="8" s="1"/>
  <c r="A1177" i="8"/>
  <c r="B1177" i="8" s="1"/>
  <c r="A1178" i="8"/>
  <c r="B1178" i="8" s="1"/>
  <c r="A1179" i="8"/>
  <c r="B1179" i="8" s="1"/>
  <c r="A1180" i="8"/>
  <c r="B1180" i="8" s="1"/>
  <c r="A1181" i="8"/>
  <c r="B1181" i="8" s="1"/>
  <c r="A1182" i="8"/>
  <c r="B1182" i="8" s="1"/>
  <c r="A1183" i="8"/>
  <c r="B1183" i="8" s="1"/>
  <c r="A1184" i="8"/>
  <c r="B1184" i="8" s="1"/>
  <c r="A1185" i="8"/>
  <c r="B1185" i="8" s="1"/>
  <c r="A1186" i="8"/>
  <c r="B1186" i="8" s="1"/>
  <c r="A1187" i="8"/>
  <c r="B1187" i="8" s="1"/>
  <c r="A1188" i="8"/>
  <c r="B1188" i="8" s="1"/>
  <c r="A1189" i="8"/>
  <c r="B1189" i="8" s="1"/>
  <c r="A1190" i="8"/>
  <c r="B1190" i="8" s="1"/>
  <c r="A1191" i="8"/>
  <c r="B1191" i="8" s="1"/>
  <c r="A1192" i="8"/>
  <c r="B1192" i="8" s="1"/>
  <c r="A1193" i="8"/>
  <c r="B1193" i="8" s="1"/>
  <c r="A1194" i="8"/>
  <c r="B1194" i="8" s="1"/>
  <c r="A1195" i="8"/>
  <c r="B1195" i="8" s="1"/>
  <c r="A1196" i="8"/>
  <c r="B1196" i="8" s="1"/>
  <c r="A1197" i="8"/>
  <c r="B1197" i="8" s="1"/>
  <c r="A1198" i="8"/>
  <c r="B1198" i="8" s="1"/>
  <c r="A1199" i="8"/>
  <c r="B1199" i="8" s="1"/>
  <c r="A1200" i="8"/>
  <c r="B1200" i="8" s="1"/>
  <c r="A1201" i="8"/>
  <c r="B1201" i="8" s="1"/>
  <c r="A1202" i="8"/>
  <c r="B1202" i="8" s="1"/>
  <c r="A1203" i="8"/>
  <c r="B1203" i="8" s="1"/>
  <c r="A1204" i="8"/>
  <c r="B1204" i="8" s="1"/>
  <c r="A1205" i="8"/>
  <c r="B1205" i="8" s="1"/>
  <c r="A1206" i="8"/>
  <c r="B1206" i="8" s="1"/>
  <c r="A1207" i="8"/>
  <c r="B1207" i="8" s="1"/>
  <c r="A1208" i="8"/>
  <c r="B1208" i="8" s="1"/>
  <c r="A1209" i="8"/>
  <c r="B1209" i="8" s="1"/>
  <c r="A1210" i="8"/>
  <c r="B1210" i="8" s="1"/>
  <c r="A1211" i="8"/>
  <c r="B1211" i="8" s="1"/>
  <c r="A1212" i="8"/>
  <c r="B1212" i="8" s="1"/>
  <c r="A1213" i="8"/>
  <c r="B1213" i="8" s="1"/>
  <c r="A1214" i="8"/>
  <c r="B1214" i="8" s="1"/>
  <c r="A1215" i="8"/>
  <c r="B1215" i="8" s="1"/>
  <c r="A1216" i="8"/>
  <c r="B1216" i="8" s="1"/>
  <c r="A1217" i="8"/>
  <c r="B1217" i="8" s="1"/>
  <c r="A1218" i="8"/>
  <c r="B1218" i="8" s="1"/>
  <c r="A1219" i="8"/>
  <c r="B1219" i="8" s="1"/>
  <c r="A1220" i="8"/>
  <c r="B1220" i="8" s="1"/>
  <c r="A1221" i="8"/>
  <c r="B1221" i="8" s="1"/>
  <c r="A1222" i="8"/>
  <c r="B1222" i="8" s="1"/>
  <c r="A1223" i="8"/>
  <c r="B1223" i="8" s="1"/>
  <c r="A1224" i="8"/>
  <c r="B1224" i="8" s="1"/>
  <c r="A1225" i="8"/>
  <c r="B1225" i="8" s="1"/>
  <c r="A1226" i="8"/>
  <c r="B1226" i="8" s="1"/>
  <c r="A1227" i="8"/>
  <c r="B1227" i="8" s="1"/>
  <c r="A1228" i="8"/>
  <c r="B1228" i="8" s="1"/>
  <c r="A1229" i="8"/>
  <c r="B1229" i="8" s="1"/>
  <c r="A1230" i="8"/>
  <c r="B1230" i="8" s="1"/>
  <c r="A1231" i="8"/>
  <c r="B1231" i="8" s="1"/>
  <c r="A1232" i="8"/>
  <c r="B1232" i="8" s="1"/>
  <c r="A1233" i="8"/>
  <c r="B1233" i="8" s="1"/>
  <c r="A1234" i="8"/>
  <c r="B1234" i="8" s="1"/>
  <c r="A1235" i="8"/>
  <c r="B1235" i="8" s="1"/>
  <c r="A1236" i="8"/>
  <c r="B1236" i="8" s="1"/>
  <c r="A1237" i="8"/>
  <c r="B1237" i="8" s="1"/>
  <c r="A1238" i="8"/>
  <c r="B1238" i="8" s="1"/>
  <c r="A1239" i="8"/>
  <c r="B1239" i="8" s="1"/>
  <c r="A1240" i="8"/>
  <c r="B1240" i="8" s="1"/>
  <c r="A1241" i="8"/>
  <c r="B1241" i="8" s="1"/>
  <c r="A1242" i="8"/>
  <c r="B1242" i="8" s="1"/>
  <c r="A1243" i="8"/>
  <c r="B1243" i="8" s="1"/>
  <c r="A1244" i="8"/>
  <c r="B1244" i="8" s="1"/>
  <c r="A1245" i="8"/>
  <c r="B1245" i="8" s="1"/>
  <c r="A1246" i="8"/>
  <c r="B1246" i="8" s="1"/>
  <c r="A1247" i="8"/>
  <c r="B1247" i="8" s="1"/>
  <c r="A1248" i="8"/>
  <c r="B1248" i="8" s="1"/>
  <c r="A1249" i="8"/>
  <c r="B1249" i="8" s="1"/>
  <c r="A1250" i="8"/>
  <c r="B1250" i="8" s="1"/>
  <c r="A1251" i="8"/>
  <c r="B1251" i="8" s="1"/>
  <c r="A1252" i="8"/>
  <c r="B1252" i="8" s="1"/>
  <c r="A1253" i="8"/>
  <c r="B1253" i="8" s="1"/>
  <c r="A1254" i="8"/>
  <c r="B1254" i="8" s="1"/>
  <c r="A1255" i="8"/>
  <c r="B1255" i="8" s="1"/>
  <c r="A1256" i="8"/>
  <c r="B1256" i="8" s="1"/>
  <c r="A1257" i="8"/>
  <c r="B1257" i="8" s="1"/>
  <c r="A1258" i="8"/>
  <c r="B1258" i="8" s="1"/>
  <c r="A1259" i="8"/>
  <c r="B1259" i="8" s="1"/>
  <c r="A1260" i="8"/>
  <c r="B1260" i="8" s="1"/>
  <c r="A1261" i="8"/>
  <c r="B1261" i="8" s="1"/>
  <c r="A1262" i="8"/>
  <c r="B1262" i="8" s="1"/>
  <c r="A1263" i="8"/>
  <c r="B1263" i="8" s="1"/>
  <c r="A1264" i="8"/>
  <c r="B1264" i="8" s="1"/>
  <c r="A1265" i="8"/>
  <c r="B1265" i="8" s="1"/>
  <c r="A1266" i="8"/>
  <c r="B1266" i="8" s="1"/>
  <c r="A1267" i="8"/>
  <c r="B1267" i="8" s="1"/>
  <c r="A1268" i="8"/>
  <c r="B1268" i="8" s="1"/>
  <c r="A1269" i="8"/>
  <c r="B1269" i="8" s="1"/>
  <c r="A1270" i="8"/>
  <c r="B1270" i="8" s="1"/>
  <c r="A1271" i="8"/>
  <c r="B1271" i="8" s="1"/>
  <c r="A1272" i="8"/>
  <c r="B1272" i="8" s="1"/>
  <c r="A1273" i="8"/>
  <c r="B1273" i="8" s="1"/>
  <c r="A1274" i="8"/>
  <c r="B1274" i="8" s="1"/>
  <c r="A1275" i="8"/>
  <c r="B1275" i="8" s="1"/>
  <c r="A1276" i="8"/>
  <c r="B1276" i="8" s="1"/>
  <c r="A1277" i="8"/>
  <c r="B1277" i="8" s="1"/>
  <c r="A1278" i="8"/>
  <c r="B1278" i="8" s="1"/>
  <c r="A1279" i="8"/>
  <c r="B1279" i="8" s="1"/>
  <c r="A1280" i="8"/>
  <c r="B1280" i="8" s="1"/>
  <c r="A1281" i="8"/>
  <c r="B1281" i="8" s="1"/>
  <c r="A1282" i="8"/>
  <c r="B1282" i="8" s="1"/>
  <c r="A1283" i="8"/>
  <c r="B1283" i="8" s="1"/>
  <c r="A1284" i="8"/>
  <c r="B1284" i="8" s="1"/>
  <c r="A1285" i="8"/>
  <c r="B1285" i="8" s="1"/>
  <c r="A1286" i="8"/>
  <c r="B1286" i="8" s="1"/>
  <c r="A1287" i="8"/>
  <c r="B1287" i="8" s="1"/>
  <c r="A1288" i="8"/>
  <c r="B1288" i="8" s="1"/>
  <c r="A1289" i="8"/>
  <c r="B1289" i="8" s="1"/>
  <c r="A1290" i="8"/>
  <c r="B1290" i="8" s="1"/>
  <c r="A1291" i="8"/>
  <c r="B1291" i="8" s="1"/>
  <c r="A1292" i="8"/>
  <c r="B1292" i="8" s="1"/>
  <c r="A1293" i="8"/>
  <c r="B1293" i="8" s="1"/>
  <c r="A1294" i="8"/>
  <c r="B1294" i="8" s="1"/>
  <c r="A1295" i="8"/>
  <c r="B1295" i="8" s="1"/>
  <c r="A1296" i="8"/>
  <c r="B1296" i="8" s="1"/>
  <c r="A1297" i="8"/>
  <c r="B1297" i="8" s="1"/>
  <c r="A1298" i="8"/>
  <c r="B1298" i="8" s="1"/>
  <c r="A1299" i="8"/>
  <c r="B1299" i="8" s="1"/>
  <c r="A1300" i="8"/>
  <c r="B1300" i="8" s="1"/>
  <c r="A1301" i="8"/>
  <c r="B1301" i="8" s="1"/>
  <c r="A1302" i="8"/>
  <c r="B1302" i="8" s="1"/>
  <c r="A1303" i="8"/>
  <c r="B1303" i="8" s="1"/>
  <c r="A1304" i="8"/>
  <c r="B1304" i="8" s="1"/>
  <c r="A1305" i="8"/>
  <c r="B1305" i="8" s="1"/>
  <c r="A1306" i="8"/>
  <c r="B1306" i="8" s="1"/>
  <c r="A1307" i="8"/>
  <c r="B1307" i="8" s="1"/>
  <c r="A1308" i="8"/>
  <c r="B1308" i="8" s="1"/>
  <c r="A1309" i="8"/>
  <c r="B1309" i="8" s="1"/>
  <c r="A1310" i="8"/>
  <c r="B1310" i="8" s="1"/>
  <c r="A1311" i="8"/>
  <c r="B1311" i="8" s="1"/>
  <c r="A1312" i="8"/>
  <c r="B1312" i="8" s="1"/>
  <c r="A1313" i="8"/>
  <c r="B1313" i="8" s="1"/>
  <c r="A1314" i="8"/>
  <c r="B1314" i="8" s="1"/>
  <c r="A1315" i="8"/>
  <c r="B1315" i="8" s="1"/>
  <c r="A1316" i="8"/>
  <c r="B1316" i="8" s="1"/>
  <c r="A1317" i="8"/>
  <c r="B1317" i="8" s="1"/>
  <c r="A1318" i="8"/>
  <c r="B1318" i="8" s="1"/>
  <c r="A1319" i="8"/>
  <c r="B1319" i="8" s="1"/>
  <c r="A1320" i="8"/>
  <c r="B1320" i="8" s="1"/>
  <c r="A1321" i="8"/>
  <c r="B1321" i="8" s="1"/>
  <c r="A1322" i="8"/>
  <c r="B1322" i="8" s="1"/>
  <c r="A1323" i="8"/>
  <c r="B1323" i="8" s="1"/>
  <c r="A1324" i="8"/>
  <c r="B1324" i="8" s="1"/>
  <c r="A1325" i="8"/>
  <c r="B1325" i="8" s="1"/>
  <c r="A1326" i="8"/>
  <c r="B1326" i="8" s="1"/>
  <c r="A1327" i="8"/>
  <c r="B1327" i="8" s="1"/>
  <c r="A1328" i="8"/>
  <c r="B1328" i="8" s="1"/>
  <c r="A1329" i="8"/>
  <c r="B1329" i="8" s="1"/>
  <c r="A1330" i="8"/>
  <c r="B1330" i="8" s="1"/>
  <c r="A1331" i="8"/>
  <c r="B1331" i="8" s="1"/>
  <c r="A1332" i="8"/>
  <c r="B1332" i="8" s="1"/>
  <c r="A1333" i="8"/>
  <c r="B1333" i="8" s="1"/>
  <c r="A1334" i="8"/>
  <c r="B1334" i="8" s="1"/>
  <c r="A1335" i="8"/>
  <c r="B1335" i="8" s="1"/>
  <c r="A1336" i="8"/>
  <c r="B1336" i="8" s="1"/>
  <c r="A1337" i="8"/>
  <c r="B1337" i="8" s="1"/>
  <c r="A1338" i="8"/>
  <c r="B1338" i="8" s="1"/>
  <c r="A1339" i="8"/>
  <c r="B1339" i="8" s="1"/>
  <c r="A1340" i="8"/>
  <c r="B1340" i="8" s="1"/>
  <c r="A1341" i="8"/>
  <c r="B1341" i="8" s="1"/>
  <c r="A1342" i="8"/>
  <c r="B1342" i="8" s="1"/>
  <c r="A1343" i="8"/>
  <c r="B1343" i="8" s="1"/>
  <c r="A1344" i="8"/>
  <c r="B1344" i="8" s="1"/>
  <c r="A1345" i="8"/>
  <c r="B1345" i="8" s="1"/>
  <c r="A1346" i="8"/>
  <c r="B1346" i="8" s="1"/>
  <c r="A1347" i="8"/>
  <c r="B1347" i="8" s="1"/>
  <c r="A1348" i="8"/>
  <c r="B1348" i="8" s="1"/>
  <c r="A1349" i="8"/>
  <c r="B1349" i="8" s="1"/>
  <c r="A1350" i="8"/>
  <c r="B1350" i="8" s="1"/>
  <c r="A1351" i="8"/>
  <c r="B1351" i="8" s="1"/>
  <c r="A1352" i="8"/>
  <c r="B1352" i="8" s="1"/>
  <c r="A1353" i="8"/>
  <c r="B1353" i="8" s="1"/>
  <c r="A1354" i="8"/>
  <c r="B1354" i="8" s="1"/>
  <c r="A1355" i="8"/>
  <c r="B1355" i="8" s="1"/>
  <c r="A1356" i="8"/>
  <c r="B1356" i="8" s="1"/>
  <c r="A1357" i="8"/>
  <c r="B1357" i="8" s="1"/>
  <c r="A1358" i="8"/>
  <c r="B1358" i="8" s="1"/>
  <c r="A1359" i="8"/>
  <c r="B1359" i="8" s="1"/>
  <c r="A1360" i="8"/>
  <c r="B1360" i="8" s="1"/>
  <c r="A1361" i="8"/>
  <c r="B1361" i="8" s="1"/>
  <c r="A1362" i="8"/>
  <c r="B1362" i="8" s="1"/>
  <c r="A1363" i="8"/>
  <c r="B1363" i="8" s="1"/>
  <c r="A1364" i="8"/>
  <c r="B1364" i="8" s="1"/>
  <c r="A1365" i="8"/>
  <c r="B1365" i="8" s="1"/>
  <c r="A1366" i="8"/>
  <c r="B1366" i="8" s="1"/>
  <c r="A1367" i="8"/>
  <c r="B1367" i="8" s="1"/>
  <c r="A1368" i="8"/>
  <c r="B1368" i="8" s="1"/>
  <c r="A1369" i="8"/>
  <c r="B1369" i="8" s="1"/>
  <c r="A1370" i="8"/>
  <c r="B1370" i="8" s="1"/>
  <c r="A1371" i="8"/>
  <c r="B1371" i="8" s="1"/>
  <c r="A1372" i="8"/>
  <c r="B1372" i="8" s="1"/>
  <c r="A1373" i="8"/>
  <c r="B1373" i="8" s="1"/>
  <c r="A1374" i="8"/>
  <c r="B1374" i="8" s="1"/>
  <c r="A1375" i="8"/>
  <c r="B1375" i="8" s="1"/>
  <c r="A1376" i="8"/>
  <c r="B1376" i="8" s="1"/>
  <c r="A1377" i="8"/>
  <c r="B1377" i="8" s="1"/>
  <c r="A1378" i="8"/>
  <c r="B1378" i="8" s="1"/>
  <c r="A1379" i="8"/>
  <c r="B1379" i="8" s="1"/>
  <c r="A1380" i="8"/>
  <c r="B1380" i="8" s="1"/>
  <c r="A1381" i="8"/>
  <c r="B1381" i="8" s="1"/>
  <c r="A1382" i="8"/>
  <c r="B1382" i="8" s="1"/>
  <c r="A1383" i="8"/>
  <c r="B1383" i="8" s="1"/>
  <c r="A1384" i="8"/>
  <c r="B1384" i="8" s="1"/>
  <c r="A1385" i="8"/>
  <c r="B1385" i="8" s="1"/>
  <c r="A1386" i="8"/>
  <c r="B1386" i="8" s="1"/>
  <c r="A1387" i="8"/>
  <c r="B1387" i="8" s="1"/>
  <c r="A1388" i="8"/>
  <c r="B1388" i="8" s="1"/>
  <c r="A1389" i="8"/>
  <c r="B1389" i="8" s="1"/>
  <c r="A1390" i="8"/>
  <c r="B1390" i="8" s="1"/>
  <c r="A1391" i="8"/>
  <c r="B1391" i="8" s="1"/>
  <c r="A1392" i="8"/>
  <c r="B1392" i="8" s="1"/>
  <c r="A1393" i="8"/>
  <c r="B1393" i="8" s="1"/>
  <c r="A1394" i="8"/>
  <c r="B1394" i="8" s="1"/>
  <c r="A1395" i="8"/>
  <c r="B1395" i="8" s="1"/>
  <c r="A1396" i="8"/>
  <c r="B1396" i="8" s="1"/>
  <c r="A1397" i="8"/>
  <c r="B1397" i="8" s="1"/>
  <c r="A1398" i="8"/>
  <c r="B1398" i="8" s="1"/>
  <c r="A1399" i="8"/>
  <c r="B1399" i="8" s="1"/>
  <c r="A1400" i="8"/>
  <c r="B1400" i="8" s="1"/>
  <c r="A1401" i="8"/>
  <c r="B1401" i="8" s="1"/>
  <c r="A1402" i="8"/>
  <c r="B1402" i="8" s="1"/>
  <c r="A1403" i="8"/>
  <c r="B1403" i="8" s="1"/>
  <c r="A1404" i="8"/>
  <c r="B1404" i="8" s="1"/>
  <c r="A1405" i="8"/>
  <c r="B1405" i="8" s="1"/>
  <c r="A1406" i="8"/>
  <c r="B1406" i="8" s="1"/>
  <c r="A1407" i="8"/>
  <c r="B1407" i="8" s="1"/>
  <c r="A1408" i="8"/>
  <c r="B1408" i="8" s="1"/>
  <c r="A1409" i="8"/>
  <c r="B1409" i="8" s="1"/>
  <c r="A1410" i="8"/>
  <c r="B1410" i="8" s="1"/>
  <c r="A1411" i="8"/>
  <c r="B1411" i="8" s="1"/>
  <c r="A1412" i="8"/>
  <c r="B1412" i="8" s="1"/>
  <c r="A1413" i="8"/>
  <c r="B1413" i="8" s="1"/>
  <c r="A1414" i="8"/>
  <c r="B1414" i="8" s="1"/>
  <c r="A1415" i="8"/>
  <c r="B1415" i="8" s="1"/>
  <c r="A1416" i="8"/>
  <c r="B1416" i="8" s="1"/>
  <c r="A1417" i="8"/>
  <c r="B1417" i="8" s="1"/>
  <c r="A1418" i="8"/>
  <c r="B1418" i="8" s="1"/>
  <c r="A1419" i="8"/>
  <c r="B1419" i="8" s="1"/>
  <c r="A1420" i="8"/>
  <c r="B1420" i="8" s="1"/>
  <c r="A1421" i="8"/>
  <c r="B1421" i="8" s="1"/>
  <c r="A1422" i="8"/>
  <c r="B1422" i="8" s="1"/>
  <c r="A1423" i="8"/>
  <c r="B1423" i="8" s="1"/>
  <c r="A1424" i="8"/>
  <c r="B1424" i="8" s="1"/>
  <c r="A1425" i="8"/>
  <c r="B1425" i="8" s="1"/>
  <c r="A1426" i="8"/>
  <c r="B1426" i="8" s="1"/>
  <c r="A1427" i="8"/>
  <c r="B1427" i="8" s="1"/>
  <c r="A1428" i="8"/>
  <c r="B1428" i="8" s="1"/>
  <c r="A1429" i="8"/>
  <c r="B1429" i="8" s="1"/>
  <c r="A1430" i="8"/>
  <c r="B1430" i="8" s="1"/>
  <c r="A1431" i="8"/>
  <c r="B1431" i="8" s="1"/>
  <c r="A1432" i="8"/>
  <c r="B1432" i="8" s="1"/>
  <c r="A1433" i="8"/>
  <c r="B1433" i="8" s="1"/>
  <c r="A1434" i="8"/>
  <c r="B1434" i="8" s="1"/>
  <c r="A1435" i="8"/>
  <c r="B1435" i="8" s="1"/>
  <c r="A1436" i="8"/>
  <c r="B1436" i="8" s="1"/>
  <c r="A1437" i="8"/>
  <c r="B1437" i="8" s="1"/>
  <c r="A1438" i="8"/>
  <c r="B1438" i="8" s="1"/>
  <c r="A1439" i="8"/>
  <c r="B1439" i="8" s="1"/>
  <c r="A1440" i="8"/>
  <c r="B1440" i="8" s="1"/>
  <c r="A1441" i="8"/>
  <c r="B1441" i="8" s="1"/>
  <c r="A1442" i="8"/>
  <c r="B1442" i="8" s="1"/>
  <c r="A1443" i="8"/>
  <c r="B1443" i="8" s="1"/>
  <c r="A1444" i="8"/>
  <c r="B1444" i="8" s="1"/>
  <c r="A1445" i="8"/>
  <c r="B1445" i="8" s="1"/>
  <c r="A1446" i="8"/>
  <c r="B1446" i="8" s="1"/>
  <c r="A1447" i="8"/>
  <c r="B1447" i="8" s="1"/>
  <c r="A1448" i="8"/>
  <c r="B1448" i="8" s="1"/>
  <c r="A1449" i="8"/>
  <c r="B1449" i="8" s="1"/>
  <c r="A1450" i="8"/>
  <c r="B1450" i="8" s="1"/>
  <c r="A1451" i="8"/>
  <c r="B1451" i="8" s="1"/>
  <c r="A1452" i="8"/>
  <c r="B1452" i="8" s="1"/>
  <c r="A1453" i="8"/>
  <c r="B1453" i="8" s="1"/>
  <c r="A1454" i="8"/>
  <c r="B1454" i="8" s="1"/>
  <c r="A1455" i="8"/>
  <c r="B1455" i="8" s="1"/>
  <c r="A1456" i="8"/>
  <c r="B1456" i="8" s="1"/>
  <c r="A1457" i="8"/>
  <c r="B1457" i="8" s="1"/>
  <c r="A1458" i="8"/>
  <c r="B1458" i="8" s="1"/>
  <c r="A1459" i="8"/>
  <c r="B1459" i="8" s="1"/>
  <c r="A1460" i="8"/>
  <c r="B1460" i="8" s="1"/>
  <c r="A1461" i="8"/>
  <c r="B1461" i="8" s="1"/>
  <c r="A1462" i="8"/>
  <c r="B1462" i="8" s="1"/>
  <c r="A1463" i="8"/>
  <c r="B1463" i="8" s="1"/>
  <c r="A1464" i="8"/>
  <c r="B1464" i="8" s="1"/>
  <c r="A1465" i="8"/>
  <c r="B1465" i="8" s="1"/>
  <c r="A1466" i="8"/>
  <c r="B1466" i="8" s="1"/>
  <c r="A1467" i="8"/>
  <c r="B1467" i="8" s="1"/>
  <c r="A1468" i="8"/>
  <c r="B1468" i="8" s="1"/>
  <c r="A1469" i="8"/>
  <c r="B1469" i="8" s="1"/>
  <c r="A1470" i="8"/>
  <c r="B1470" i="8" s="1"/>
  <c r="A1471" i="8"/>
  <c r="B1471" i="8" s="1"/>
  <c r="A1472" i="8"/>
  <c r="B1472" i="8" s="1"/>
  <c r="A1473" i="8"/>
  <c r="B1473" i="8" s="1"/>
  <c r="A1474" i="8"/>
  <c r="B1474" i="8" s="1"/>
  <c r="A1475" i="8"/>
  <c r="B1475" i="8" s="1"/>
  <c r="A1476" i="8"/>
  <c r="B1476" i="8" s="1"/>
  <c r="A1477" i="8"/>
  <c r="B1477" i="8" s="1"/>
  <c r="A1478" i="8"/>
  <c r="B1478" i="8" s="1"/>
  <c r="A1479" i="8"/>
  <c r="B1479" i="8" s="1"/>
  <c r="A1480" i="8"/>
  <c r="B1480" i="8" s="1"/>
  <c r="A1481" i="8"/>
  <c r="B1481" i="8" s="1"/>
  <c r="A1482" i="8"/>
  <c r="B1482" i="8" s="1"/>
  <c r="A1483" i="8"/>
  <c r="B1483" i="8" s="1"/>
  <c r="A1484" i="8"/>
  <c r="B1484" i="8" s="1"/>
  <c r="A1485" i="8"/>
  <c r="B1485" i="8" s="1"/>
  <c r="A1486" i="8"/>
  <c r="B1486" i="8" s="1"/>
  <c r="A1487" i="8"/>
  <c r="B1487" i="8" s="1"/>
  <c r="A1488" i="8"/>
  <c r="B1488" i="8" s="1"/>
  <c r="A1489" i="8"/>
  <c r="B1489" i="8" s="1"/>
  <c r="A1490" i="8"/>
  <c r="B1490" i="8" s="1"/>
  <c r="A1491" i="8"/>
  <c r="B1491" i="8" s="1"/>
  <c r="A1492" i="8"/>
  <c r="B1492" i="8" s="1"/>
  <c r="A1493" i="8"/>
  <c r="B1493" i="8" s="1"/>
  <c r="A1494" i="8"/>
  <c r="B1494" i="8" s="1"/>
  <c r="A1495" i="8"/>
  <c r="B1495" i="8" s="1"/>
  <c r="A1496" i="8"/>
  <c r="B1496" i="8" s="1"/>
  <c r="A1497" i="8"/>
  <c r="B1497" i="8" s="1"/>
  <c r="A1498" i="8"/>
  <c r="B1498" i="8" s="1"/>
  <c r="A1499" i="8"/>
  <c r="B1499" i="8" s="1"/>
  <c r="A1500" i="8"/>
  <c r="B1500" i="8" s="1"/>
  <c r="A1501" i="8"/>
  <c r="B1501" i="8" s="1"/>
  <c r="A1502" i="8"/>
  <c r="B1502" i="8" s="1"/>
  <c r="A1503" i="8"/>
  <c r="B1503" i="8" s="1"/>
  <c r="A1504" i="8"/>
  <c r="B1504" i="8" s="1"/>
  <c r="A1505" i="8"/>
  <c r="B1505" i="8" s="1"/>
  <c r="A1506" i="8"/>
  <c r="B1506" i="8" s="1"/>
  <c r="A1507" i="8"/>
  <c r="B1507" i="8" s="1"/>
  <c r="A1508" i="8"/>
  <c r="B1508" i="8" s="1"/>
  <c r="A1509" i="8"/>
  <c r="B1509" i="8" s="1"/>
  <c r="A1510" i="8"/>
  <c r="B1510" i="8" s="1"/>
  <c r="A1511" i="8"/>
  <c r="B1511" i="8" s="1"/>
  <c r="A1512" i="8"/>
  <c r="B1512" i="8" s="1"/>
  <c r="A1513" i="8"/>
  <c r="B1513" i="8" s="1"/>
  <c r="A1514" i="8"/>
  <c r="B1514" i="8" s="1"/>
  <c r="A1515" i="8"/>
  <c r="B1515" i="8" s="1"/>
  <c r="A1516" i="8"/>
  <c r="B1516" i="8" s="1"/>
  <c r="A1517" i="8"/>
  <c r="B1517" i="8" s="1"/>
  <c r="A1518" i="8"/>
  <c r="B1518" i="8" s="1"/>
  <c r="A1519" i="8"/>
  <c r="B1519" i="8" s="1"/>
  <c r="A1520" i="8"/>
  <c r="B1520" i="8" s="1"/>
  <c r="A1521" i="8"/>
  <c r="B1521" i="8" s="1"/>
  <c r="A1522" i="8"/>
  <c r="B1522" i="8" s="1"/>
  <c r="A1523" i="8"/>
  <c r="B1523" i="8" s="1"/>
  <c r="A1524" i="8"/>
  <c r="B1524" i="8" s="1"/>
  <c r="A1525" i="8"/>
  <c r="B1525" i="8" s="1"/>
  <c r="A1526" i="8"/>
  <c r="B1526" i="8" s="1"/>
  <c r="A1527" i="8"/>
  <c r="B1527" i="8" s="1"/>
  <c r="A1528" i="8"/>
  <c r="B1528" i="8" s="1"/>
  <c r="A1529" i="8"/>
  <c r="B1529" i="8" s="1"/>
  <c r="A1530" i="8"/>
  <c r="B1530" i="8" s="1"/>
  <c r="A1531" i="8"/>
  <c r="B1531" i="8" s="1"/>
  <c r="A1532" i="8"/>
  <c r="B1532" i="8" s="1"/>
  <c r="A1533" i="8"/>
  <c r="B1533" i="8" s="1"/>
  <c r="A1534" i="8"/>
  <c r="B1534" i="8" s="1"/>
  <c r="A1535" i="8"/>
  <c r="B1535" i="8" s="1"/>
  <c r="A1536" i="8"/>
  <c r="B1536" i="8" s="1"/>
  <c r="A1537" i="8"/>
  <c r="B1537" i="8" s="1"/>
  <c r="A1538" i="8"/>
  <c r="B1538" i="8" s="1"/>
  <c r="A1539" i="8"/>
  <c r="B1539" i="8" s="1"/>
  <c r="A1540" i="8"/>
  <c r="B1540" i="8" s="1"/>
  <c r="A1541" i="8"/>
  <c r="B1541" i="8" s="1"/>
  <c r="A1542" i="8"/>
  <c r="B1542" i="8" s="1"/>
  <c r="A1543" i="8"/>
  <c r="B1543" i="8" s="1"/>
  <c r="A1544" i="8"/>
  <c r="B1544" i="8" s="1"/>
  <c r="A1545" i="8"/>
  <c r="B1545" i="8" s="1"/>
  <c r="A1546" i="8"/>
  <c r="B1546" i="8" s="1"/>
  <c r="A1547" i="8"/>
  <c r="B1547" i="8" s="1"/>
  <c r="A1548" i="8"/>
  <c r="B1548" i="8" s="1"/>
  <c r="A1549" i="8"/>
  <c r="B1549" i="8" s="1"/>
  <c r="A1550" i="8"/>
  <c r="B1550" i="8" s="1"/>
  <c r="A1551" i="8"/>
  <c r="B1551" i="8" s="1"/>
  <c r="A1552" i="8"/>
  <c r="B1552" i="8" s="1"/>
  <c r="A1553" i="8"/>
  <c r="B1553" i="8" s="1"/>
  <c r="A1554" i="8"/>
  <c r="B1554" i="8" s="1"/>
  <c r="A1555" i="8"/>
  <c r="B1555" i="8" s="1"/>
  <c r="A1556" i="8"/>
  <c r="B1556" i="8" s="1"/>
  <c r="A1557" i="8"/>
  <c r="B1557" i="8" s="1"/>
  <c r="A1558" i="8"/>
  <c r="A1559" i="8"/>
  <c r="A1560" i="8"/>
  <c r="A1561" i="8"/>
  <c r="A1562" i="8"/>
  <c r="A1563" i="8"/>
  <c r="A1564" i="8"/>
  <c r="A1565" i="8"/>
  <c r="A1566" i="8"/>
  <c r="A1567" i="8"/>
  <c r="A1568" i="8"/>
  <c r="A1569" i="8"/>
  <c r="A1570" i="8"/>
  <c r="A1571" i="8"/>
  <c r="A1572" i="8"/>
  <c r="A1573" i="8"/>
  <c r="A1574" i="8"/>
  <c r="A1575" i="8"/>
  <c r="A1576" i="8"/>
  <c r="A1577" i="8"/>
  <c r="A1578" i="8"/>
  <c r="A1579" i="8"/>
  <c r="A1580" i="8"/>
  <c r="A1581" i="8"/>
  <c r="A1582" i="8"/>
  <c r="A1583" i="8"/>
  <c r="A1584" i="8"/>
  <c r="A1585" i="8"/>
  <c r="A1586" i="8"/>
  <c r="A1587" i="8"/>
  <c r="A1588" i="8"/>
  <c r="A1589" i="8"/>
  <c r="A1590" i="8"/>
  <c r="A1591" i="8"/>
  <c r="A1592" i="8"/>
  <c r="A1593" i="8"/>
  <c r="A1594" i="8"/>
  <c r="A1595" i="8"/>
  <c r="A1596" i="8"/>
  <c r="A1597" i="8"/>
  <c r="A1598" i="8"/>
  <c r="A1599" i="8"/>
  <c r="A1600" i="8"/>
  <c r="A1601" i="8"/>
  <c r="A1602" i="8"/>
  <c r="A1603" i="8"/>
  <c r="A1604" i="8"/>
  <c r="A1605" i="8"/>
  <c r="A1606" i="8"/>
  <c r="A1607" i="8"/>
  <c r="A1608" i="8"/>
  <c r="A1609" i="8"/>
  <c r="A1610" i="8"/>
  <c r="A1611" i="8"/>
  <c r="A1612" i="8"/>
  <c r="A1613" i="8"/>
  <c r="A1614" i="8"/>
  <c r="A1615" i="8"/>
  <c r="A1616" i="8"/>
  <c r="A1617" i="8"/>
  <c r="A1618" i="8"/>
  <c r="A1619" i="8"/>
  <c r="A1620" i="8"/>
  <c r="A1621" i="8"/>
  <c r="A1622" i="8"/>
  <c r="A1623" i="8"/>
  <c r="A1624" i="8"/>
  <c r="A1625" i="8"/>
  <c r="A1626" i="8"/>
  <c r="A1627" i="8"/>
  <c r="A1628" i="8"/>
  <c r="A1629" i="8"/>
  <c r="A1630" i="8"/>
  <c r="A1631" i="8"/>
  <c r="A1632" i="8"/>
  <c r="A1633" i="8"/>
  <c r="A1634" i="8"/>
  <c r="A1635" i="8"/>
  <c r="A1636" i="8"/>
  <c r="A1637" i="8"/>
  <c r="A1638" i="8"/>
  <c r="A1639" i="8"/>
  <c r="A1640" i="8"/>
  <c r="A1641" i="8"/>
  <c r="A1642" i="8"/>
  <c r="A1643" i="8"/>
  <c r="A1644" i="8"/>
  <c r="A1645" i="8"/>
  <c r="A1646" i="8"/>
  <c r="A1647" i="8"/>
  <c r="A1648" i="8"/>
  <c r="A1649" i="8"/>
  <c r="A1650" i="8"/>
  <c r="A1651" i="8"/>
  <c r="A1652" i="8"/>
  <c r="A1653" i="8"/>
  <c r="A1654" i="8"/>
  <c r="A1655" i="8"/>
  <c r="A1656" i="8"/>
  <c r="A1657" i="8"/>
  <c r="A1658" i="8"/>
  <c r="A1659" i="8"/>
  <c r="A1660" i="8"/>
  <c r="A1661" i="8"/>
  <c r="A1662" i="8"/>
  <c r="A1663" i="8"/>
  <c r="A1664" i="8"/>
  <c r="A1665" i="8"/>
  <c r="A1666" i="8"/>
  <c r="A1667" i="8"/>
  <c r="A1668" i="8"/>
  <c r="A1669" i="8"/>
  <c r="A1670" i="8"/>
  <c r="A1671" i="8"/>
  <c r="A1672" i="8"/>
  <c r="A1673" i="8"/>
  <c r="A1674" i="8"/>
  <c r="A1675" i="8"/>
  <c r="A1676" i="8"/>
  <c r="A1677" i="8"/>
  <c r="A1678" i="8"/>
  <c r="A1679" i="8"/>
  <c r="A1680" i="8"/>
  <c r="A1681" i="8"/>
  <c r="A1682" i="8"/>
  <c r="A1683" i="8"/>
  <c r="A1684" i="8"/>
  <c r="A1685" i="8"/>
  <c r="A1686" i="8"/>
  <c r="A1687" i="8"/>
  <c r="A1688" i="8"/>
  <c r="A1689" i="8"/>
  <c r="A1690" i="8"/>
  <c r="A1691" i="8"/>
  <c r="A1692" i="8"/>
  <c r="A1693" i="8"/>
  <c r="A1694" i="8"/>
  <c r="A1695" i="8"/>
  <c r="A1696" i="8"/>
  <c r="A1697" i="8"/>
  <c r="A1698" i="8"/>
  <c r="A1699" i="8"/>
  <c r="A1700" i="8"/>
  <c r="A1701" i="8"/>
  <c r="A1702" i="8"/>
  <c r="A1703" i="8"/>
  <c r="A1704" i="8"/>
  <c r="A1705" i="8"/>
  <c r="A1706" i="8"/>
  <c r="A1707" i="8"/>
  <c r="A1708" i="8"/>
  <c r="A1709" i="8"/>
  <c r="A1710" i="8"/>
  <c r="A1711" i="8"/>
  <c r="A1712" i="8"/>
  <c r="A1713" i="8"/>
  <c r="A1714" i="8"/>
  <c r="A1715" i="8"/>
  <c r="A1716" i="8"/>
  <c r="A1717" i="8"/>
  <c r="A1718" i="8"/>
  <c r="A1719" i="8"/>
  <c r="A1720" i="8"/>
  <c r="A1721" i="8"/>
  <c r="A1722" i="8"/>
  <c r="A1723" i="8"/>
  <c r="A1724" i="8"/>
  <c r="A1725" i="8"/>
  <c r="A1726" i="8"/>
  <c r="A1727" i="8"/>
  <c r="A1728" i="8"/>
  <c r="A1729" i="8"/>
  <c r="A1730" i="8"/>
  <c r="A1731" i="8"/>
  <c r="A1732" i="8"/>
  <c r="A1733" i="8"/>
  <c r="A1734" i="8"/>
  <c r="A1735" i="8"/>
  <c r="A1736" i="8"/>
  <c r="A1737" i="8"/>
  <c r="A1738" i="8"/>
  <c r="A1739" i="8"/>
  <c r="A1740" i="8"/>
  <c r="A1741" i="8"/>
  <c r="A1742" i="8"/>
  <c r="A1743" i="8"/>
  <c r="A1744" i="8"/>
  <c r="A1745" i="8"/>
  <c r="A1746" i="8"/>
  <c r="A1747" i="8"/>
  <c r="A1748" i="8"/>
  <c r="A1749" i="8"/>
  <c r="A1750" i="8"/>
  <c r="A1751" i="8"/>
  <c r="A1752" i="8"/>
  <c r="A1753" i="8"/>
  <c r="A1754" i="8"/>
  <c r="A1755" i="8"/>
  <c r="A1756" i="8"/>
  <c r="A1757" i="8"/>
  <c r="A1758" i="8"/>
  <c r="A1759" i="8"/>
  <c r="A1760" i="8"/>
  <c r="A1761" i="8"/>
  <c r="A1762" i="8"/>
  <c r="A1763" i="8"/>
  <c r="A1764" i="8"/>
  <c r="A1765" i="8"/>
  <c r="A1766" i="8"/>
  <c r="A1767" i="8"/>
  <c r="A1768" i="8"/>
  <c r="A1769" i="8"/>
  <c r="A1770" i="8"/>
  <c r="A1771" i="8"/>
  <c r="A1772" i="8"/>
  <c r="A1773" i="8"/>
  <c r="A1774" i="8"/>
  <c r="A1775" i="8"/>
  <c r="A1776" i="8"/>
  <c r="A1777" i="8"/>
  <c r="A1778" i="8"/>
  <c r="A1779" i="8"/>
  <c r="A1780" i="8"/>
  <c r="A1781" i="8"/>
  <c r="A1782" i="8"/>
  <c r="A1783" i="8"/>
  <c r="A1784" i="8"/>
  <c r="A1785" i="8"/>
  <c r="A1786" i="8"/>
  <c r="A1787" i="8"/>
  <c r="A1788" i="8"/>
  <c r="A1789" i="8"/>
  <c r="A1790" i="8"/>
  <c r="A1791" i="8"/>
  <c r="A1792" i="8"/>
  <c r="A1793" i="8"/>
  <c r="A1794" i="8"/>
  <c r="A1795" i="8"/>
  <c r="A1796" i="8"/>
  <c r="A1797" i="8"/>
  <c r="A1798" i="8"/>
  <c r="A1799" i="8"/>
  <c r="A1800" i="8"/>
  <c r="A1801" i="8"/>
  <c r="A1802" i="8"/>
  <c r="A1803" i="8"/>
  <c r="A1804" i="8"/>
  <c r="A1805" i="8"/>
  <c r="A1806" i="8"/>
  <c r="A1807" i="8"/>
  <c r="A1808" i="8"/>
  <c r="A1809" i="8"/>
  <c r="A1810" i="8"/>
  <c r="A1811" i="8"/>
  <c r="A1812" i="8"/>
  <c r="A1813" i="8"/>
  <c r="A1814" i="8"/>
  <c r="A1815" i="8"/>
  <c r="A1816" i="8"/>
  <c r="A1817" i="8"/>
  <c r="A1818" i="8"/>
  <c r="A1819" i="8"/>
  <c r="A1820" i="8"/>
  <c r="A1821" i="8"/>
  <c r="A1822" i="8"/>
  <c r="A1823" i="8"/>
  <c r="A1824" i="8"/>
  <c r="A1825" i="8"/>
  <c r="A1826" i="8"/>
  <c r="A1827" i="8"/>
  <c r="A1828" i="8"/>
  <c r="A1829" i="8"/>
  <c r="A1830" i="8"/>
  <c r="A1831" i="8"/>
  <c r="A1832" i="8"/>
  <c r="A1833" i="8"/>
  <c r="A1834" i="8"/>
  <c r="A1835" i="8"/>
  <c r="A1836" i="8"/>
  <c r="A1837" i="8"/>
  <c r="A1838" i="8"/>
  <c r="A1839" i="8"/>
  <c r="A1840" i="8"/>
  <c r="A1841" i="8"/>
  <c r="A1842" i="8"/>
  <c r="A1843" i="8"/>
  <c r="A1844" i="8"/>
  <c r="A1845" i="8"/>
  <c r="A1846" i="8"/>
  <c r="A1847" i="8"/>
  <c r="A1848" i="8"/>
  <c r="A1849" i="8"/>
  <c r="A1850" i="8"/>
  <c r="A1851" i="8"/>
  <c r="A1852" i="8"/>
  <c r="A1853" i="8"/>
  <c r="A1854" i="8"/>
  <c r="A1855" i="8"/>
  <c r="A1856" i="8"/>
  <c r="A1857" i="8"/>
  <c r="A1858" i="8"/>
  <c r="A1859" i="8"/>
  <c r="A1860" i="8"/>
  <c r="A1861" i="8"/>
  <c r="A1862" i="8"/>
  <c r="A1863" i="8"/>
  <c r="A1864" i="8"/>
  <c r="A1865" i="8"/>
  <c r="A1866" i="8"/>
  <c r="A1867" i="8"/>
  <c r="A1868" i="8"/>
  <c r="A1869" i="8"/>
  <c r="A1870" i="8"/>
  <c r="A1871" i="8"/>
  <c r="A1872" i="8"/>
  <c r="A1873" i="8"/>
  <c r="A1874" i="8"/>
  <c r="A1875" i="8"/>
  <c r="A1876" i="8"/>
  <c r="A1877" i="8"/>
  <c r="A1878" i="8"/>
  <c r="A1879" i="8"/>
  <c r="A1880" i="8"/>
  <c r="A1881" i="8"/>
  <c r="A1882" i="8"/>
  <c r="A1883" i="8"/>
  <c r="A1884" i="8"/>
  <c r="A1885" i="8"/>
  <c r="A1886" i="8"/>
  <c r="A1887" i="8"/>
  <c r="A1888" i="8"/>
  <c r="A1889" i="8"/>
  <c r="A1890" i="8"/>
  <c r="A1891" i="8"/>
  <c r="A1892" i="8"/>
  <c r="A1893" i="8"/>
  <c r="A1894" i="8"/>
  <c r="A1895" i="8"/>
  <c r="A1896" i="8"/>
  <c r="A1897" i="8"/>
  <c r="A1898" i="8"/>
  <c r="A1899" i="8"/>
  <c r="A1900" i="8"/>
  <c r="A1901" i="8"/>
  <c r="A1902" i="8"/>
  <c r="A1903" i="8"/>
  <c r="A1904" i="8"/>
  <c r="A1905" i="8"/>
  <c r="A1906" i="8"/>
  <c r="A1907" i="8"/>
  <c r="A1908" i="8"/>
  <c r="A1909" i="8"/>
  <c r="A1910" i="8"/>
  <c r="A1911" i="8"/>
  <c r="A1912" i="8"/>
  <c r="A1913" i="8"/>
  <c r="A1914" i="8"/>
  <c r="A1915" i="8"/>
  <c r="A1916" i="8"/>
  <c r="A1917" i="8"/>
  <c r="A1918" i="8"/>
  <c r="A1919" i="8"/>
  <c r="A1920" i="8"/>
  <c r="A1921" i="8"/>
  <c r="A1922" i="8"/>
  <c r="A1923" i="8"/>
  <c r="A1924" i="8"/>
  <c r="A1925" i="8"/>
  <c r="A1926" i="8"/>
  <c r="A1927" i="8"/>
  <c r="A1928" i="8"/>
  <c r="A1929" i="8"/>
  <c r="A1930" i="8"/>
  <c r="A1931" i="8"/>
  <c r="A1932" i="8"/>
  <c r="A1933" i="8"/>
  <c r="A1934" i="8"/>
  <c r="A1935" i="8"/>
  <c r="A1936" i="8"/>
  <c r="A1937" i="8"/>
  <c r="A1938" i="8"/>
  <c r="A1939" i="8"/>
  <c r="A1940" i="8"/>
  <c r="A1941" i="8"/>
  <c r="A1942" i="8"/>
  <c r="A1943" i="8"/>
  <c r="A1944" i="8"/>
  <c r="A1945" i="8"/>
  <c r="A1946" i="8"/>
  <c r="A1947" i="8"/>
  <c r="A1948" i="8"/>
  <c r="A1949" i="8"/>
  <c r="A1950" i="8"/>
  <c r="A1951" i="8"/>
  <c r="A1952" i="8"/>
  <c r="A1953" i="8"/>
  <c r="A1954" i="8"/>
  <c r="A1955" i="8"/>
  <c r="A1956" i="8"/>
  <c r="A1957" i="8"/>
  <c r="A1958" i="8"/>
  <c r="A1959" i="8"/>
  <c r="A1960" i="8"/>
  <c r="A1961" i="8"/>
  <c r="A1962" i="8"/>
  <c r="A1963" i="8"/>
  <c r="A1964" i="8"/>
  <c r="A1965" i="8"/>
  <c r="A1966" i="8"/>
  <c r="A1967" i="8"/>
  <c r="A1968" i="8"/>
  <c r="A1969" i="8"/>
  <c r="A1970" i="8"/>
  <c r="A1971" i="8"/>
  <c r="A1972" i="8"/>
  <c r="A1973" i="8"/>
  <c r="A1974" i="8"/>
  <c r="A1975" i="8"/>
  <c r="A1976" i="8"/>
  <c r="A1977" i="8"/>
  <c r="A1978" i="8"/>
  <c r="A1979" i="8"/>
  <c r="A1980" i="8"/>
  <c r="A1981" i="8"/>
  <c r="A1982" i="8"/>
  <c r="A1983" i="8"/>
  <c r="A1984" i="8"/>
  <c r="A1985" i="8"/>
  <c r="A1986" i="8"/>
  <c r="A1987" i="8"/>
  <c r="A1988" i="8"/>
  <c r="A1989" i="8"/>
  <c r="A1990" i="8"/>
  <c r="A1991" i="8"/>
  <c r="A1992" i="8"/>
  <c r="A1993" i="8"/>
  <c r="A1994" i="8"/>
  <c r="A1995" i="8"/>
  <c r="A1996" i="8"/>
  <c r="A1997" i="8"/>
  <c r="A1998" i="8"/>
  <c r="A1999" i="8"/>
  <c r="A2000" i="8"/>
  <c r="A2001" i="8"/>
  <c r="A2002" i="8"/>
  <c r="A2003" i="8"/>
  <c r="A2004" i="8"/>
  <c r="A2005" i="8"/>
  <c r="A2006" i="8"/>
  <c r="A2007" i="8"/>
  <c r="A2008" i="8"/>
  <c r="A2009" i="8"/>
  <c r="A2010" i="8"/>
  <c r="A2011" i="8"/>
  <c r="A2012" i="8"/>
  <c r="A2013" i="8"/>
  <c r="A2014" i="8"/>
  <c r="A2015" i="8"/>
  <c r="A2016" i="8"/>
  <c r="A2017" i="8"/>
  <c r="A2018" i="8"/>
  <c r="A2019" i="8"/>
  <c r="A2020" i="8"/>
  <c r="A2021" i="8"/>
  <c r="A2022" i="8"/>
  <c r="A2023" i="8"/>
  <c r="A2024" i="8"/>
  <c r="A2025" i="8"/>
  <c r="A2026" i="8"/>
  <c r="A2027" i="8"/>
  <c r="A2028" i="8"/>
  <c r="A2029" i="8"/>
  <c r="A2030" i="8"/>
  <c r="A2031" i="8"/>
  <c r="A3" i="8"/>
  <c r="B3" i="8" s="1"/>
  <c r="C2" i="7" l="1"/>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02" i="7"/>
  <c r="C103" i="7"/>
  <c r="C104" i="7"/>
  <c r="C105" i="7"/>
  <c r="C106" i="7"/>
  <c r="C107" i="7"/>
  <c r="C108" i="7"/>
  <c r="C109" i="7"/>
  <c r="C110" i="7"/>
  <c r="C111" i="7"/>
  <c r="C112" i="7"/>
  <c r="C113" i="7"/>
  <c r="C114" i="7"/>
  <c r="C115" i="7"/>
  <c r="C116" i="7"/>
  <c r="C117" i="7"/>
  <c r="C118" i="7"/>
  <c r="C119" i="7"/>
  <c r="C120" i="7"/>
  <c r="C121" i="7"/>
  <c r="C122" i="7"/>
  <c r="C123" i="7"/>
  <c r="C124" i="7"/>
  <c r="C125" i="7"/>
  <c r="C126" i="7"/>
  <c r="C127" i="7"/>
  <c r="C128" i="7"/>
  <c r="C129" i="7"/>
  <c r="C130" i="7"/>
  <c r="C131" i="7"/>
  <c r="C132" i="7"/>
  <c r="C133" i="7"/>
  <c r="C134" i="7"/>
  <c r="C135" i="7"/>
  <c r="C136" i="7"/>
  <c r="C137" i="7"/>
  <c r="C138" i="7"/>
  <c r="C139" i="7"/>
  <c r="C140" i="7"/>
  <c r="C141" i="7"/>
  <c r="C142" i="7"/>
  <c r="C143" i="7"/>
  <c r="C144" i="7"/>
  <c r="C145" i="7"/>
  <c r="C146" i="7"/>
  <c r="C147" i="7"/>
  <c r="C148" i="7"/>
  <c r="C149" i="7"/>
  <c r="C150" i="7"/>
  <c r="C151" i="7"/>
  <c r="C152" i="7"/>
  <c r="C153" i="7"/>
  <c r="C154" i="7"/>
  <c r="C155" i="7"/>
  <c r="C156" i="7"/>
  <c r="C157" i="7"/>
  <c r="C158" i="7"/>
  <c r="C159" i="7"/>
  <c r="C160" i="7"/>
  <c r="C161" i="7"/>
  <c r="C162" i="7"/>
  <c r="C163" i="7"/>
  <c r="C164" i="7"/>
  <c r="C165" i="7"/>
  <c r="C166" i="7"/>
  <c r="C167" i="7"/>
  <c r="C168" i="7"/>
  <c r="C169" i="7"/>
  <c r="C170" i="7"/>
  <c r="C171" i="7"/>
  <c r="C172" i="7"/>
  <c r="C173" i="7"/>
  <c r="C174" i="7"/>
  <c r="C175" i="7"/>
  <c r="C176" i="7"/>
  <c r="C177" i="7"/>
  <c r="C178" i="7"/>
  <c r="C179" i="7"/>
  <c r="C180" i="7"/>
  <c r="C181" i="7"/>
  <c r="C182" i="7"/>
  <c r="C183" i="7"/>
  <c r="C184" i="7"/>
  <c r="C185" i="7"/>
  <c r="C186" i="7"/>
  <c r="C187" i="7"/>
  <c r="C188" i="7"/>
  <c r="C189" i="7"/>
  <c r="C190" i="7"/>
  <c r="C191" i="7"/>
  <c r="C192" i="7"/>
  <c r="C193" i="7"/>
  <c r="C194" i="7"/>
  <c r="C195" i="7"/>
  <c r="C196" i="7"/>
  <c r="C197" i="7"/>
  <c r="C198" i="7"/>
  <c r="C199" i="7"/>
  <c r="C200" i="7"/>
  <c r="C201" i="7"/>
  <c r="C202" i="7"/>
  <c r="C203" i="7"/>
  <c r="C204" i="7"/>
  <c r="C205" i="7"/>
  <c r="C206" i="7"/>
  <c r="C207" i="7"/>
  <c r="C208" i="7"/>
  <c r="C209" i="7"/>
  <c r="C210" i="7"/>
  <c r="C211" i="7"/>
  <c r="C212" i="7"/>
  <c r="C213" i="7"/>
  <c r="C214" i="7"/>
  <c r="C215" i="7"/>
  <c r="C216" i="7"/>
  <c r="C217" i="7"/>
  <c r="C218" i="7"/>
  <c r="C219" i="7"/>
  <c r="C220" i="7"/>
  <c r="C221" i="7"/>
  <c r="C222" i="7"/>
  <c r="C223" i="7"/>
  <c r="C224" i="7"/>
  <c r="C225" i="7"/>
  <c r="C226" i="7"/>
  <c r="C227" i="7"/>
  <c r="C228" i="7"/>
  <c r="C229" i="7"/>
  <c r="C230" i="7"/>
  <c r="C231" i="7"/>
  <c r="C232" i="7"/>
  <c r="C233" i="7"/>
  <c r="C234" i="7"/>
  <c r="C235" i="7"/>
  <c r="C236" i="7"/>
  <c r="C237" i="7"/>
  <c r="C238" i="7"/>
  <c r="C239" i="7"/>
  <c r="C240" i="7"/>
  <c r="C241" i="7"/>
  <c r="C242" i="7"/>
  <c r="C243" i="7"/>
  <c r="C244" i="7"/>
  <c r="C245" i="7"/>
  <c r="C246" i="7"/>
  <c r="C247" i="7"/>
  <c r="C248" i="7"/>
  <c r="C249" i="7"/>
  <c r="C250" i="7"/>
  <c r="C251" i="7"/>
  <c r="C252" i="7"/>
  <c r="C253" i="7"/>
  <c r="C254" i="7"/>
  <c r="C255" i="7"/>
  <c r="C256" i="7"/>
  <c r="C257" i="7"/>
  <c r="C258" i="7"/>
  <c r="C259" i="7"/>
  <c r="C260" i="7"/>
  <c r="C261" i="7"/>
  <c r="C262" i="7"/>
  <c r="C263" i="7"/>
  <c r="C264" i="7"/>
  <c r="C265" i="7"/>
  <c r="C266" i="7"/>
  <c r="C267" i="7"/>
  <c r="C268" i="7"/>
  <c r="C269" i="7"/>
  <c r="C270" i="7"/>
  <c r="C271" i="7"/>
  <c r="C272" i="7"/>
  <c r="C273" i="7"/>
  <c r="C274" i="7"/>
  <c r="C275" i="7"/>
  <c r="C276" i="7"/>
  <c r="C277" i="7"/>
  <c r="C278" i="7"/>
  <c r="C279" i="7"/>
  <c r="C280" i="7"/>
  <c r="C281" i="7"/>
  <c r="C282" i="7"/>
  <c r="C283" i="7"/>
  <c r="C284" i="7"/>
  <c r="C285" i="7"/>
  <c r="C286" i="7"/>
  <c r="C287" i="7"/>
  <c r="C288" i="7"/>
  <c r="C289" i="7"/>
  <c r="C290" i="7"/>
  <c r="C291" i="7"/>
  <c r="C292" i="7"/>
  <c r="C293" i="7"/>
  <c r="C294" i="7"/>
  <c r="C295" i="7"/>
  <c r="C296" i="7"/>
  <c r="C297" i="7"/>
  <c r="C298" i="7"/>
  <c r="C299" i="7"/>
  <c r="C300" i="7"/>
  <c r="C301" i="7"/>
  <c r="C302" i="7"/>
  <c r="C303" i="7"/>
  <c r="C304" i="7"/>
  <c r="C305" i="7"/>
  <c r="C306" i="7"/>
  <c r="C307" i="7"/>
  <c r="C308" i="7"/>
  <c r="C309" i="7"/>
  <c r="C310" i="7"/>
  <c r="C311" i="7"/>
  <c r="C312" i="7"/>
  <c r="C313" i="7"/>
  <c r="C314" i="7"/>
  <c r="C315" i="7"/>
  <c r="C316" i="7"/>
  <c r="C317" i="7"/>
  <c r="C318" i="7"/>
  <c r="C319" i="7"/>
  <c r="C320" i="7"/>
  <c r="C321" i="7"/>
  <c r="C322" i="7"/>
  <c r="C323" i="7"/>
  <c r="C324" i="7"/>
  <c r="C325" i="7"/>
  <c r="C326" i="7"/>
  <c r="C327" i="7"/>
  <c r="C328" i="7"/>
  <c r="C329" i="7"/>
  <c r="C330" i="7"/>
  <c r="C331" i="7"/>
  <c r="C332" i="7"/>
  <c r="C333" i="7"/>
  <c r="C334" i="7"/>
  <c r="C335" i="7"/>
  <c r="C336" i="7"/>
  <c r="C337" i="7"/>
  <c r="C338" i="7"/>
  <c r="C339" i="7"/>
  <c r="C340" i="7"/>
  <c r="C341" i="7"/>
  <c r="C342" i="7"/>
  <c r="C343" i="7"/>
  <c r="C344" i="7"/>
  <c r="C345" i="7"/>
  <c r="C346" i="7"/>
  <c r="C347" i="7"/>
  <c r="C348" i="7"/>
  <c r="C349" i="7"/>
  <c r="C350" i="7"/>
  <c r="C351" i="7"/>
  <c r="C352" i="7"/>
  <c r="C353" i="7"/>
  <c r="C354" i="7"/>
  <c r="C355" i="7"/>
  <c r="C356" i="7"/>
  <c r="C357" i="7"/>
  <c r="C358" i="7"/>
  <c r="C359" i="7"/>
  <c r="C360" i="7"/>
  <c r="C361" i="7"/>
  <c r="C362" i="7"/>
  <c r="C363" i="7"/>
  <c r="C364" i="7"/>
  <c r="C365" i="7"/>
  <c r="C366" i="7"/>
  <c r="C367" i="7"/>
  <c r="C368" i="7"/>
  <c r="C369" i="7"/>
  <c r="C370" i="7"/>
  <c r="C371" i="7"/>
  <c r="C372" i="7"/>
  <c r="C373" i="7"/>
  <c r="C374" i="7"/>
  <c r="C375" i="7"/>
  <c r="C376" i="7"/>
  <c r="C377" i="7"/>
  <c r="C378" i="7"/>
  <c r="C379" i="7"/>
  <c r="C380" i="7"/>
  <c r="C381" i="7"/>
  <c r="C382" i="7"/>
  <c r="C383" i="7"/>
  <c r="C384" i="7"/>
  <c r="C385" i="7"/>
  <c r="C386" i="7"/>
  <c r="C387" i="7"/>
  <c r="C388" i="7"/>
  <c r="C389" i="7"/>
  <c r="C390" i="7"/>
  <c r="C391" i="7"/>
  <c r="C392" i="7"/>
  <c r="C393" i="7"/>
  <c r="C394" i="7"/>
  <c r="C395" i="7"/>
  <c r="C396" i="7"/>
  <c r="C397" i="7"/>
  <c r="C398" i="7"/>
  <c r="C399" i="7"/>
  <c r="C400" i="7"/>
  <c r="C401" i="7"/>
  <c r="C402" i="7"/>
  <c r="C403" i="7"/>
  <c r="C404" i="7"/>
  <c r="C405" i="7"/>
  <c r="C406" i="7"/>
  <c r="C407" i="7"/>
  <c r="C408" i="7"/>
  <c r="C409" i="7"/>
  <c r="C410" i="7"/>
  <c r="C411" i="7"/>
  <c r="C412" i="7"/>
  <c r="C413" i="7"/>
  <c r="C414" i="7"/>
  <c r="C415" i="7"/>
  <c r="C416" i="7"/>
  <c r="C417" i="7"/>
  <c r="C418" i="7"/>
  <c r="C419" i="7"/>
  <c r="C420" i="7"/>
  <c r="C421" i="7"/>
  <c r="C422" i="7"/>
  <c r="C423" i="7"/>
  <c r="C424" i="7"/>
  <c r="C425" i="7"/>
  <c r="C426" i="7"/>
  <c r="C427" i="7"/>
  <c r="C428" i="7"/>
  <c r="C429" i="7"/>
  <c r="C430" i="7"/>
  <c r="C431" i="7"/>
  <c r="C432" i="7"/>
  <c r="C433" i="7"/>
  <c r="C434" i="7"/>
  <c r="C435" i="7"/>
  <c r="C436" i="7"/>
  <c r="C437" i="7"/>
  <c r="C438" i="7"/>
  <c r="C439" i="7"/>
  <c r="C440" i="7"/>
  <c r="C441" i="7"/>
  <c r="C442" i="7"/>
  <c r="C443" i="7"/>
  <c r="C444" i="7"/>
  <c r="C445" i="7"/>
  <c r="C446" i="7"/>
  <c r="C447" i="7"/>
  <c r="C448" i="7"/>
  <c r="C449" i="7"/>
  <c r="C450" i="7"/>
  <c r="C451" i="7"/>
  <c r="C452" i="7"/>
  <c r="C453" i="7"/>
  <c r="C454" i="7"/>
  <c r="C455" i="7"/>
  <c r="C456" i="7"/>
  <c r="C457" i="7"/>
  <c r="C458" i="7"/>
  <c r="C459" i="7"/>
  <c r="C460" i="7"/>
  <c r="C461" i="7"/>
  <c r="C462" i="7"/>
  <c r="C463" i="7"/>
  <c r="C464" i="7"/>
  <c r="C465" i="7"/>
  <c r="C466" i="7"/>
  <c r="C467" i="7"/>
  <c r="C468" i="7"/>
  <c r="C469" i="7"/>
  <c r="C470" i="7"/>
  <c r="C471" i="7"/>
  <c r="C472" i="7"/>
  <c r="C473" i="7"/>
  <c r="C474" i="7"/>
  <c r="C475" i="7"/>
  <c r="C476" i="7"/>
  <c r="C477" i="7"/>
  <c r="C478" i="7"/>
  <c r="C479" i="7"/>
  <c r="C480" i="7"/>
  <c r="C481" i="7"/>
  <c r="C482" i="7"/>
  <c r="C483" i="7"/>
  <c r="C484" i="7"/>
  <c r="C485" i="7"/>
  <c r="C486" i="7"/>
  <c r="C487" i="7"/>
  <c r="C488" i="7"/>
  <c r="C489" i="7"/>
  <c r="C490" i="7"/>
  <c r="C491" i="7"/>
  <c r="C492" i="7"/>
  <c r="C493" i="7"/>
  <c r="C494" i="7"/>
  <c r="C495" i="7"/>
  <c r="C496" i="7"/>
  <c r="C497" i="7"/>
  <c r="C498" i="7"/>
  <c r="C499" i="7"/>
  <c r="C500" i="7"/>
  <c r="C501" i="7"/>
  <c r="C502" i="7"/>
  <c r="C503" i="7"/>
  <c r="C504" i="7"/>
  <c r="C505" i="7"/>
  <c r="C506" i="7"/>
  <c r="C507" i="7"/>
  <c r="C508" i="7"/>
  <c r="C509" i="7"/>
  <c r="C510" i="7"/>
  <c r="C511" i="7"/>
  <c r="C512" i="7"/>
  <c r="C513" i="7"/>
  <c r="C514" i="7"/>
  <c r="C515" i="7"/>
  <c r="C516" i="7"/>
  <c r="C517" i="7"/>
  <c r="C518" i="7"/>
  <c r="C519" i="7"/>
  <c r="C520" i="7"/>
  <c r="C521" i="7"/>
  <c r="C522" i="7"/>
  <c r="C523" i="7"/>
  <c r="C524" i="7"/>
  <c r="C525" i="7"/>
  <c r="C526" i="7"/>
  <c r="C527" i="7"/>
  <c r="C528" i="7"/>
  <c r="C529" i="7"/>
  <c r="C530" i="7"/>
  <c r="C531" i="7"/>
  <c r="C532" i="7"/>
  <c r="C533" i="7"/>
  <c r="C534" i="7"/>
  <c r="C535" i="7"/>
  <c r="C536" i="7"/>
  <c r="C537" i="7"/>
  <c r="C538" i="7"/>
  <c r="C539" i="7"/>
  <c r="C540" i="7"/>
  <c r="C541" i="7"/>
  <c r="C542" i="7"/>
  <c r="C543" i="7"/>
  <c r="C544" i="7"/>
  <c r="C545" i="7"/>
  <c r="C546" i="7"/>
  <c r="C547" i="7"/>
  <c r="C548" i="7"/>
  <c r="C549" i="7"/>
  <c r="C550" i="7"/>
  <c r="C551" i="7"/>
  <c r="C552" i="7"/>
  <c r="C553" i="7"/>
  <c r="C554" i="7"/>
  <c r="C555" i="7"/>
  <c r="C556" i="7"/>
  <c r="C557" i="7"/>
  <c r="C558" i="7"/>
  <c r="C559" i="7"/>
  <c r="C560" i="7"/>
  <c r="C561" i="7"/>
  <c r="C562" i="7"/>
  <c r="C563" i="7"/>
  <c r="C564" i="7"/>
  <c r="C565" i="7"/>
  <c r="C566" i="7"/>
  <c r="C567" i="7"/>
  <c r="C568" i="7"/>
  <c r="C569" i="7"/>
  <c r="C570" i="7"/>
  <c r="C571" i="7"/>
  <c r="C572" i="7"/>
  <c r="C573" i="7"/>
  <c r="C574" i="7"/>
  <c r="C575" i="7"/>
  <c r="C576" i="7"/>
  <c r="C577" i="7"/>
  <c r="C578" i="7"/>
  <c r="C579" i="7"/>
  <c r="C580" i="7"/>
  <c r="C581" i="7"/>
  <c r="C582" i="7"/>
  <c r="C583" i="7"/>
  <c r="C584" i="7"/>
  <c r="C585" i="7"/>
  <c r="C586" i="7"/>
  <c r="C587" i="7"/>
  <c r="C588" i="7"/>
  <c r="C589" i="7"/>
  <c r="C590" i="7"/>
  <c r="C591" i="7"/>
  <c r="C592" i="7"/>
  <c r="C593" i="7"/>
  <c r="C594" i="7"/>
  <c r="C595" i="7"/>
  <c r="C596" i="7"/>
  <c r="C597" i="7"/>
  <c r="C598" i="7"/>
  <c r="C599" i="7"/>
  <c r="C600" i="7"/>
  <c r="C601" i="7"/>
  <c r="C602" i="7"/>
  <c r="C603" i="7"/>
  <c r="C604" i="7"/>
  <c r="C605" i="7"/>
  <c r="C606" i="7"/>
  <c r="C607" i="7"/>
  <c r="C608" i="7"/>
  <c r="C609" i="7"/>
  <c r="C610" i="7"/>
  <c r="C611" i="7"/>
  <c r="C612" i="7"/>
  <c r="C613" i="7"/>
  <c r="C614" i="7"/>
  <c r="C615" i="7"/>
  <c r="C616" i="7"/>
  <c r="C617" i="7"/>
  <c r="C618" i="7"/>
  <c r="C619" i="7"/>
  <c r="C620" i="7"/>
  <c r="C621" i="7"/>
  <c r="C622" i="7"/>
  <c r="C623" i="7"/>
  <c r="C624" i="7"/>
  <c r="C625" i="7"/>
  <c r="C626" i="7"/>
  <c r="C627" i="7"/>
  <c r="C628" i="7"/>
  <c r="C629" i="7"/>
  <c r="C630" i="7"/>
  <c r="C631" i="7"/>
  <c r="C632" i="7"/>
  <c r="C633" i="7"/>
  <c r="C634" i="7"/>
  <c r="C635" i="7"/>
  <c r="C636" i="7"/>
  <c r="C637" i="7"/>
  <c r="C638" i="7"/>
  <c r="C639" i="7"/>
  <c r="C640" i="7"/>
  <c r="C641" i="7"/>
  <c r="C642" i="7"/>
  <c r="C643" i="7"/>
  <c r="C644" i="7"/>
  <c r="C645" i="7"/>
  <c r="C646" i="7"/>
  <c r="C647" i="7"/>
  <c r="C648" i="7"/>
  <c r="C649" i="7"/>
  <c r="C650" i="7"/>
  <c r="C651" i="7"/>
  <c r="C652" i="7"/>
  <c r="C653" i="7"/>
  <c r="C654" i="7"/>
  <c r="C655" i="7"/>
  <c r="C656" i="7"/>
  <c r="C657" i="7"/>
  <c r="C658" i="7"/>
  <c r="C659" i="7"/>
  <c r="C660" i="7"/>
  <c r="C661" i="7"/>
  <c r="C662" i="7"/>
  <c r="C663" i="7"/>
  <c r="C664" i="7"/>
  <c r="C665" i="7"/>
  <c r="C666" i="7"/>
  <c r="C667" i="7"/>
  <c r="C668" i="7"/>
  <c r="C669" i="7"/>
  <c r="C670" i="7"/>
  <c r="C671" i="7"/>
  <c r="C672" i="7"/>
  <c r="C673" i="7"/>
  <c r="C674" i="7"/>
  <c r="C675" i="7"/>
  <c r="C676" i="7"/>
  <c r="C677" i="7"/>
  <c r="C678" i="7"/>
  <c r="C679" i="7"/>
  <c r="C680" i="7"/>
  <c r="C681" i="7"/>
  <c r="C682" i="7"/>
  <c r="C683" i="7"/>
  <c r="C684" i="7"/>
  <c r="C685" i="7"/>
  <c r="C686" i="7"/>
  <c r="C687" i="7"/>
  <c r="C688" i="7"/>
  <c r="C689" i="7"/>
  <c r="C690" i="7"/>
  <c r="C691" i="7"/>
  <c r="C692" i="7"/>
  <c r="C693" i="7"/>
  <c r="C694" i="7"/>
  <c r="C695" i="7"/>
  <c r="C696" i="7"/>
  <c r="C697" i="7"/>
  <c r="C698" i="7"/>
  <c r="C699" i="7"/>
  <c r="C700" i="7"/>
  <c r="C701" i="7"/>
  <c r="C702" i="7"/>
  <c r="C703" i="7"/>
  <c r="C704" i="7"/>
  <c r="C705" i="7"/>
  <c r="C706" i="7"/>
  <c r="C707" i="7"/>
  <c r="C708" i="7"/>
  <c r="C709" i="7"/>
  <c r="C710" i="7"/>
  <c r="C711" i="7"/>
  <c r="C712" i="7"/>
  <c r="C713" i="7"/>
  <c r="C714" i="7"/>
  <c r="C715" i="7"/>
  <c r="C716" i="7"/>
  <c r="C717" i="7"/>
  <c r="C718" i="7"/>
  <c r="C719" i="7"/>
  <c r="C720" i="7"/>
  <c r="C721" i="7"/>
  <c r="C722" i="7"/>
  <c r="C723" i="7"/>
  <c r="C724" i="7"/>
  <c r="C725" i="7"/>
  <c r="C726" i="7"/>
  <c r="C727" i="7"/>
  <c r="C728" i="7"/>
  <c r="C729" i="7"/>
  <c r="C730" i="7"/>
  <c r="C731" i="7"/>
  <c r="C732" i="7"/>
  <c r="C733" i="7"/>
  <c r="C734" i="7"/>
  <c r="C735" i="7"/>
  <c r="C736" i="7"/>
  <c r="C737" i="7"/>
  <c r="C738" i="7"/>
  <c r="C739" i="7"/>
  <c r="C740" i="7"/>
  <c r="C741" i="7"/>
  <c r="C742" i="7"/>
  <c r="C743" i="7"/>
  <c r="C744" i="7"/>
  <c r="C745" i="7"/>
  <c r="C746" i="7"/>
  <c r="C747" i="7"/>
  <c r="C748" i="7"/>
  <c r="C749" i="7"/>
  <c r="C750" i="7"/>
  <c r="C751" i="7"/>
  <c r="C752" i="7"/>
  <c r="C753" i="7"/>
  <c r="C754" i="7"/>
  <c r="C755" i="7"/>
  <c r="C756" i="7"/>
  <c r="C757" i="7"/>
  <c r="C758" i="7"/>
  <c r="C759" i="7"/>
  <c r="C760" i="7"/>
  <c r="C761" i="7"/>
  <c r="C762" i="7"/>
  <c r="C763" i="7"/>
  <c r="C764" i="7"/>
  <c r="C765" i="7"/>
  <c r="C766" i="7"/>
  <c r="C767" i="7"/>
  <c r="C768" i="7"/>
  <c r="C769" i="7"/>
  <c r="C770" i="7"/>
  <c r="C771" i="7"/>
  <c r="C772" i="7"/>
  <c r="C773" i="7"/>
  <c r="C774" i="7"/>
  <c r="C775" i="7"/>
  <c r="C776" i="7"/>
  <c r="C777" i="7"/>
  <c r="C778" i="7"/>
  <c r="C779" i="7"/>
  <c r="C780" i="7"/>
  <c r="C781" i="7"/>
  <c r="C782" i="7"/>
  <c r="C783" i="7"/>
  <c r="C784" i="7"/>
  <c r="C785" i="7"/>
  <c r="C786" i="7"/>
  <c r="C787" i="7"/>
  <c r="C788" i="7"/>
  <c r="C789" i="7"/>
  <c r="C790" i="7"/>
  <c r="C791" i="7"/>
  <c r="C792" i="7"/>
  <c r="C793" i="7"/>
  <c r="C794" i="7"/>
  <c r="C795" i="7"/>
  <c r="C796" i="7"/>
  <c r="C797" i="7"/>
  <c r="C798" i="7"/>
  <c r="C799" i="7"/>
  <c r="C800" i="7"/>
  <c r="C801" i="7"/>
  <c r="C802" i="7"/>
  <c r="C803" i="7"/>
  <c r="C804" i="7"/>
  <c r="C805" i="7"/>
  <c r="C806" i="7"/>
  <c r="C807" i="7"/>
  <c r="C808" i="7"/>
  <c r="C809" i="7"/>
  <c r="C810" i="7"/>
  <c r="C811" i="7"/>
  <c r="C812" i="7"/>
  <c r="C813" i="7"/>
  <c r="C814" i="7"/>
  <c r="C815" i="7"/>
  <c r="C816" i="7"/>
  <c r="C817" i="7"/>
  <c r="C818" i="7"/>
  <c r="C819" i="7"/>
  <c r="C820" i="7"/>
  <c r="C821" i="7"/>
  <c r="C822" i="7"/>
  <c r="C823" i="7"/>
  <c r="C824" i="7"/>
  <c r="C825" i="7"/>
  <c r="C826" i="7"/>
  <c r="C827" i="7"/>
  <c r="C828" i="7"/>
  <c r="C829" i="7"/>
  <c r="C830" i="7"/>
  <c r="C831" i="7"/>
  <c r="C832" i="7"/>
  <c r="C833" i="7"/>
  <c r="C834" i="7"/>
  <c r="C835" i="7"/>
  <c r="C836" i="7"/>
  <c r="C837" i="7"/>
  <c r="C838" i="7"/>
  <c r="C839" i="7"/>
  <c r="C840" i="7"/>
  <c r="C841" i="7"/>
  <c r="C842" i="7"/>
  <c r="C843" i="7"/>
  <c r="C844" i="7"/>
  <c r="C845" i="7"/>
  <c r="C846" i="7"/>
  <c r="C847" i="7"/>
  <c r="C848" i="7"/>
  <c r="C849" i="7"/>
  <c r="C850" i="7"/>
  <c r="C851" i="7"/>
  <c r="C852" i="7"/>
  <c r="C853" i="7"/>
  <c r="C854" i="7"/>
  <c r="C855" i="7"/>
  <c r="C856" i="7"/>
  <c r="C857" i="7"/>
  <c r="C858" i="7"/>
  <c r="C859" i="7"/>
  <c r="C860" i="7"/>
  <c r="C861" i="7"/>
  <c r="C862" i="7"/>
  <c r="C863" i="7"/>
  <c r="C864" i="7"/>
  <c r="C865" i="7"/>
  <c r="C866" i="7"/>
  <c r="C867" i="7"/>
  <c r="C868" i="7"/>
  <c r="C869" i="7"/>
  <c r="C870" i="7"/>
  <c r="C871" i="7"/>
  <c r="C872" i="7"/>
  <c r="C873" i="7"/>
  <c r="C874" i="7"/>
  <c r="C875" i="7"/>
  <c r="C876" i="7"/>
  <c r="C877" i="7"/>
  <c r="C878" i="7"/>
  <c r="C879" i="7"/>
  <c r="C880" i="7"/>
  <c r="C881" i="7"/>
  <c r="C882" i="7"/>
  <c r="C883" i="7"/>
  <c r="C884" i="7"/>
  <c r="C885" i="7"/>
  <c r="C886" i="7"/>
  <c r="C887" i="7"/>
  <c r="C888" i="7"/>
  <c r="C889" i="7"/>
  <c r="C890" i="7"/>
  <c r="C891" i="7"/>
  <c r="C892" i="7"/>
  <c r="C893" i="7"/>
  <c r="C894" i="7"/>
  <c r="C895" i="7"/>
  <c r="C896" i="7"/>
  <c r="C897" i="7"/>
  <c r="C898" i="7"/>
  <c r="C899" i="7"/>
  <c r="C900" i="7"/>
  <c r="C901" i="7"/>
  <c r="C902" i="7"/>
  <c r="C903" i="7"/>
  <c r="C904" i="7"/>
  <c r="C905" i="7"/>
  <c r="C906" i="7"/>
  <c r="C907" i="7"/>
  <c r="C908" i="7"/>
  <c r="C909" i="7"/>
  <c r="C910" i="7"/>
  <c r="C911" i="7"/>
  <c r="C912" i="7"/>
  <c r="C913" i="7"/>
  <c r="C914" i="7"/>
  <c r="C915" i="7"/>
  <c r="C916" i="7"/>
  <c r="C917" i="7"/>
  <c r="C918" i="7"/>
  <c r="C919" i="7"/>
  <c r="C920" i="7"/>
  <c r="C921" i="7"/>
  <c r="C922" i="7"/>
  <c r="C923" i="7"/>
  <c r="C924" i="7"/>
  <c r="C925" i="7"/>
  <c r="C926" i="7"/>
  <c r="C927" i="7"/>
  <c r="C928" i="7"/>
  <c r="C929" i="7"/>
  <c r="C930" i="7"/>
  <c r="C931" i="7"/>
  <c r="C932" i="7"/>
  <c r="C933" i="7"/>
  <c r="C934" i="7"/>
  <c r="C935" i="7"/>
  <c r="C936" i="7"/>
  <c r="C937" i="7"/>
  <c r="C938" i="7"/>
  <c r="C939" i="7"/>
  <c r="C940" i="7"/>
  <c r="C941" i="7"/>
  <c r="C942" i="7"/>
  <c r="C943" i="7"/>
  <c r="C944" i="7"/>
  <c r="C945" i="7"/>
  <c r="C946" i="7"/>
  <c r="C947" i="7"/>
  <c r="C948" i="7"/>
  <c r="C949" i="7"/>
  <c r="C950" i="7"/>
  <c r="C951" i="7"/>
  <c r="C952" i="7"/>
  <c r="C953" i="7"/>
  <c r="C954" i="7"/>
  <c r="C955" i="7"/>
  <c r="C956" i="7"/>
  <c r="C957" i="7"/>
  <c r="C958" i="7"/>
  <c r="C959" i="7"/>
  <c r="C960" i="7"/>
  <c r="C961" i="7"/>
  <c r="C962" i="7"/>
  <c r="C963" i="7"/>
  <c r="C964" i="7"/>
  <c r="C965" i="7"/>
  <c r="C966" i="7"/>
  <c r="C967" i="7"/>
  <c r="C968" i="7"/>
  <c r="C969" i="7"/>
  <c r="C970" i="7"/>
  <c r="C971" i="7"/>
  <c r="C972" i="7"/>
  <c r="C973" i="7"/>
  <c r="C974" i="7"/>
  <c r="C975" i="7"/>
  <c r="C976" i="7"/>
  <c r="C977" i="7"/>
  <c r="C978" i="7"/>
  <c r="C979" i="7"/>
  <c r="C980" i="7"/>
  <c r="C981" i="7"/>
  <c r="C982" i="7"/>
  <c r="C983" i="7"/>
  <c r="C984" i="7"/>
  <c r="C985" i="7"/>
  <c r="C986" i="7"/>
  <c r="C987" i="7"/>
  <c r="C988" i="7"/>
  <c r="C989" i="7"/>
  <c r="C990" i="7"/>
  <c r="C991" i="7"/>
  <c r="C992" i="7"/>
  <c r="C993" i="7"/>
  <c r="C994" i="7"/>
  <c r="C995" i="7"/>
  <c r="C996" i="7"/>
  <c r="C997" i="7"/>
  <c r="C998" i="7"/>
  <c r="C999" i="7"/>
  <c r="C1000" i="7"/>
  <c r="C1001" i="7"/>
  <c r="C1002" i="7"/>
  <c r="C1003" i="7"/>
  <c r="C1004" i="7"/>
  <c r="C1005" i="7"/>
  <c r="C1006" i="7"/>
  <c r="C1007" i="7"/>
  <c r="C1008" i="7"/>
  <c r="C1009" i="7"/>
  <c r="C1010" i="7"/>
  <c r="C1011" i="7"/>
  <c r="C1012" i="7"/>
  <c r="C1013" i="7"/>
  <c r="C1014" i="7"/>
  <c r="C1015" i="7"/>
  <c r="C1016" i="7"/>
  <c r="C1017" i="7"/>
  <c r="C1018" i="7"/>
  <c r="C1019" i="7"/>
  <c r="C1020" i="7"/>
  <c r="C1021" i="7"/>
  <c r="C1022" i="7"/>
  <c r="C1023" i="7"/>
  <c r="C1024" i="7"/>
  <c r="C1025" i="7"/>
  <c r="C1026" i="7"/>
  <c r="C1027" i="7"/>
  <c r="C1028" i="7"/>
  <c r="C1029" i="7"/>
  <c r="C1030" i="7"/>
  <c r="C1031" i="7"/>
  <c r="C1032" i="7"/>
  <c r="C1033" i="7"/>
  <c r="C1034" i="7"/>
  <c r="C1035" i="7"/>
  <c r="C1036" i="7"/>
  <c r="C1037" i="7"/>
  <c r="C1038" i="7"/>
  <c r="C1039" i="7"/>
  <c r="C1040" i="7"/>
  <c r="C1041" i="7"/>
  <c r="C1042" i="7"/>
  <c r="C1043" i="7"/>
  <c r="C1044" i="7"/>
  <c r="C1045" i="7"/>
  <c r="C1046" i="7"/>
  <c r="C1047" i="7"/>
  <c r="C1048" i="7"/>
  <c r="C1049" i="7"/>
  <c r="C1050" i="7"/>
  <c r="C1051" i="7"/>
  <c r="C1052" i="7"/>
  <c r="C1053" i="7"/>
  <c r="C1054" i="7"/>
  <c r="C1055" i="7"/>
  <c r="C1056" i="7"/>
  <c r="C1057" i="7"/>
  <c r="C1058" i="7"/>
  <c r="C1059" i="7"/>
  <c r="C1060" i="7"/>
  <c r="C1061" i="7"/>
  <c r="C1062" i="7"/>
  <c r="C1063" i="7"/>
  <c r="C1064" i="7"/>
  <c r="C1065" i="7"/>
  <c r="C1066" i="7"/>
  <c r="C1067" i="7"/>
  <c r="C1068" i="7"/>
  <c r="C1069" i="7"/>
  <c r="C1070" i="7"/>
  <c r="C1071" i="7"/>
  <c r="C1072" i="7"/>
  <c r="C1073" i="7"/>
  <c r="C1074" i="7"/>
  <c r="C1075" i="7"/>
  <c r="C1076" i="7"/>
  <c r="C1077" i="7"/>
  <c r="C1078" i="7"/>
  <c r="C1079" i="7"/>
  <c r="C1080" i="7"/>
  <c r="C1081" i="7"/>
  <c r="C1082" i="7"/>
  <c r="C1083" i="7"/>
  <c r="C1084" i="7"/>
  <c r="C1085" i="7"/>
  <c r="C1086" i="7"/>
  <c r="C1087" i="7"/>
  <c r="C1088" i="7"/>
  <c r="C1089" i="7"/>
  <c r="C1090" i="7"/>
  <c r="C1091" i="7"/>
  <c r="C1092" i="7"/>
  <c r="C1093" i="7"/>
  <c r="C1094" i="7"/>
  <c r="C1095" i="7"/>
  <c r="C1096" i="7"/>
  <c r="C1097" i="7"/>
  <c r="C1098" i="7"/>
  <c r="C1099" i="7"/>
  <c r="C1100" i="7"/>
  <c r="C1101" i="7"/>
  <c r="C1102" i="7"/>
  <c r="C1103" i="7"/>
  <c r="C1104" i="7"/>
  <c r="C1105" i="7"/>
  <c r="C1106" i="7"/>
  <c r="C1107" i="7"/>
  <c r="C1108" i="7"/>
  <c r="C1109" i="7"/>
  <c r="C1110" i="7"/>
  <c r="C1111" i="7"/>
  <c r="C1112" i="7"/>
  <c r="C1113" i="7"/>
  <c r="C1114" i="7"/>
  <c r="C1115" i="7"/>
  <c r="C1116" i="7"/>
  <c r="C1117" i="7"/>
  <c r="C1118" i="7"/>
  <c r="C1119" i="7"/>
  <c r="C1120" i="7"/>
  <c r="C1121" i="7"/>
  <c r="C1122" i="7"/>
  <c r="C1123" i="7"/>
  <c r="C1124" i="7"/>
  <c r="C1125" i="7"/>
  <c r="C1126" i="7"/>
  <c r="C1127" i="7"/>
  <c r="C1128" i="7"/>
  <c r="C1129" i="7"/>
  <c r="C1130" i="7"/>
  <c r="C1131" i="7"/>
  <c r="C1132" i="7"/>
  <c r="C1133" i="7"/>
  <c r="C1134" i="7"/>
  <c r="C1135" i="7"/>
  <c r="C1136" i="7"/>
  <c r="C1137" i="7"/>
  <c r="C1138" i="7"/>
  <c r="C1139" i="7"/>
  <c r="C1140" i="7"/>
  <c r="C1141" i="7"/>
  <c r="C1142" i="7"/>
  <c r="C1143" i="7"/>
  <c r="C1144" i="7"/>
  <c r="C1145" i="7"/>
  <c r="C1146" i="7"/>
  <c r="C1147" i="7"/>
  <c r="C1148" i="7"/>
  <c r="C1149" i="7"/>
  <c r="C1150" i="7"/>
  <c r="C1151" i="7"/>
  <c r="C1152" i="7"/>
  <c r="C1153" i="7"/>
  <c r="C1154" i="7"/>
  <c r="C1155" i="7"/>
  <c r="C1156" i="7"/>
  <c r="C1157" i="7"/>
  <c r="C1158" i="7"/>
  <c r="C1159" i="7"/>
  <c r="C1160" i="7"/>
  <c r="C1161" i="7"/>
  <c r="C1162" i="7"/>
  <c r="C1163" i="7"/>
  <c r="C1164" i="7"/>
  <c r="C1165" i="7"/>
  <c r="C1166" i="7"/>
  <c r="C1167" i="7"/>
  <c r="C1168" i="7"/>
  <c r="C1169" i="7"/>
  <c r="C1170" i="7"/>
  <c r="C1171" i="7"/>
  <c r="C1172" i="7"/>
  <c r="C1173" i="7"/>
  <c r="C1174" i="7"/>
  <c r="C1175" i="7"/>
  <c r="C1176" i="7"/>
  <c r="C1177" i="7"/>
  <c r="C1178" i="7"/>
  <c r="C1179" i="7"/>
  <c r="C1180" i="7"/>
  <c r="C1181" i="7"/>
  <c r="C1182" i="7"/>
  <c r="C1183" i="7"/>
  <c r="C1184" i="7"/>
  <c r="C1185" i="7"/>
  <c r="C1186" i="7"/>
  <c r="C1187" i="7"/>
  <c r="C1188" i="7"/>
  <c r="C1189" i="7"/>
  <c r="C1190" i="7"/>
  <c r="C1191" i="7"/>
  <c r="C1192" i="7"/>
  <c r="C1193" i="7"/>
  <c r="C1194" i="7"/>
  <c r="C1195" i="7"/>
  <c r="C1196" i="7"/>
  <c r="C1197" i="7"/>
  <c r="C1198" i="7"/>
  <c r="C1199" i="7"/>
  <c r="C1200" i="7"/>
  <c r="C1201" i="7"/>
  <c r="C1202" i="7"/>
  <c r="C1203" i="7"/>
  <c r="C1204" i="7"/>
  <c r="C1205" i="7"/>
  <c r="C1206" i="7"/>
  <c r="C1207" i="7"/>
  <c r="C1208" i="7"/>
  <c r="C1209" i="7"/>
  <c r="C1210" i="7"/>
  <c r="C1211" i="7"/>
  <c r="C1212" i="7"/>
  <c r="C1213" i="7"/>
  <c r="C1214" i="7"/>
  <c r="C1215" i="7"/>
  <c r="C1216" i="7"/>
  <c r="C1217" i="7"/>
  <c r="C1218" i="7"/>
  <c r="C1219" i="7"/>
  <c r="C1220" i="7"/>
  <c r="C1221" i="7"/>
  <c r="C1222" i="7"/>
  <c r="C1223" i="7"/>
  <c r="C1224" i="7"/>
  <c r="C1225" i="7"/>
  <c r="C1226" i="7"/>
  <c r="C1227" i="7"/>
  <c r="C1228" i="7"/>
  <c r="C1229" i="7"/>
  <c r="C1230" i="7"/>
  <c r="C1231" i="7"/>
  <c r="C1232" i="7"/>
  <c r="C1233" i="7"/>
  <c r="C1234" i="7"/>
  <c r="C1235" i="7"/>
  <c r="C1236" i="7"/>
  <c r="C1237" i="7"/>
  <c r="C1238" i="7"/>
  <c r="C1239" i="7"/>
  <c r="C1240" i="7"/>
  <c r="C1241" i="7"/>
  <c r="C1242" i="7"/>
  <c r="C1243" i="7"/>
  <c r="C1244" i="7"/>
  <c r="C1245" i="7"/>
  <c r="C1246" i="7"/>
  <c r="C1247" i="7"/>
  <c r="C1248" i="7"/>
  <c r="C1249" i="7"/>
  <c r="C1250" i="7"/>
  <c r="C1251" i="7"/>
  <c r="C1252" i="7"/>
  <c r="C1253" i="7"/>
  <c r="C1254" i="7"/>
  <c r="C1255" i="7"/>
  <c r="C1256" i="7"/>
  <c r="C1257" i="7"/>
  <c r="C1258" i="7"/>
  <c r="C1259" i="7"/>
  <c r="C1260" i="7"/>
  <c r="C1261" i="7"/>
  <c r="C1262" i="7"/>
  <c r="C1263" i="7"/>
  <c r="C1264" i="7"/>
  <c r="C1265" i="7"/>
  <c r="C1266" i="7"/>
  <c r="C1267" i="7"/>
  <c r="C1268" i="7"/>
  <c r="C1269" i="7"/>
  <c r="C1270" i="7"/>
  <c r="C1271" i="7"/>
  <c r="C1272" i="7"/>
  <c r="C1273" i="7"/>
  <c r="C1274" i="7"/>
  <c r="C1275" i="7"/>
  <c r="C1276" i="7"/>
  <c r="C1277" i="7"/>
  <c r="C1278" i="7"/>
  <c r="C1279" i="7"/>
  <c r="C1280" i="7"/>
  <c r="C1281" i="7"/>
  <c r="C1282" i="7"/>
  <c r="C1283" i="7"/>
  <c r="C1284" i="7"/>
  <c r="C1285" i="7"/>
  <c r="C1286" i="7"/>
  <c r="C1287" i="7"/>
  <c r="C1288" i="7"/>
  <c r="C1289" i="7"/>
  <c r="C1290" i="7"/>
  <c r="C1291" i="7"/>
  <c r="C1292" i="7"/>
  <c r="C1293" i="7"/>
  <c r="C1294" i="7"/>
  <c r="C1295" i="7"/>
  <c r="C1296" i="7"/>
  <c r="C1297" i="7"/>
  <c r="C1298" i="7"/>
  <c r="C1299" i="7"/>
  <c r="C1300" i="7"/>
  <c r="C1301" i="7"/>
  <c r="C1302" i="7"/>
  <c r="C1303" i="7"/>
  <c r="C1304" i="7"/>
  <c r="C1305" i="7"/>
  <c r="C1306" i="7"/>
  <c r="C1307" i="7"/>
  <c r="C1308" i="7"/>
  <c r="C1309" i="7"/>
  <c r="C1310" i="7"/>
  <c r="C1311" i="7"/>
  <c r="C1312" i="7"/>
  <c r="C1313" i="7"/>
  <c r="C1314" i="7"/>
  <c r="C1315" i="7"/>
  <c r="C1316" i="7"/>
  <c r="C1317" i="7"/>
  <c r="C1318" i="7"/>
  <c r="C1319" i="7"/>
  <c r="C1320" i="7"/>
  <c r="C1321" i="7"/>
  <c r="C1322" i="7"/>
  <c r="C1323" i="7"/>
  <c r="C1324" i="7"/>
  <c r="C1325" i="7"/>
  <c r="C1326" i="7"/>
  <c r="C1327" i="7"/>
  <c r="C1328" i="7"/>
  <c r="C1329" i="7"/>
  <c r="C1330" i="7"/>
  <c r="C1331" i="7"/>
  <c r="C1332" i="7"/>
  <c r="C1333" i="7"/>
  <c r="C1334" i="7"/>
  <c r="C1335" i="7"/>
  <c r="C1336" i="7"/>
  <c r="C1337" i="7"/>
  <c r="C1338" i="7"/>
  <c r="C1339" i="7"/>
  <c r="C1340" i="7"/>
  <c r="C1341" i="7"/>
  <c r="C1342" i="7"/>
  <c r="C1343" i="7"/>
  <c r="C1344" i="7"/>
  <c r="C1345" i="7"/>
  <c r="C1346" i="7"/>
  <c r="C1347" i="7"/>
  <c r="C1348" i="7"/>
  <c r="C1349" i="7"/>
  <c r="C1350" i="7"/>
  <c r="C1351" i="7"/>
  <c r="C1352" i="7"/>
  <c r="C1353" i="7"/>
  <c r="C1354" i="7"/>
  <c r="C1355" i="7"/>
  <c r="C1356" i="7"/>
  <c r="C1357" i="7"/>
  <c r="C1358" i="7"/>
  <c r="C1359" i="7"/>
  <c r="C1360" i="7"/>
  <c r="C1361" i="7"/>
  <c r="C1362" i="7"/>
  <c r="C1363" i="7"/>
  <c r="C1364" i="7"/>
  <c r="C1365" i="7"/>
  <c r="C1366" i="7"/>
  <c r="C1367" i="7"/>
  <c r="C1368" i="7"/>
  <c r="C1369" i="7"/>
  <c r="C1370" i="7"/>
  <c r="C1371" i="7"/>
  <c r="C1372" i="7"/>
  <c r="C1373" i="7"/>
  <c r="C1374" i="7"/>
  <c r="C1375" i="7"/>
  <c r="C1376" i="7"/>
  <c r="C1377" i="7"/>
  <c r="C1378" i="7"/>
  <c r="C1379" i="7"/>
  <c r="C1380" i="7"/>
  <c r="C1381" i="7"/>
  <c r="C1382" i="7"/>
  <c r="C1383" i="7"/>
  <c r="C1384" i="7"/>
  <c r="C1385" i="7"/>
  <c r="C1386" i="7"/>
  <c r="C1387" i="7"/>
  <c r="C1388" i="7"/>
  <c r="C1389" i="7"/>
  <c r="C1390" i="7"/>
  <c r="C1391" i="7"/>
  <c r="C1392" i="7"/>
  <c r="C1393" i="7"/>
  <c r="C1394" i="7"/>
  <c r="C1395" i="7"/>
  <c r="C1396" i="7"/>
  <c r="C1397" i="7"/>
  <c r="C1398" i="7"/>
  <c r="C1399" i="7"/>
  <c r="C1400" i="7"/>
  <c r="C1401" i="7"/>
  <c r="C1402" i="7"/>
  <c r="C1403" i="7"/>
  <c r="C1404" i="7"/>
  <c r="C1405" i="7"/>
  <c r="C1406" i="7"/>
  <c r="C1407" i="7"/>
  <c r="C1408" i="7"/>
  <c r="C1409" i="7"/>
  <c r="C1410" i="7"/>
  <c r="C1411" i="7"/>
  <c r="C1412" i="7"/>
  <c r="C1413" i="7"/>
  <c r="C1414" i="7"/>
  <c r="C1415" i="7"/>
  <c r="C1416" i="7"/>
  <c r="C1417" i="7"/>
  <c r="C1418" i="7"/>
  <c r="C1419" i="7"/>
  <c r="C1420" i="7"/>
  <c r="C1421" i="7"/>
  <c r="C1422" i="7"/>
  <c r="C1423" i="7"/>
  <c r="C1424" i="7"/>
  <c r="C1425" i="7"/>
  <c r="C1426" i="7"/>
  <c r="C1427" i="7"/>
  <c r="C1428" i="7"/>
  <c r="C1429" i="7"/>
  <c r="C1430" i="7"/>
  <c r="C1431" i="7"/>
  <c r="C1432" i="7"/>
  <c r="C1433" i="7"/>
  <c r="C1434" i="7"/>
  <c r="C1435" i="7"/>
  <c r="C1436" i="7"/>
  <c r="C1437" i="7"/>
  <c r="C1438" i="7"/>
  <c r="C1439" i="7"/>
  <c r="C1440" i="7"/>
  <c r="C1441" i="7"/>
  <c r="C1442" i="7"/>
  <c r="C1443" i="7"/>
  <c r="C1444" i="7"/>
  <c r="C1445" i="7"/>
  <c r="C1446" i="7"/>
  <c r="C1447" i="7"/>
  <c r="C1448" i="7"/>
  <c r="C1449" i="7"/>
  <c r="C1450" i="7"/>
  <c r="C1451" i="7"/>
  <c r="C1452" i="7"/>
  <c r="C1453" i="7"/>
  <c r="C1454" i="7"/>
  <c r="C1455" i="7"/>
  <c r="C1456" i="7"/>
  <c r="C1457" i="7"/>
  <c r="C1458" i="7"/>
  <c r="C1459" i="7"/>
  <c r="C1460" i="7"/>
  <c r="C1461" i="7"/>
  <c r="C1462" i="7"/>
  <c r="C1463" i="7"/>
  <c r="C1464" i="7"/>
  <c r="C1465" i="7"/>
  <c r="C1466" i="7"/>
  <c r="C1467" i="7"/>
  <c r="C1468" i="7"/>
  <c r="C1469" i="7"/>
  <c r="C1470" i="7"/>
  <c r="C1471" i="7"/>
  <c r="C1472" i="7"/>
  <c r="C1473" i="7"/>
  <c r="C1474" i="7"/>
  <c r="C1475" i="7"/>
  <c r="C1476" i="7"/>
  <c r="C1477" i="7"/>
  <c r="C1478" i="7"/>
  <c r="C1479" i="7"/>
  <c r="C1480" i="7"/>
  <c r="C1481" i="7"/>
  <c r="C1482" i="7"/>
  <c r="C1483" i="7"/>
  <c r="C1484" i="7"/>
  <c r="C1485" i="7"/>
  <c r="C1486" i="7"/>
  <c r="C1487" i="7"/>
  <c r="C1488" i="7"/>
  <c r="C1489" i="7"/>
  <c r="C1490" i="7"/>
  <c r="C1491" i="7"/>
  <c r="C1492" i="7"/>
  <c r="C1493" i="7"/>
  <c r="C1494" i="7"/>
  <c r="C1495" i="7"/>
  <c r="C1496" i="7"/>
  <c r="C1497" i="7"/>
  <c r="C1498" i="7"/>
  <c r="C1499" i="7"/>
  <c r="C1500" i="7"/>
  <c r="C1501" i="7"/>
  <c r="C1502" i="7"/>
  <c r="C1503" i="7"/>
  <c r="C1504" i="7"/>
  <c r="C1505" i="7"/>
  <c r="C1506" i="7"/>
  <c r="C1507" i="7"/>
  <c r="C1508" i="7"/>
  <c r="C1509" i="7"/>
  <c r="C1510" i="7"/>
  <c r="C1511" i="7"/>
  <c r="C1512" i="7"/>
  <c r="C1513" i="7"/>
  <c r="C1514" i="7"/>
  <c r="C1515" i="7"/>
  <c r="C1516" i="7"/>
  <c r="C1517" i="7"/>
  <c r="C1518" i="7"/>
  <c r="C1519" i="7"/>
  <c r="C1520" i="7"/>
  <c r="C1521" i="7"/>
  <c r="C1522" i="7"/>
  <c r="C1523" i="7"/>
  <c r="C1524" i="7"/>
  <c r="C1525" i="7"/>
  <c r="C1526" i="7"/>
  <c r="C1527" i="7"/>
  <c r="C1528" i="7"/>
  <c r="C1529" i="7"/>
  <c r="C1530" i="7"/>
  <c r="C1531" i="7"/>
  <c r="C1532" i="7"/>
  <c r="C1533" i="7"/>
  <c r="C1534" i="7"/>
  <c r="C1535" i="7"/>
  <c r="C1536" i="7"/>
  <c r="C1537" i="7"/>
  <c r="C1538" i="7"/>
  <c r="C1539" i="7"/>
  <c r="C1540" i="7"/>
  <c r="C1541" i="7"/>
  <c r="C1542" i="7"/>
  <c r="C1543" i="7"/>
  <c r="C1544" i="7"/>
  <c r="C1545" i="7"/>
  <c r="C1546" i="7"/>
  <c r="C1547" i="7"/>
  <c r="C1548" i="7"/>
  <c r="C1549" i="7"/>
  <c r="C1550" i="7"/>
  <c r="C1551" i="7"/>
  <c r="C1552" i="7"/>
  <c r="C1553" i="7"/>
  <c r="C1554" i="7"/>
  <c r="C1555" i="7"/>
  <c r="C1556" i="7"/>
  <c r="C1557" i="7"/>
  <c r="C1558" i="7"/>
  <c r="C1559" i="7"/>
  <c r="C1560" i="7"/>
  <c r="C1561" i="7"/>
  <c r="C1562" i="7"/>
  <c r="C1563" i="7"/>
  <c r="C1564" i="7"/>
  <c r="C1565" i="7"/>
  <c r="C1566" i="7"/>
  <c r="C1567" i="7"/>
  <c r="C1568" i="7"/>
  <c r="C1569" i="7"/>
  <c r="C1570" i="7"/>
  <c r="C1571" i="7"/>
  <c r="C1572" i="7"/>
  <c r="C1573" i="7"/>
  <c r="C1574" i="7"/>
  <c r="C1575" i="7"/>
  <c r="C1576" i="7"/>
  <c r="C1577" i="7"/>
  <c r="C1578" i="7"/>
  <c r="C1579" i="7"/>
  <c r="C1580" i="7"/>
  <c r="C1581" i="7"/>
  <c r="C1582" i="7"/>
  <c r="C1583" i="7"/>
  <c r="C1584" i="7"/>
  <c r="C1585" i="7"/>
  <c r="C1586" i="7"/>
  <c r="C1587" i="7"/>
  <c r="C1588" i="7"/>
  <c r="C1589" i="7"/>
  <c r="C1590" i="7"/>
  <c r="C1591" i="7"/>
  <c r="C1592" i="7"/>
  <c r="C1593" i="7"/>
  <c r="C1594" i="7"/>
  <c r="C1595" i="7"/>
  <c r="C1596" i="7"/>
  <c r="C1597" i="7"/>
  <c r="C1598" i="7"/>
  <c r="C1599" i="7"/>
  <c r="C1600" i="7"/>
  <c r="C1601" i="7"/>
  <c r="C1602" i="7"/>
  <c r="C1603" i="7"/>
  <c r="C1604" i="7"/>
  <c r="C1605" i="7"/>
  <c r="C1606" i="7"/>
  <c r="C1607" i="7"/>
  <c r="C1608" i="7"/>
  <c r="C1609" i="7"/>
  <c r="C1610" i="7"/>
  <c r="C1611" i="7"/>
  <c r="C1612" i="7"/>
  <c r="C1613" i="7"/>
  <c r="C1614" i="7"/>
  <c r="C1615" i="7"/>
  <c r="C1616" i="7"/>
  <c r="C1617" i="7"/>
  <c r="C1618" i="7"/>
  <c r="C1619" i="7"/>
  <c r="C1620" i="7"/>
  <c r="C1621" i="7"/>
  <c r="C1622" i="7"/>
  <c r="C1623" i="7"/>
  <c r="C1624" i="7"/>
  <c r="C1625" i="7"/>
  <c r="C1626" i="7"/>
  <c r="C1627" i="7"/>
  <c r="C1628" i="7"/>
  <c r="C1629" i="7"/>
  <c r="C1630" i="7"/>
  <c r="C1631" i="7"/>
  <c r="C1632" i="7"/>
  <c r="C1633" i="7"/>
  <c r="C1634" i="7"/>
  <c r="C1635" i="7"/>
  <c r="C1636" i="7"/>
  <c r="C1637" i="7"/>
  <c r="C1638" i="7"/>
  <c r="C1639" i="7"/>
  <c r="C1640" i="7"/>
  <c r="C1641" i="7"/>
  <c r="C1642" i="7"/>
  <c r="C1643" i="7"/>
  <c r="C1644" i="7"/>
  <c r="C1645" i="7"/>
  <c r="C1646" i="7"/>
  <c r="C1647" i="7"/>
  <c r="C1648" i="7"/>
  <c r="C1649" i="7"/>
  <c r="C1650" i="7"/>
  <c r="C1651" i="7"/>
  <c r="C1652" i="7"/>
  <c r="C1653" i="7"/>
  <c r="C1654" i="7"/>
  <c r="C1655" i="7"/>
  <c r="C1656" i="7"/>
  <c r="C1657" i="7"/>
  <c r="C1658" i="7"/>
  <c r="C1659" i="7"/>
  <c r="C1660" i="7"/>
  <c r="C1661" i="7"/>
  <c r="C1662" i="7"/>
  <c r="C1663" i="7"/>
  <c r="C1664" i="7"/>
  <c r="C1665" i="7"/>
  <c r="C1666" i="7"/>
  <c r="C1667" i="7"/>
  <c r="C1668" i="7"/>
  <c r="C1669" i="7"/>
  <c r="C1670" i="7"/>
  <c r="C1671" i="7"/>
  <c r="C1672" i="7"/>
  <c r="C1673" i="7"/>
  <c r="C1674" i="7"/>
  <c r="C1675" i="7"/>
  <c r="C1676" i="7"/>
  <c r="C1677" i="7"/>
  <c r="C1678" i="7"/>
  <c r="C1679" i="7"/>
  <c r="C1680" i="7"/>
  <c r="C1681" i="7"/>
  <c r="C1682" i="7"/>
  <c r="C1683" i="7"/>
  <c r="C1684" i="7"/>
  <c r="C1685" i="7"/>
  <c r="C1686" i="7"/>
  <c r="C1687" i="7"/>
  <c r="C1688" i="7"/>
  <c r="C1689" i="7"/>
  <c r="C1690" i="7"/>
  <c r="C1691" i="7"/>
  <c r="C1692" i="7"/>
  <c r="C1693" i="7"/>
  <c r="C1694" i="7"/>
  <c r="C1695" i="7"/>
  <c r="C1696" i="7"/>
  <c r="C1697" i="7"/>
  <c r="C1698" i="7"/>
  <c r="C1699" i="7"/>
  <c r="C1700" i="7"/>
  <c r="C1701" i="7"/>
  <c r="C1702" i="7"/>
  <c r="C1703" i="7"/>
  <c r="C1704" i="7"/>
  <c r="C1705" i="7"/>
  <c r="C1706" i="7"/>
  <c r="C1707" i="7"/>
  <c r="C1708" i="7"/>
  <c r="C1709" i="7"/>
  <c r="C1710" i="7"/>
  <c r="C1711" i="7"/>
  <c r="C1712" i="7"/>
  <c r="C1713" i="7"/>
  <c r="C1714" i="7"/>
  <c r="C1715" i="7"/>
  <c r="C1716" i="7"/>
  <c r="C1717" i="7"/>
  <c r="C1718" i="7"/>
  <c r="C1719" i="7"/>
  <c r="C1720" i="7"/>
  <c r="C1721" i="7"/>
  <c r="C1722" i="7"/>
  <c r="C1723" i="7"/>
  <c r="C1724" i="7"/>
  <c r="C1725" i="7"/>
  <c r="C1726" i="7"/>
  <c r="C1727" i="7"/>
  <c r="C1728" i="7"/>
  <c r="C1729" i="7"/>
  <c r="C1730" i="7"/>
  <c r="C1731" i="7"/>
  <c r="C1732" i="7"/>
  <c r="C1733" i="7"/>
  <c r="C1734" i="7"/>
  <c r="C1735" i="7"/>
  <c r="C1736" i="7"/>
  <c r="C1737" i="7"/>
  <c r="C1738" i="7"/>
  <c r="C1739" i="7"/>
  <c r="C1740" i="7"/>
  <c r="C1741" i="7"/>
  <c r="C1742" i="7"/>
  <c r="C1743" i="7"/>
  <c r="C1744" i="7"/>
  <c r="C1745" i="7"/>
  <c r="C1746" i="7"/>
  <c r="C1747" i="7"/>
  <c r="C1748" i="7"/>
  <c r="C1749" i="7"/>
  <c r="C1750" i="7"/>
  <c r="C1751" i="7"/>
  <c r="C1752" i="7"/>
  <c r="C1753" i="7"/>
  <c r="C1754" i="7"/>
  <c r="C1755" i="7"/>
  <c r="C1756" i="7"/>
  <c r="C1757" i="7"/>
  <c r="C1758" i="7"/>
  <c r="C1759" i="7"/>
  <c r="C1760" i="7"/>
  <c r="C1761" i="7"/>
  <c r="C1762" i="7"/>
  <c r="C1763" i="7"/>
  <c r="C1764" i="7"/>
  <c r="C1765" i="7"/>
  <c r="C1766" i="7"/>
  <c r="C1767" i="7"/>
  <c r="C1768" i="7"/>
  <c r="C1769" i="7"/>
  <c r="C1770" i="7"/>
  <c r="C1771" i="7"/>
  <c r="C1772" i="7"/>
  <c r="C1773" i="7"/>
  <c r="C1774" i="7"/>
  <c r="C1775" i="7"/>
  <c r="C1776" i="7"/>
  <c r="C1777" i="7"/>
  <c r="C1778" i="7"/>
  <c r="C1779" i="7"/>
  <c r="C1780" i="7"/>
  <c r="C1781" i="7"/>
  <c r="C1782" i="7"/>
  <c r="C1783" i="7"/>
  <c r="C1784" i="7"/>
  <c r="C1785" i="7"/>
  <c r="C1786" i="7"/>
  <c r="C1787" i="7"/>
  <c r="C1788" i="7"/>
  <c r="C1789" i="7"/>
  <c r="C1790" i="7"/>
  <c r="C1791" i="7"/>
  <c r="C1792" i="7"/>
  <c r="C1793" i="7"/>
  <c r="C1794" i="7"/>
  <c r="C1795" i="7"/>
  <c r="C1796" i="7"/>
  <c r="C1797" i="7"/>
  <c r="C1798" i="7"/>
  <c r="C1799" i="7"/>
  <c r="C1800" i="7"/>
  <c r="C1801" i="7"/>
  <c r="C1802" i="7"/>
  <c r="C1803" i="7"/>
  <c r="C1804" i="7"/>
  <c r="C1805" i="7"/>
  <c r="C1806" i="7"/>
  <c r="C1807" i="7"/>
  <c r="C1808" i="7"/>
  <c r="C1809" i="7"/>
  <c r="C1810" i="7"/>
  <c r="C1811" i="7"/>
  <c r="C1812" i="7"/>
  <c r="C1813" i="7"/>
  <c r="C1814" i="7"/>
  <c r="C1815" i="7"/>
  <c r="C1816" i="7"/>
  <c r="C1817" i="7"/>
  <c r="C1818" i="7"/>
  <c r="C1819" i="7"/>
  <c r="C1820" i="7"/>
  <c r="C1821" i="7"/>
  <c r="C1822" i="7"/>
  <c r="C1823" i="7"/>
  <c r="C1824" i="7"/>
  <c r="C1825" i="7"/>
  <c r="C1826" i="7"/>
  <c r="C1827" i="7"/>
  <c r="C1828" i="7"/>
  <c r="C1829" i="7"/>
  <c r="C1830" i="7"/>
  <c r="C1831" i="7"/>
  <c r="C1832" i="7"/>
  <c r="C1833" i="7"/>
  <c r="C1834" i="7"/>
  <c r="C1835" i="7"/>
  <c r="C1836" i="7"/>
  <c r="C1837" i="7"/>
  <c r="C1838" i="7"/>
  <c r="C1839" i="7"/>
  <c r="C1840" i="7"/>
  <c r="C1841" i="7"/>
  <c r="C1842" i="7"/>
  <c r="C1843" i="7"/>
  <c r="C1844" i="7"/>
  <c r="C1845" i="7"/>
  <c r="C1846" i="7"/>
  <c r="C1847" i="7"/>
  <c r="C1848" i="7"/>
  <c r="C1849" i="7"/>
  <c r="C1850" i="7"/>
  <c r="C1851" i="7"/>
  <c r="C1852" i="7"/>
  <c r="C1853" i="7"/>
  <c r="C1854" i="7"/>
  <c r="C1855" i="7"/>
  <c r="C1856" i="7"/>
  <c r="C1857" i="7"/>
  <c r="C1858" i="7"/>
  <c r="C1859" i="7"/>
  <c r="C1860" i="7"/>
  <c r="C1861" i="7"/>
  <c r="C1862" i="7"/>
  <c r="C1863" i="7"/>
  <c r="C1864" i="7"/>
  <c r="C1865" i="7"/>
  <c r="C1866" i="7"/>
  <c r="C1867" i="7"/>
  <c r="C1868" i="7"/>
  <c r="C1869" i="7"/>
  <c r="C1870" i="7"/>
  <c r="C1871" i="7"/>
  <c r="C1872" i="7"/>
  <c r="C1873" i="7"/>
  <c r="C1874" i="7"/>
  <c r="C1875" i="7"/>
  <c r="C1876" i="7"/>
  <c r="C1877" i="7"/>
  <c r="C1878" i="7"/>
  <c r="C1879" i="7"/>
  <c r="C1880" i="7"/>
  <c r="C1881" i="7"/>
  <c r="C1882" i="7"/>
  <c r="C1883" i="7"/>
  <c r="C1884" i="7"/>
  <c r="C1885" i="7"/>
  <c r="C1886" i="7"/>
  <c r="C1887" i="7"/>
  <c r="C1888" i="7"/>
  <c r="C1889" i="7"/>
  <c r="C1890" i="7"/>
  <c r="C1891" i="7"/>
  <c r="C1892" i="7"/>
  <c r="C1893" i="7"/>
  <c r="C1894" i="7"/>
  <c r="C1895" i="7"/>
  <c r="C1896" i="7"/>
  <c r="C1897" i="7"/>
  <c r="C1898" i="7"/>
  <c r="C1899" i="7"/>
  <c r="C1900" i="7"/>
  <c r="C1901" i="7"/>
  <c r="C1902" i="7"/>
  <c r="C1903" i="7"/>
  <c r="C1904" i="7"/>
  <c r="C1905" i="7"/>
  <c r="C1906" i="7"/>
  <c r="C1907" i="7"/>
  <c r="C1908" i="7"/>
  <c r="C1909" i="7"/>
  <c r="C1910" i="7"/>
  <c r="C1911" i="7"/>
  <c r="C1912" i="7"/>
  <c r="C1913" i="7"/>
  <c r="C1914" i="7"/>
  <c r="C1915" i="7"/>
  <c r="C1916" i="7"/>
  <c r="C1917" i="7"/>
  <c r="C1918" i="7"/>
  <c r="C1919" i="7"/>
  <c r="C1920" i="7"/>
  <c r="C1921" i="7"/>
  <c r="C1922" i="7"/>
  <c r="C1923" i="7"/>
  <c r="C1924" i="7"/>
  <c r="C1925" i="7"/>
  <c r="C1926" i="7"/>
  <c r="C1927" i="7"/>
  <c r="C1928" i="7"/>
  <c r="C1929" i="7"/>
  <c r="C1930" i="7"/>
  <c r="C1931" i="7"/>
  <c r="C1932" i="7"/>
  <c r="C1933" i="7"/>
  <c r="C1934" i="7"/>
  <c r="C1935" i="7"/>
  <c r="C1936" i="7"/>
  <c r="C1937" i="7"/>
  <c r="C1938" i="7"/>
  <c r="C1939" i="7"/>
  <c r="C1940" i="7"/>
  <c r="C1941" i="7"/>
  <c r="C1942" i="7"/>
  <c r="C1943" i="7"/>
  <c r="C1944" i="7"/>
  <c r="C1945" i="7"/>
  <c r="C1946" i="7"/>
  <c r="C1947" i="7"/>
  <c r="C1948" i="7"/>
  <c r="C1949" i="7"/>
  <c r="C1950" i="7"/>
  <c r="C1951" i="7"/>
  <c r="C1952" i="7"/>
  <c r="C1953" i="7"/>
  <c r="C1954" i="7"/>
  <c r="C1955" i="7"/>
  <c r="C1956" i="7"/>
  <c r="C1957" i="7"/>
  <c r="C1958" i="7"/>
  <c r="C1959" i="7"/>
  <c r="C1960" i="7"/>
  <c r="C1961" i="7"/>
  <c r="C1962" i="7"/>
  <c r="C1963" i="7"/>
  <c r="C1964" i="7"/>
  <c r="C1965" i="7"/>
  <c r="C1966" i="7"/>
  <c r="C1967" i="7"/>
  <c r="C1968" i="7"/>
  <c r="C1969" i="7"/>
  <c r="C1970" i="7"/>
  <c r="C1971" i="7"/>
  <c r="C1972" i="7"/>
  <c r="C1973" i="7"/>
  <c r="C1974" i="7"/>
  <c r="C1975" i="7"/>
  <c r="C1976" i="7"/>
  <c r="C1977" i="7"/>
  <c r="C1978" i="7"/>
  <c r="C1979" i="7"/>
  <c r="C1980" i="7"/>
  <c r="C1981" i="7"/>
  <c r="C1982" i="7"/>
  <c r="C1983" i="7"/>
  <c r="C1984" i="7"/>
  <c r="C1985" i="7"/>
  <c r="C1986" i="7"/>
  <c r="C1987" i="7"/>
  <c r="C1988" i="7"/>
  <c r="C1989" i="7"/>
  <c r="C1990" i="7"/>
  <c r="C1991" i="7"/>
  <c r="C1992" i="7"/>
  <c r="C1993" i="7"/>
  <c r="C1994" i="7"/>
  <c r="C1995" i="7"/>
  <c r="C1996" i="7"/>
  <c r="C1997" i="7"/>
  <c r="C1998" i="7"/>
  <c r="C1999" i="7"/>
  <c r="C2000" i="7"/>
  <c r="C2001" i="7"/>
  <c r="C2002" i="7"/>
  <c r="C2003" i="7"/>
  <c r="C2004" i="7"/>
  <c r="C2005" i="7"/>
  <c r="C2006" i="7"/>
  <c r="C2007" i="7"/>
  <c r="C2008" i="7"/>
  <c r="C2009" i="7"/>
  <c r="C2010" i="7"/>
  <c r="C2011" i="7"/>
  <c r="C2012" i="7"/>
  <c r="C2013" i="7"/>
  <c r="C2014" i="7"/>
  <c r="C2015" i="7"/>
  <c r="C2016" i="7"/>
  <c r="C2017" i="7"/>
  <c r="C2018" i="7"/>
  <c r="C2019" i="7"/>
  <c r="C2020" i="7"/>
  <c r="C2021" i="7"/>
  <c r="C2022" i="7"/>
  <c r="C2023" i="7"/>
  <c r="C2024" i="7"/>
  <c r="C2025" i="7"/>
  <c r="C2026" i="7"/>
  <c r="C2027" i="7"/>
  <c r="C2028" i="7"/>
  <c r="C2029" i="7"/>
  <c r="C2030" i="7"/>
  <c r="C2031" i="7"/>
  <c r="C2032" i="7"/>
  <c r="C2033" i="7"/>
  <c r="C2034" i="7"/>
  <c r="C2035" i="7"/>
  <c r="C2036" i="7"/>
  <c r="C2037" i="7"/>
  <c r="C2038" i="7"/>
  <c r="C2039" i="7"/>
  <c r="C2040" i="7"/>
  <c r="C2041" i="7"/>
  <c r="C2042" i="7"/>
  <c r="C2043" i="7"/>
  <c r="C2044" i="7"/>
  <c r="C2045" i="7"/>
  <c r="C2046" i="7"/>
  <c r="C2047" i="7"/>
  <c r="C2048" i="7"/>
  <c r="C2049" i="7"/>
  <c r="C2050" i="7"/>
  <c r="C2051" i="7"/>
  <c r="C2052" i="7"/>
  <c r="C2053" i="7"/>
  <c r="C2054" i="7"/>
  <c r="C2055" i="7"/>
  <c r="C2056" i="7"/>
  <c r="C2057" i="7"/>
  <c r="C2058" i="7"/>
  <c r="C2059" i="7"/>
  <c r="C2060" i="7"/>
  <c r="C2061" i="7"/>
  <c r="C2062" i="7"/>
  <c r="C2063" i="7"/>
  <c r="C2064" i="7"/>
  <c r="C2065" i="7"/>
  <c r="C2066" i="7"/>
  <c r="C2067" i="7"/>
  <c r="C2068" i="7"/>
  <c r="C2069" i="7"/>
  <c r="C2070" i="7"/>
  <c r="C2071" i="7"/>
  <c r="C2072" i="7"/>
  <c r="C2073" i="7"/>
  <c r="C2074" i="7"/>
  <c r="C2075" i="7"/>
  <c r="C2076" i="7"/>
  <c r="C2077" i="7"/>
  <c r="C2078" i="7"/>
  <c r="C2079" i="7"/>
  <c r="C2080" i="7"/>
  <c r="C2081" i="7"/>
  <c r="C2082" i="7"/>
  <c r="C2083" i="7"/>
  <c r="C2084" i="7"/>
  <c r="C2085" i="7"/>
  <c r="C2086" i="7"/>
  <c r="C2087" i="7"/>
  <c r="C2088" i="7"/>
  <c r="C2089" i="7"/>
  <c r="C2090" i="7"/>
  <c r="C2091" i="7"/>
  <c r="C2092" i="7"/>
  <c r="C2093" i="7"/>
  <c r="C2094" i="7"/>
  <c r="C1" i="7"/>
  <c r="A3" i="7" l="1"/>
  <c r="A4" i="7"/>
  <c r="A5" i="7"/>
  <c r="A6" i="7"/>
  <c r="A7" i="7"/>
  <c r="A8"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5" i="7"/>
  <c r="A226" i="7"/>
  <c r="A227" i="7"/>
  <c r="A228" i="7"/>
  <c r="A229" i="7"/>
  <c r="A230" i="7"/>
  <c r="A231" i="7"/>
  <c r="A232" i="7"/>
  <c r="A233" i="7"/>
  <c r="A234" i="7"/>
  <c r="A235" i="7"/>
  <c r="A236" i="7"/>
  <c r="A237" i="7"/>
  <c r="A238" i="7"/>
  <c r="A239" i="7"/>
  <c r="A240" i="7"/>
  <c r="A241" i="7"/>
  <c r="A242"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3" i="7"/>
  <c r="A284" i="7"/>
  <c r="A285" i="7"/>
  <c r="A286" i="7"/>
  <c r="A287" i="7"/>
  <c r="A288" i="7"/>
  <c r="A289" i="7"/>
  <c r="A290" i="7"/>
  <c r="A291" i="7"/>
  <c r="A292" i="7"/>
  <c r="A293" i="7"/>
  <c r="A294" i="7"/>
  <c r="A295" i="7"/>
  <c r="A296" i="7"/>
  <c r="A297" i="7"/>
  <c r="A298" i="7"/>
  <c r="A299" i="7"/>
  <c r="A300" i="7"/>
  <c r="A301" i="7"/>
  <c r="A302" i="7"/>
  <c r="A303" i="7"/>
  <c r="A304" i="7"/>
  <c r="A305" i="7"/>
  <c r="A306" i="7"/>
  <c r="A307" i="7"/>
  <c r="A308" i="7"/>
  <c r="A309" i="7"/>
  <c r="A310" i="7"/>
  <c r="A311" i="7"/>
  <c r="A312" i="7"/>
  <c r="A313" i="7"/>
  <c r="A314" i="7"/>
  <c r="A315" i="7"/>
  <c r="A316" i="7"/>
  <c r="A317" i="7"/>
  <c r="A318" i="7"/>
  <c r="A319" i="7"/>
  <c r="A320" i="7"/>
  <c r="A321" i="7"/>
  <c r="A322" i="7"/>
  <c r="A323" i="7"/>
  <c r="A324" i="7"/>
  <c r="A325" i="7"/>
  <c r="A326" i="7"/>
  <c r="A327" i="7"/>
  <c r="A328" i="7"/>
  <c r="A329" i="7"/>
  <c r="A330" i="7"/>
  <c r="A331" i="7"/>
  <c r="A332" i="7"/>
  <c r="A333" i="7"/>
  <c r="A334" i="7"/>
  <c r="A335" i="7"/>
  <c r="A336" i="7"/>
  <c r="A337" i="7"/>
  <c r="A338" i="7"/>
  <c r="A339" i="7"/>
  <c r="A340" i="7"/>
  <c r="A341" i="7"/>
  <c r="A342" i="7"/>
  <c r="A343" i="7"/>
  <c r="A344" i="7"/>
  <c r="A345" i="7"/>
  <c r="A346" i="7"/>
  <c r="A347" i="7"/>
  <c r="A348" i="7"/>
  <c r="A349" i="7"/>
  <c r="A350" i="7"/>
  <c r="A351" i="7"/>
  <c r="A352" i="7"/>
  <c r="A353" i="7"/>
  <c r="A354" i="7"/>
  <c r="A355" i="7"/>
  <c r="A356" i="7"/>
  <c r="A357" i="7"/>
  <c r="A358" i="7"/>
  <c r="A359" i="7"/>
  <c r="A360" i="7"/>
  <c r="A361" i="7"/>
  <c r="A362" i="7"/>
  <c r="A363" i="7"/>
  <c r="A364" i="7"/>
  <c r="A365" i="7"/>
  <c r="A366" i="7"/>
  <c r="A367" i="7"/>
  <c r="A368" i="7"/>
  <c r="A369" i="7"/>
  <c r="A370" i="7"/>
  <c r="A371" i="7"/>
  <c r="A372" i="7"/>
  <c r="A373" i="7"/>
  <c r="A374" i="7"/>
  <c r="A375" i="7"/>
  <c r="A376" i="7"/>
  <c r="A377" i="7"/>
  <c r="A378" i="7"/>
  <c r="A379" i="7"/>
  <c r="A380" i="7"/>
  <c r="A381" i="7"/>
  <c r="A382" i="7"/>
  <c r="A383" i="7"/>
  <c r="A384" i="7"/>
  <c r="A385" i="7"/>
  <c r="A386" i="7"/>
  <c r="A387" i="7"/>
  <c r="A388" i="7"/>
  <c r="A389" i="7"/>
  <c r="A390" i="7"/>
  <c r="A391" i="7"/>
  <c r="A392" i="7"/>
  <c r="A393" i="7"/>
  <c r="A394" i="7"/>
  <c r="A395" i="7"/>
  <c r="A396" i="7"/>
  <c r="A397" i="7"/>
  <c r="A398" i="7"/>
  <c r="A399" i="7"/>
  <c r="A400" i="7"/>
  <c r="A401" i="7"/>
  <c r="A402" i="7"/>
  <c r="A403" i="7"/>
  <c r="A404" i="7"/>
  <c r="A405" i="7"/>
  <c r="A406" i="7"/>
  <c r="A407" i="7"/>
  <c r="A408" i="7"/>
  <c r="A409" i="7"/>
  <c r="A410" i="7"/>
  <c r="A411" i="7"/>
  <c r="A412" i="7"/>
  <c r="A413" i="7"/>
  <c r="A414" i="7"/>
  <c r="A415" i="7"/>
  <c r="A416" i="7"/>
  <c r="A417" i="7"/>
  <c r="A418" i="7"/>
  <c r="A419" i="7"/>
  <c r="A420" i="7"/>
  <c r="A421" i="7"/>
  <c r="A422" i="7"/>
  <c r="A423" i="7"/>
  <c r="A424" i="7"/>
  <c r="A425" i="7"/>
  <c r="A426" i="7"/>
  <c r="A427" i="7"/>
  <c r="A428" i="7"/>
  <c r="A429" i="7"/>
  <c r="A430" i="7"/>
  <c r="A431" i="7"/>
  <c r="A432" i="7"/>
  <c r="A433" i="7"/>
  <c r="A434" i="7"/>
  <c r="A435" i="7"/>
  <c r="A436" i="7"/>
  <c r="A437" i="7"/>
  <c r="A438" i="7"/>
  <c r="A439" i="7"/>
  <c r="A440" i="7"/>
  <c r="A441" i="7"/>
  <c r="A442" i="7"/>
  <c r="A443" i="7"/>
  <c r="A444" i="7"/>
  <c r="A445" i="7"/>
  <c r="A446" i="7"/>
  <c r="A447" i="7"/>
  <c r="A448" i="7"/>
  <c r="A449" i="7"/>
  <c r="A450" i="7"/>
  <c r="A451" i="7"/>
  <c r="A452" i="7"/>
  <c r="A453" i="7"/>
  <c r="A454" i="7"/>
  <c r="A455" i="7"/>
  <c r="A456" i="7"/>
  <c r="A457" i="7"/>
  <c r="A458" i="7"/>
  <c r="A459" i="7"/>
  <c r="A460" i="7"/>
  <c r="A461" i="7"/>
  <c r="A462" i="7"/>
  <c r="A463" i="7"/>
  <c r="A464" i="7"/>
  <c r="A465" i="7"/>
  <c r="A466" i="7"/>
  <c r="A467" i="7"/>
  <c r="A468" i="7"/>
  <c r="A469" i="7"/>
  <c r="A470" i="7"/>
  <c r="A471" i="7"/>
  <c r="A472" i="7"/>
  <c r="A473" i="7"/>
  <c r="A474" i="7"/>
  <c r="A475" i="7"/>
  <c r="A476" i="7"/>
  <c r="A477" i="7"/>
  <c r="A478" i="7"/>
  <c r="A479" i="7"/>
  <c r="A480" i="7"/>
  <c r="A481" i="7"/>
  <c r="A482" i="7"/>
  <c r="A483" i="7"/>
  <c r="A484" i="7"/>
  <c r="A485" i="7"/>
  <c r="A486" i="7"/>
  <c r="A487" i="7"/>
  <c r="A488" i="7"/>
  <c r="A489" i="7"/>
  <c r="A490" i="7"/>
  <c r="A491" i="7"/>
  <c r="A492" i="7"/>
  <c r="A493" i="7"/>
  <c r="A494" i="7"/>
  <c r="A495" i="7"/>
  <c r="A496" i="7"/>
  <c r="A497" i="7"/>
  <c r="A498" i="7"/>
  <c r="A499" i="7"/>
  <c r="A500" i="7"/>
  <c r="A501" i="7"/>
  <c r="A502" i="7"/>
  <c r="A503" i="7"/>
  <c r="A504" i="7"/>
  <c r="A505" i="7"/>
  <c r="A506" i="7"/>
  <c r="A507" i="7"/>
  <c r="A508" i="7"/>
  <c r="A509" i="7"/>
  <c r="A510" i="7"/>
  <c r="A511" i="7"/>
  <c r="A512" i="7"/>
  <c r="A513" i="7"/>
  <c r="A514" i="7"/>
  <c r="A515" i="7"/>
  <c r="A516" i="7"/>
  <c r="A517" i="7"/>
  <c r="A518" i="7"/>
  <c r="A519" i="7"/>
  <c r="A520" i="7"/>
  <c r="A521" i="7"/>
  <c r="A522" i="7"/>
  <c r="A523" i="7"/>
  <c r="A524" i="7"/>
  <c r="A525" i="7"/>
  <c r="A526" i="7"/>
  <c r="A527" i="7"/>
  <c r="A528" i="7"/>
  <c r="A529" i="7"/>
  <c r="A530" i="7"/>
  <c r="A531" i="7"/>
  <c r="A532" i="7"/>
  <c r="A533" i="7"/>
  <c r="A534" i="7"/>
  <c r="A535" i="7"/>
  <c r="A536" i="7"/>
  <c r="A537" i="7"/>
  <c r="A538" i="7"/>
  <c r="A539" i="7"/>
  <c r="A540" i="7"/>
  <c r="A541" i="7"/>
  <c r="A542" i="7"/>
  <c r="A543" i="7"/>
  <c r="A544" i="7"/>
  <c r="A545" i="7"/>
  <c r="A546" i="7"/>
  <c r="A547" i="7"/>
  <c r="A548" i="7"/>
  <c r="A549" i="7"/>
  <c r="A550" i="7"/>
  <c r="A551" i="7"/>
  <c r="A552" i="7"/>
  <c r="A553" i="7"/>
  <c r="A554" i="7"/>
  <c r="A555" i="7"/>
  <c r="A556" i="7"/>
  <c r="A557" i="7"/>
  <c r="A558" i="7"/>
  <c r="A559" i="7"/>
  <c r="A560" i="7"/>
  <c r="A561" i="7"/>
  <c r="A562" i="7"/>
  <c r="A563" i="7"/>
  <c r="A564" i="7"/>
  <c r="A565" i="7"/>
  <c r="A566" i="7"/>
  <c r="A567" i="7"/>
  <c r="A568" i="7"/>
  <c r="A569" i="7"/>
  <c r="A570" i="7"/>
  <c r="A571" i="7"/>
  <c r="A572" i="7"/>
  <c r="A573" i="7"/>
  <c r="A574" i="7"/>
  <c r="A575" i="7"/>
  <c r="A576" i="7"/>
  <c r="A577" i="7"/>
  <c r="A578" i="7"/>
  <c r="A579" i="7"/>
  <c r="A580" i="7"/>
  <c r="A581" i="7"/>
  <c r="A582" i="7"/>
  <c r="A583" i="7"/>
  <c r="A584" i="7"/>
  <c r="A585" i="7"/>
  <c r="A586" i="7"/>
  <c r="A587" i="7"/>
  <c r="A588" i="7"/>
  <c r="A589" i="7"/>
  <c r="A590" i="7"/>
  <c r="A591" i="7"/>
  <c r="A592" i="7"/>
  <c r="A593" i="7"/>
  <c r="A594" i="7"/>
  <c r="A595" i="7"/>
  <c r="A596" i="7"/>
  <c r="A597" i="7"/>
  <c r="A598" i="7"/>
  <c r="A599" i="7"/>
  <c r="A600" i="7"/>
  <c r="A601" i="7"/>
  <c r="A602" i="7"/>
  <c r="A603" i="7"/>
  <c r="A604" i="7"/>
  <c r="A605" i="7"/>
  <c r="A606" i="7"/>
  <c r="A607" i="7"/>
  <c r="A608" i="7"/>
  <c r="A609" i="7"/>
  <c r="A610" i="7"/>
  <c r="A611" i="7"/>
  <c r="A612" i="7"/>
  <c r="A613" i="7"/>
  <c r="A614" i="7"/>
  <c r="A615" i="7"/>
  <c r="A616" i="7"/>
  <c r="A617" i="7"/>
  <c r="A618" i="7"/>
  <c r="A619" i="7"/>
  <c r="A620" i="7"/>
  <c r="A621" i="7"/>
  <c r="A622" i="7"/>
  <c r="A623" i="7"/>
  <c r="A624" i="7"/>
  <c r="A625" i="7"/>
  <c r="A626" i="7"/>
  <c r="A627" i="7"/>
  <c r="A628" i="7"/>
  <c r="A629" i="7"/>
  <c r="A630" i="7"/>
  <c r="A631" i="7"/>
  <c r="A632" i="7"/>
  <c r="A633" i="7"/>
  <c r="A634" i="7"/>
  <c r="A635" i="7"/>
  <c r="A636" i="7"/>
  <c r="A637" i="7"/>
  <c r="A638" i="7"/>
  <c r="A639" i="7"/>
  <c r="A640" i="7"/>
  <c r="A641" i="7"/>
  <c r="A642" i="7"/>
  <c r="A643" i="7"/>
  <c r="A644" i="7"/>
  <c r="A645" i="7"/>
  <c r="A646" i="7"/>
  <c r="A647" i="7"/>
  <c r="A648" i="7"/>
  <c r="A649" i="7"/>
  <c r="A650" i="7"/>
  <c r="A651" i="7"/>
  <c r="A652" i="7"/>
  <c r="A653" i="7"/>
  <c r="A654" i="7"/>
  <c r="A655" i="7"/>
  <c r="A656" i="7"/>
  <c r="A657" i="7"/>
  <c r="A658" i="7"/>
  <c r="A659" i="7"/>
  <c r="A660" i="7"/>
  <c r="A661" i="7"/>
  <c r="A662" i="7"/>
  <c r="A663" i="7"/>
  <c r="A664" i="7"/>
  <c r="A665" i="7"/>
  <c r="A666" i="7"/>
  <c r="A667" i="7"/>
  <c r="A668" i="7"/>
  <c r="A669" i="7"/>
  <c r="A670" i="7"/>
  <c r="A671" i="7"/>
  <c r="A672" i="7"/>
  <c r="A673" i="7"/>
  <c r="A674" i="7"/>
  <c r="A675" i="7"/>
  <c r="A676" i="7"/>
  <c r="A677" i="7"/>
  <c r="A678" i="7"/>
  <c r="A679" i="7"/>
  <c r="A680" i="7"/>
  <c r="A681" i="7"/>
  <c r="A682" i="7"/>
  <c r="A683" i="7"/>
  <c r="A684" i="7"/>
  <c r="A685" i="7"/>
  <c r="A686" i="7"/>
  <c r="A687" i="7"/>
  <c r="A688" i="7"/>
  <c r="A689" i="7"/>
  <c r="A690" i="7"/>
  <c r="A691" i="7"/>
  <c r="A692" i="7"/>
  <c r="A693" i="7"/>
  <c r="A694" i="7"/>
  <c r="A695" i="7"/>
  <c r="A696" i="7"/>
  <c r="A697" i="7"/>
  <c r="A698" i="7"/>
  <c r="A699" i="7"/>
  <c r="A700" i="7"/>
  <c r="A701" i="7"/>
  <c r="A702" i="7"/>
  <c r="A703" i="7"/>
  <c r="A704" i="7"/>
  <c r="A705" i="7"/>
  <c r="A706" i="7"/>
  <c r="A707" i="7"/>
  <c r="A708" i="7"/>
  <c r="A709" i="7"/>
  <c r="A710" i="7"/>
  <c r="A711" i="7"/>
  <c r="A712" i="7"/>
  <c r="A713" i="7"/>
  <c r="A714" i="7"/>
  <c r="A715" i="7"/>
  <c r="A716" i="7"/>
  <c r="A717" i="7"/>
  <c r="A718" i="7"/>
  <c r="A719" i="7"/>
  <c r="A720" i="7"/>
  <c r="A721" i="7"/>
  <c r="A722" i="7"/>
  <c r="A723" i="7"/>
  <c r="A724" i="7"/>
  <c r="A725" i="7"/>
  <c r="A726" i="7"/>
  <c r="A727" i="7"/>
  <c r="A728" i="7"/>
  <c r="A729" i="7"/>
  <c r="A730" i="7"/>
  <c r="A731" i="7"/>
  <c r="A732" i="7"/>
  <c r="A733" i="7"/>
  <c r="A734" i="7"/>
  <c r="A735" i="7"/>
  <c r="A736" i="7"/>
  <c r="A737" i="7"/>
  <c r="A738" i="7"/>
  <c r="A739" i="7"/>
  <c r="A740" i="7"/>
  <c r="A741" i="7"/>
  <c r="A742" i="7"/>
  <c r="A743" i="7"/>
  <c r="A744" i="7"/>
  <c r="A745" i="7"/>
  <c r="A746" i="7"/>
  <c r="A747" i="7"/>
  <c r="A748" i="7"/>
  <c r="A749" i="7"/>
  <c r="A750" i="7"/>
  <c r="A751" i="7"/>
  <c r="A752" i="7"/>
  <c r="A753" i="7"/>
  <c r="A754" i="7"/>
  <c r="A755" i="7"/>
  <c r="A756" i="7"/>
  <c r="A757" i="7"/>
  <c r="A758" i="7"/>
  <c r="A759" i="7"/>
  <c r="A760" i="7"/>
  <c r="A761" i="7"/>
  <c r="A762" i="7"/>
  <c r="A763" i="7"/>
  <c r="A764" i="7"/>
  <c r="A765" i="7"/>
  <c r="A766" i="7"/>
  <c r="A767" i="7"/>
  <c r="A768" i="7"/>
  <c r="A769" i="7"/>
  <c r="A770" i="7"/>
  <c r="A771" i="7"/>
  <c r="A772" i="7"/>
  <c r="A773" i="7"/>
  <c r="A774" i="7"/>
  <c r="A775" i="7"/>
  <c r="A776" i="7"/>
  <c r="A777" i="7"/>
  <c r="A778" i="7"/>
  <c r="A779" i="7"/>
  <c r="A780" i="7"/>
  <c r="A781" i="7"/>
  <c r="A782" i="7"/>
  <c r="A783" i="7"/>
  <c r="A784" i="7"/>
  <c r="A785" i="7"/>
  <c r="A786" i="7"/>
  <c r="A787" i="7"/>
  <c r="A788" i="7"/>
  <c r="A789" i="7"/>
  <c r="A790" i="7"/>
  <c r="A791" i="7"/>
  <c r="A792" i="7"/>
  <c r="A793" i="7"/>
  <c r="A794" i="7"/>
  <c r="A795" i="7"/>
  <c r="A796" i="7"/>
  <c r="A797" i="7"/>
  <c r="A798" i="7"/>
  <c r="A799" i="7"/>
  <c r="A800" i="7"/>
  <c r="A801" i="7"/>
  <c r="A802" i="7"/>
  <c r="A803" i="7"/>
  <c r="A804" i="7"/>
  <c r="A805" i="7"/>
  <c r="A806" i="7"/>
  <c r="A807" i="7"/>
  <c r="A808" i="7"/>
  <c r="A809" i="7"/>
  <c r="A810" i="7"/>
  <c r="A811" i="7"/>
  <c r="A812" i="7"/>
  <c r="A813" i="7"/>
  <c r="A814" i="7"/>
  <c r="A815" i="7"/>
  <c r="A816" i="7"/>
  <c r="A817" i="7"/>
  <c r="A818" i="7"/>
  <c r="A819" i="7"/>
  <c r="A820" i="7"/>
  <c r="A821" i="7"/>
  <c r="A822" i="7"/>
  <c r="A823" i="7"/>
  <c r="A824" i="7"/>
  <c r="A825" i="7"/>
  <c r="A826" i="7"/>
  <c r="A827" i="7"/>
  <c r="A828" i="7"/>
  <c r="A829" i="7"/>
  <c r="A830" i="7"/>
  <c r="A831" i="7"/>
  <c r="A832" i="7"/>
  <c r="A833" i="7"/>
  <c r="A834" i="7"/>
  <c r="A835" i="7"/>
  <c r="A836" i="7"/>
  <c r="A837" i="7"/>
  <c r="A838" i="7"/>
  <c r="A839" i="7"/>
  <c r="A840" i="7"/>
  <c r="A841" i="7"/>
  <c r="A842" i="7"/>
  <c r="A843" i="7"/>
  <c r="A844" i="7"/>
  <c r="A845" i="7"/>
  <c r="A846" i="7"/>
  <c r="A847" i="7"/>
  <c r="A848" i="7"/>
  <c r="A849" i="7"/>
  <c r="A850" i="7"/>
  <c r="A851" i="7"/>
  <c r="A852" i="7"/>
  <c r="A853" i="7"/>
  <c r="A854" i="7"/>
  <c r="A855" i="7"/>
  <c r="A856" i="7"/>
  <c r="A857" i="7"/>
  <c r="A858" i="7"/>
  <c r="A859" i="7"/>
  <c r="A860" i="7"/>
  <c r="A861" i="7"/>
  <c r="A862" i="7"/>
  <c r="A863" i="7"/>
  <c r="A864" i="7"/>
  <c r="A865" i="7"/>
  <c r="A866" i="7"/>
  <c r="A867" i="7"/>
  <c r="A868" i="7"/>
  <c r="A869" i="7"/>
  <c r="A870" i="7"/>
  <c r="A871" i="7"/>
  <c r="A872" i="7"/>
  <c r="A873" i="7"/>
  <c r="A874" i="7"/>
  <c r="A875" i="7"/>
  <c r="A876" i="7"/>
  <c r="A877" i="7"/>
  <c r="A878" i="7"/>
  <c r="A879" i="7"/>
  <c r="A880" i="7"/>
  <c r="A881" i="7"/>
  <c r="A882" i="7"/>
  <c r="A883" i="7"/>
  <c r="A884" i="7"/>
  <c r="A885" i="7"/>
  <c r="A886" i="7"/>
  <c r="A887" i="7"/>
  <c r="A888" i="7"/>
  <c r="A889" i="7"/>
  <c r="A890" i="7"/>
  <c r="A891" i="7"/>
  <c r="A892" i="7"/>
  <c r="A893" i="7"/>
  <c r="A894" i="7"/>
  <c r="A895" i="7"/>
  <c r="A896" i="7"/>
  <c r="A897" i="7"/>
  <c r="A898" i="7"/>
  <c r="A899" i="7"/>
  <c r="A900" i="7"/>
  <c r="A901" i="7"/>
  <c r="A902" i="7"/>
  <c r="A903" i="7"/>
  <c r="A904" i="7"/>
  <c r="A905" i="7"/>
  <c r="A906" i="7"/>
  <c r="A907" i="7"/>
  <c r="A908" i="7"/>
  <c r="A909" i="7"/>
  <c r="A910" i="7"/>
  <c r="A911" i="7"/>
  <c r="A912" i="7"/>
  <c r="A913" i="7"/>
  <c r="A914" i="7"/>
  <c r="A915" i="7"/>
  <c r="A916" i="7"/>
  <c r="A917" i="7"/>
  <c r="A918" i="7"/>
  <c r="A919" i="7"/>
  <c r="A920" i="7"/>
  <c r="A921" i="7"/>
  <c r="A922" i="7"/>
  <c r="A923" i="7"/>
  <c r="A924" i="7"/>
  <c r="A925" i="7"/>
  <c r="A926" i="7"/>
  <c r="A927" i="7"/>
  <c r="A928" i="7"/>
  <c r="A929" i="7"/>
  <c r="A930" i="7"/>
  <c r="A931" i="7"/>
  <c r="A932" i="7"/>
  <c r="A933" i="7"/>
  <c r="A934" i="7"/>
  <c r="A935" i="7"/>
  <c r="A936" i="7"/>
  <c r="A937" i="7"/>
  <c r="A938" i="7"/>
  <c r="A939" i="7"/>
  <c r="A940" i="7"/>
  <c r="A941" i="7"/>
  <c r="A942" i="7"/>
  <c r="A943" i="7"/>
  <c r="A944" i="7"/>
  <c r="A945" i="7"/>
  <c r="A946" i="7"/>
  <c r="A947" i="7"/>
  <c r="A948" i="7"/>
  <c r="A949" i="7"/>
  <c r="A950" i="7"/>
  <c r="A951" i="7"/>
  <c r="A952" i="7"/>
  <c r="A953" i="7"/>
  <c r="A954" i="7"/>
  <c r="A955" i="7"/>
  <c r="A956" i="7"/>
  <c r="A957" i="7"/>
  <c r="A958" i="7"/>
  <c r="A959" i="7"/>
  <c r="A960" i="7"/>
  <c r="A961" i="7"/>
  <c r="A962" i="7"/>
  <c r="A963" i="7"/>
  <c r="A964" i="7"/>
  <c r="A965" i="7"/>
  <c r="A966" i="7"/>
  <c r="A967" i="7"/>
  <c r="A968" i="7"/>
  <c r="A969" i="7"/>
  <c r="A970" i="7"/>
  <c r="A971" i="7"/>
  <c r="A972" i="7"/>
  <c r="A973" i="7"/>
  <c r="A974" i="7"/>
  <c r="A975" i="7"/>
  <c r="A976" i="7"/>
  <c r="A977" i="7"/>
  <c r="A978" i="7"/>
  <c r="A979" i="7"/>
  <c r="A980" i="7"/>
  <c r="A981" i="7"/>
  <c r="A982" i="7"/>
  <c r="A983" i="7"/>
  <c r="A984" i="7"/>
  <c r="A985" i="7"/>
  <c r="A986" i="7"/>
  <c r="A987" i="7"/>
  <c r="A988" i="7"/>
  <c r="A989" i="7"/>
  <c r="A990" i="7"/>
  <c r="A991" i="7"/>
  <c r="A992" i="7"/>
  <c r="A993" i="7"/>
  <c r="A994" i="7"/>
  <c r="A995" i="7"/>
  <c r="A996" i="7"/>
  <c r="A997" i="7"/>
  <c r="A998" i="7"/>
  <c r="A999" i="7"/>
  <c r="A1000" i="7"/>
  <c r="A1001" i="7"/>
  <c r="A1002" i="7"/>
  <c r="A1003" i="7"/>
  <c r="A1004" i="7"/>
  <c r="A1005" i="7"/>
  <c r="A1006" i="7"/>
  <c r="A1007" i="7"/>
  <c r="A1008" i="7"/>
  <c r="A1009" i="7"/>
  <c r="A1010" i="7"/>
  <c r="A1011" i="7"/>
  <c r="A1012" i="7"/>
  <c r="A1013" i="7"/>
  <c r="A1014" i="7"/>
  <c r="A1015" i="7"/>
  <c r="A1016" i="7"/>
  <c r="A1017" i="7"/>
  <c r="A1018" i="7"/>
  <c r="A1019" i="7"/>
  <c r="A1020" i="7"/>
  <c r="A1021" i="7"/>
  <c r="A1022" i="7"/>
  <c r="A1023" i="7"/>
  <c r="A1024" i="7"/>
  <c r="A1025" i="7"/>
  <c r="A1026" i="7"/>
  <c r="A1027" i="7"/>
  <c r="A1028" i="7"/>
  <c r="A1029" i="7"/>
  <c r="A1030" i="7"/>
  <c r="A1031" i="7"/>
  <c r="A1032" i="7"/>
  <c r="A1033" i="7"/>
  <c r="A1034" i="7"/>
  <c r="A1035" i="7"/>
  <c r="A1036" i="7"/>
  <c r="A1037" i="7"/>
  <c r="A1038" i="7"/>
  <c r="A1039" i="7"/>
  <c r="A1040" i="7"/>
  <c r="A1041" i="7"/>
  <c r="A1042" i="7"/>
  <c r="A1043" i="7"/>
  <c r="A1044" i="7"/>
  <c r="A1045" i="7"/>
  <c r="A1046" i="7"/>
  <c r="A1047" i="7"/>
  <c r="A1048" i="7"/>
  <c r="A1049" i="7"/>
  <c r="A1050" i="7"/>
  <c r="A1051" i="7"/>
  <c r="A1052" i="7"/>
  <c r="A1053" i="7"/>
  <c r="A1054" i="7"/>
  <c r="A1055" i="7"/>
  <c r="A1056" i="7"/>
  <c r="A1057" i="7"/>
  <c r="A1058" i="7"/>
  <c r="A1059" i="7"/>
  <c r="A1060" i="7"/>
  <c r="A1061" i="7"/>
  <c r="A1062" i="7"/>
  <c r="A1063" i="7"/>
  <c r="A1064" i="7"/>
  <c r="A1065" i="7"/>
  <c r="A1066" i="7"/>
  <c r="A1067" i="7"/>
  <c r="A1068" i="7"/>
  <c r="A1069" i="7"/>
  <c r="A1070" i="7"/>
  <c r="A1071" i="7"/>
  <c r="A1072" i="7"/>
  <c r="A1073" i="7"/>
  <c r="A1074" i="7"/>
  <c r="A1075" i="7"/>
  <c r="A1076" i="7"/>
  <c r="A1077" i="7"/>
  <c r="A1078" i="7"/>
  <c r="A1079" i="7"/>
  <c r="A1080" i="7"/>
  <c r="A1081" i="7"/>
  <c r="A1082" i="7"/>
  <c r="A1083" i="7"/>
  <c r="A1084" i="7"/>
  <c r="A1085" i="7"/>
  <c r="A1086" i="7"/>
  <c r="A1087" i="7"/>
  <c r="A1088" i="7"/>
  <c r="A1089" i="7"/>
  <c r="A1090" i="7"/>
  <c r="A1091" i="7"/>
  <c r="A1092" i="7"/>
  <c r="A1093" i="7"/>
  <c r="A1094" i="7"/>
  <c r="A1095" i="7"/>
  <c r="A1096" i="7"/>
  <c r="A1097" i="7"/>
  <c r="A1098" i="7"/>
  <c r="A1099" i="7"/>
  <c r="A1100" i="7"/>
  <c r="A1101" i="7"/>
  <c r="A1102" i="7"/>
  <c r="A1103" i="7"/>
  <c r="A1104" i="7"/>
  <c r="A1105" i="7"/>
  <c r="A1106" i="7"/>
  <c r="A1107" i="7"/>
  <c r="A1108" i="7"/>
  <c r="A1109" i="7"/>
  <c r="A1110" i="7"/>
  <c r="A1111" i="7"/>
  <c r="A1112" i="7"/>
  <c r="A1113" i="7"/>
  <c r="A1114" i="7"/>
  <c r="A1115" i="7"/>
  <c r="A1116" i="7"/>
  <c r="A1117" i="7"/>
  <c r="A1118" i="7"/>
  <c r="A1119" i="7"/>
  <c r="A1120" i="7"/>
  <c r="A1121" i="7"/>
  <c r="A1122" i="7"/>
  <c r="A1123" i="7"/>
  <c r="A1124" i="7"/>
  <c r="A1125" i="7"/>
  <c r="A1126" i="7"/>
  <c r="A1127" i="7"/>
  <c r="A1128" i="7"/>
  <c r="A1129" i="7"/>
  <c r="A1130" i="7"/>
  <c r="A1131" i="7"/>
  <c r="A1132" i="7"/>
  <c r="A1133" i="7"/>
  <c r="A1134" i="7"/>
  <c r="A1135" i="7"/>
  <c r="A1136" i="7"/>
  <c r="A1137" i="7"/>
  <c r="A1138" i="7"/>
  <c r="A1139" i="7"/>
  <c r="A1140" i="7"/>
  <c r="A1141" i="7"/>
  <c r="A1142" i="7"/>
  <c r="A1143" i="7"/>
  <c r="A1144" i="7"/>
  <c r="A1145" i="7"/>
  <c r="A1146" i="7"/>
  <c r="A1147" i="7"/>
  <c r="A1148" i="7"/>
  <c r="A1149" i="7"/>
  <c r="A1150" i="7"/>
  <c r="A1151" i="7"/>
  <c r="A1152" i="7"/>
  <c r="A1153" i="7"/>
  <c r="A1154" i="7"/>
  <c r="A1155" i="7"/>
  <c r="A1156" i="7"/>
  <c r="A1157" i="7"/>
  <c r="A1158" i="7"/>
  <c r="A1159" i="7"/>
  <c r="A1160" i="7"/>
  <c r="A1161" i="7"/>
  <c r="A1162" i="7"/>
  <c r="A1163" i="7"/>
  <c r="A1164" i="7"/>
  <c r="A1165" i="7"/>
  <c r="A1166" i="7"/>
  <c r="A1167" i="7"/>
  <c r="A1168" i="7"/>
  <c r="A1169" i="7"/>
  <c r="A1170" i="7"/>
  <c r="A1171" i="7"/>
  <c r="A1172" i="7"/>
  <c r="A1173" i="7"/>
  <c r="A1174" i="7"/>
  <c r="A1175" i="7"/>
  <c r="A1176" i="7"/>
  <c r="A1177" i="7"/>
  <c r="A1178" i="7"/>
  <c r="A1179" i="7"/>
  <c r="A1180" i="7"/>
  <c r="A1181" i="7"/>
  <c r="A1182" i="7"/>
  <c r="A1183" i="7"/>
  <c r="A1184" i="7"/>
  <c r="A1185" i="7"/>
  <c r="A1186" i="7"/>
  <c r="A1187" i="7"/>
  <c r="A1188" i="7"/>
  <c r="A1189" i="7"/>
  <c r="A1190" i="7"/>
  <c r="A1191" i="7"/>
  <c r="A1192" i="7"/>
  <c r="A1193" i="7"/>
  <c r="A1194" i="7"/>
  <c r="A1195" i="7"/>
  <c r="A1196" i="7"/>
  <c r="A1197" i="7"/>
  <c r="A1198" i="7"/>
  <c r="A1199" i="7"/>
  <c r="A1200" i="7"/>
  <c r="A1201" i="7"/>
  <c r="A1202" i="7"/>
  <c r="A1203" i="7"/>
  <c r="A1204" i="7"/>
  <c r="A1205" i="7"/>
  <c r="A1206" i="7"/>
  <c r="A1207" i="7"/>
  <c r="A1208" i="7"/>
  <c r="A1209" i="7"/>
  <c r="A1210" i="7"/>
  <c r="A1211" i="7"/>
  <c r="A1212" i="7"/>
  <c r="A1213" i="7"/>
  <c r="A1214" i="7"/>
  <c r="A1215" i="7"/>
  <c r="A1216" i="7"/>
  <c r="A1217" i="7"/>
  <c r="A1218" i="7"/>
  <c r="A1219" i="7"/>
  <c r="A1220" i="7"/>
  <c r="A1221" i="7"/>
  <c r="A1222" i="7"/>
  <c r="A1223" i="7"/>
  <c r="A1224" i="7"/>
  <c r="A1225" i="7"/>
  <c r="A1226" i="7"/>
  <c r="A1227" i="7"/>
  <c r="A1228" i="7"/>
  <c r="A1229" i="7"/>
  <c r="A1230" i="7"/>
  <c r="A1231" i="7"/>
  <c r="A1232" i="7"/>
  <c r="A1233" i="7"/>
  <c r="A1234" i="7"/>
  <c r="A1235" i="7"/>
  <c r="A1236" i="7"/>
  <c r="A1237" i="7"/>
  <c r="A1238" i="7"/>
  <c r="A1239" i="7"/>
  <c r="A1240" i="7"/>
  <c r="A1241" i="7"/>
  <c r="A1242" i="7"/>
  <c r="A1243" i="7"/>
  <c r="A1244" i="7"/>
  <c r="A1245" i="7"/>
  <c r="A1246" i="7"/>
  <c r="A1247" i="7"/>
  <c r="A1248" i="7"/>
  <c r="A1249" i="7"/>
  <c r="A1250" i="7"/>
  <c r="A1251" i="7"/>
  <c r="A1252" i="7"/>
  <c r="A1253" i="7"/>
  <c r="A1254" i="7"/>
  <c r="A1255" i="7"/>
  <c r="A1256" i="7"/>
  <c r="A1257" i="7"/>
  <c r="A1258" i="7"/>
  <c r="A1259" i="7"/>
  <c r="A1260" i="7"/>
  <c r="A1261" i="7"/>
  <c r="A1262" i="7"/>
  <c r="A1263" i="7"/>
  <c r="A1264" i="7"/>
  <c r="A1265" i="7"/>
  <c r="A1266" i="7"/>
  <c r="A1267" i="7"/>
  <c r="A1268" i="7"/>
  <c r="A1269" i="7"/>
  <c r="A1270" i="7"/>
  <c r="A1271" i="7"/>
  <c r="A1272" i="7"/>
  <c r="A1273" i="7"/>
  <c r="A1274" i="7"/>
  <c r="A1275" i="7"/>
  <c r="A1276" i="7"/>
  <c r="A1277" i="7"/>
  <c r="A1278" i="7"/>
  <c r="A1279" i="7"/>
  <c r="A1280" i="7"/>
  <c r="A1281" i="7"/>
  <c r="A1282" i="7"/>
  <c r="A1283" i="7"/>
  <c r="A1284" i="7"/>
  <c r="A1285" i="7"/>
  <c r="A1286" i="7"/>
  <c r="A1287" i="7"/>
  <c r="A1288" i="7"/>
  <c r="A1289" i="7"/>
  <c r="A1290" i="7"/>
  <c r="A1291" i="7"/>
  <c r="A1292" i="7"/>
  <c r="A1293" i="7"/>
  <c r="A1294" i="7"/>
  <c r="A1295" i="7"/>
  <c r="A1296" i="7"/>
  <c r="A1297" i="7"/>
  <c r="A1298" i="7"/>
  <c r="A1299" i="7"/>
  <c r="A1300" i="7"/>
  <c r="A1301" i="7"/>
  <c r="A1302" i="7"/>
  <c r="A1303" i="7"/>
  <c r="A1304" i="7"/>
  <c r="A1305" i="7"/>
  <c r="A1306" i="7"/>
  <c r="A1307" i="7"/>
  <c r="A1308" i="7"/>
  <c r="A1309" i="7"/>
  <c r="A1310" i="7"/>
  <c r="A1311" i="7"/>
  <c r="A1312" i="7"/>
  <c r="A1313" i="7"/>
  <c r="A1314" i="7"/>
  <c r="A1315" i="7"/>
  <c r="A1316" i="7"/>
  <c r="A1317" i="7"/>
  <c r="A1318" i="7"/>
  <c r="A1319" i="7"/>
  <c r="A1320" i="7"/>
  <c r="A1321" i="7"/>
  <c r="A1322" i="7"/>
  <c r="A1323" i="7"/>
  <c r="A1324" i="7"/>
  <c r="A1325" i="7"/>
  <c r="A1326" i="7"/>
  <c r="A1327" i="7"/>
  <c r="A1328" i="7"/>
  <c r="A1329" i="7"/>
  <c r="A1330" i="7"/>
  <c r="A1331" i="7"/>
  <c r="A1332" i="7"/>
  <c r="A1333" i="7"/>
  <c r="A1334" i="7"/>
  <c r="A1335" i="7"/>
  <c r="A1336" i="7"/>
  <c r="A1337" i="7"/>
  <c r="A1338" i="7"/>
  <c r="A1339" i="7"/>
  <c r="A1340" i="7"/>
  <c r="A1341" i="7"/>
  <c r="A1342" i="7"/>
  <c r="A1343" i="7"/>
  <c r="A1344" i="7"/>
  <c r="A1345" i="7"/>
  <c r="A1346" i="7"/>
  <c r="A1347" i="7"/>
  <c r="A1348" i="7"/>
  <c r="A1349" i="7"/>
  <c r="A1350" i="7"/>
  <c r="A1351" i="7"/>
  <c r="A1352" i="7"/>
  <c r="A1353" i="7"/>
  <c r="A1354" i="7"/>
  <c r="A1355" i="7"/>
  <c r="A1356" i="7"/>
  <c r="A1357" i="7"/>
  <c r="A1358" i="7"/>
  <c r="A1359" i="7"/>
  <c r="A1360" i="7"/>
  <c r="A1361" i="7"/>
  <c r="A1362" i="7"/>
  <c r="A1363" i="7"/>
  <c r="A1364" i="7"/>
  <c r="A1365" i="7"/>
  <c r="A1366" i="7"/>
  <c r="A1367" i="7"/>
  <c r="A1368" i="7"/>
  <c r="A1369" i="7"/>
  <c r="A1370" i="7"/>
  <c r="A1371" i="7"/>
  <c r="A1372" i="7"/>
  <c r="A1373" i="7"/>
  <c r="A1374" i="7"/>
  <c r="A1375" i="7"/>
  <c r="A1376" i="7"/>
  <c r="A1377" i="7"/>
  <c r="A1378" i="7"/>
  <c r="A1379" i="7"/>
  <c r="A1380" i="7"/>
  <c r="A1381" i="7"/>
  <c r="A1382" i="7"/>
  <c r="A1383" i="7"/>
  <c r="A1384" i="7"/>
  <c r="A1385" i="7"/>
  <c r="A1386" i="7"/>
  <c r="A1387" i="7"/>
  <c r="A1388" i="7"/>
  <c r="A1389" i="7"/>
  <c r="A1390" i="7"/>
  <c r="A1391" i="7"/>
  <c r="A1392" i="7"/>
  <c r="A1393" i="7"/>
  <c r="A1394" i="7"/>
  <c r="A1395" i="7"/>
  <c r="A1396" i="7"/>
  <c r="A1397" i="7"/>
  <c r="A1398" i="7"/>
  <c r="A1399" i="7"/>
  <c r="A1400" i="7"/>
  <c r="A1401" i="7"/>
  <c r="A1402" i="7"/>
  <c r="A1403" i="7"/>
  <c r="A1404" i="7"/>
  <c r="A1405" i="7"/>
  <c r="A1406" i="7"/>
  <c r="A1407" i="7"/>
  <c r="A1408" i="7"/>
  <c r="A1409" i="7"/>
  <c r="A1410" i="7"/>
  <c r="A1411" i="7"/>
  <c r="A1412" i="7"/>
  <c r="A1413" i="7"/>
  <c r="A1414" i="7"/>
  <c r="A1415" i="7"/>
  <c r="A1416" i="7"/>
  <c r="A1417" i="7"/>
  <c r="A1418" i="7"/>
  <c r="A1419" i="7"/>
  <c r="A1420" i="7"/>
  <c r="A1421" i="7"/>
  <c r="A1422" i="7"/>
  <c r="A1423" i="7"/>
  <c r="A1424" i="7"/>
  <c r="A1425" i="7"/>
  <c r="A1426" i="7"/>
  <c r="A1427" i="7"/>
  <c r="A1428" i="7"/>
  <c r="A1429" i="7"/>
  <c r="A1430" i="7"/>
  <c r="A1431" i="7"/>
  <c r="A1432" i="7"/>
  <c r="A1433" i="7"/>
  <c r="A1434" i="7"/>
  <c r="A1435" i="7"/>
  <c r="A1436" i="7"/>
  <c r="A1437" i="7"/>
  <c r="A1438" i="7"/>
  <c r="A1439" i="7"/>
  <c r="A1440" i="7"/>
  <c r="A1441" i="7"/>
  <c r="A1442" i="7"/>
  <c r="A1443" i="7"/>
  <c r="A1444" i="7"/>
  <c r="A1445" i="7"/>
  <c r="A1446" i="7"/>
  <c r="A1447" i="7"/>
  <c r="A1448" i="7"/>
  <c r="A1449" i="7"/>
  <c r="A1450" i="7"/>
  <c r="A1451" i="7"/>
  <c r="A1452" i="7"/>
  <c r="A1453" i="7"/>
  <c r="A1454" i="7"/>
  <c r="A1455" i="7"/>
  <c r="A1456" i="7"/>
  <c r="A1457" i="7"/>
  <c r="A1458" i="7"/>
  <c r="A1459" i="7"/>
  <c r="A1460" i="7"/>
  <c r="A1461" i="7"/>
  <c r="A1462" i="7"/>
  <c r="A1463" i="7"/>
  <c r="A1464" i="7"/>
  <c r="A1465" i="7"/>
  <c r="A1466" i="7"/>
  <c r="A1467" i="7"/>
  <c r="A1468" i="7"/>
  <c r="A1469" i="7"/>
  <c r="A1470" i="7"/>
  <c r="A1471" i="7"/>
  <c r="A1472" i="7"/>
  <c r="A1473" i="7"/>
  <c r="A1474" i="7"/>
  <c r="A1475" i="7"/>
  <c r="A1476" i="7"/>
  <c r="A1477" i="7"/>
  <c r="A1478" i="7"/>
  <c r="A1479" i="7"/>
  <c r="A1480" i="7"/>
  <c r="A1481" i="7"/>
  <c r="A1482" i="7"/>
  <c r="A1483" i="7"/>
  <c r="A1484" i="7"/>
  <c r="A1485" i="7"/>
  <c r="A1486" i="7"/>
  <c r="A1487" i="7"/>
  <c r="A1488" i="7"/>
  <c r="A1489" i="7"/>
  <c r="A1490" i="7"/>
  <c r="A1491" i="7"/>
  <c r="A1492" i="7"/>
  <c r="A1493" i="7"/>
  <c r="A1494" i="7"/>
  <c r="A1495" i="7"/>
  <c r="A1496" i="7"/>
  <c r="A1497" i="7"/>
  <c r="A1498" i="7"/>
  <c r="A1499" i="7"/>
  <c r="A1500" i="7"/>
  <c r="A1501" i="7"/>
  <c r="A1502" i="7"/>
  <c r="A1503" i="7"/>
  <c r="A1504" i="7"/>
  <c r="A1505" i="7"/>
  <c r="A1506" i="7"/>
  <c r="A1507" i="7"/>
  <c r="A1508" i="7"/>
  <c r="A1509" i="7"/>
  <c r="A1510" i="7"/>
  <c r="A1511" i="7"/>
  <c r="A1512" i="7"/>
  <c r="A1513" i="7"/>
  <c r="A1514" i="7"/>
  <c r="A1515" i="7"/>
  <c r="A1516" i="7"/>
  <c r="A1517" i="7"/>
  <c r="A1518" i="7"/>
  <c r="A1519" i="7"/>
  <c r="A1520" i="7"/>
  <c r="A1521" i="7"/>
  <c r="A1522" i="7"/>
  <c r="A1523" i="7"/>
  <c r="A1524" i="7"/>
  <c r="A1525" i="7"/>
  <c r="A1526" i="7"/>
  <c r="A1527" i="7"/>
  <c r="A1528" i="7"/>
  <c r="A1529" i="7"/>
  <c r="A1530" i="7"/>
  <c r="A1531" i="7"/>
  <c r="A1532" i="7"/>
  <c r="A1533" i="7"/>
  <c r="A1534" i="7"/>
  <c r="A1535" i="7"/>
  <c r="A1536" i="7"/>
  <c r="A1537" i="7"/>
  <c r="A1538" i="7"/>
  <c r="A1539" i="7"/>
  <c r="A1540" i="7"/>
  <c r="A1541" i="7"/>
  <c r="A1542" i="7"/>
  <c r="A1543" i="7"/>
  <c r="A1544" i="7"/>
  <c r="A1545" i="7"/>
  <c r="A1546" i="7"/>
  <c r="A1547" i="7"/>
  <c r="A1548" i="7"/>
  <c r="A1549" i="7"/>
  <c r="A1550" i="7"/>
  <c r="A1551" i="7"/>
  <c r="A1552" i="7"/>
  <c r="A1553" i="7"/>
  <c r="A1554" i="7"/>
  <c r="A1555" i="7"/>
  <c r="A1556" i="7"/>
  <c r="A1557" i="7"/>
  <c r="A1558" i="7"/>
  <c r="A1559" i="7"/>
  <c r="A1560" i="7"/>
  <c r="A1561" i="7"/>
  <c r="A1562" i="7"/>
  <c r="A1563" i="7"/>
  <c r="A1564" i="7"/>
  <c r="A1565" i="7"/>
  <c r="A1566" i="7"/>
  <c r="A1567" i="7"/>
  <c r="A1568" i="7"/>
  <c r="A1569" i="7"/>
  <c r="A1570" i="7"/>
  <c r="A1571" i="7"/>
  <c r="A1572" i="7"/>
  <c r="A1573" i="7"/>
  <c r="A1574" i="7"/>
  <c r="A1575" i="7"/>
  <c r="A1576" i="7"/>
  <c r="A1577" i="7"/>
  <c r="A1578" i="7"/>
  <c r="A1579" i="7"/>
  <c r="A1580" i="7"/>
  <c r="A1581" i="7"/>
  <c r="A1582" i="7"/>
  <c r="A1583" i="7"/>
  <c r="A1584" i="7"/>
  <c r="A1585" i="7"/>
  <c r="A1586" i="7"/>
  <c r="A1587" i="7"/>
  <c r="A1588" i="7"/>
  <c r="A1589" i="7"/>
  <c r="A1590" i="7"/>
  <c r="A1591" i="7"/>
  <c r="A1592" i="7"/>
  <c r="A1593" i="7"/>
  <c r="A1594" i="7"/>
  <c r="A1595" i="7"/>
  <c r="A1596" i="7"/>
  <c r="A1597" i="7"/>
  <c r="A1598" i="7"/>
  <c r="A1599" i="7"/>
  <c r="A1600" i="7"/>
  <c r="A1601" i="7"/>
  <c r="A1602" i="7"/>
  <c r="A1603" i="7"/>
  <c r="A1604" i="7"/>
  <c r="A1605" i="7"/>
  <c r="A1606" i="7"/>
  <c r="A1607" i="7"/>
  <c r="A1608" i="7"/>
  <c r="A1609" i="7"/>
  <c r="A1610" i="7"/>
  <c r="A1611" i="7"/>
  <c r="A1612" i="7"/>
  <c r="A1613" i="7"/>
  <c r="A1614" i="7"/>
  <c r="A1615" i="7"/>
  <c r="A1616" i="7"/>
  <c r="A1617" i="7"/>
  <c r="A1618" i="7"/>
  <c r="A1619" i="7"/>
  <c r="A1620" i="7"/>
  <c r="A1621" i="7"/>
  <c r="A1622" i="7"/>
  <c r="A1623" i="7"/>
  <c r="A1624" i="7"/>
  <c r="A1625" i="7"/>
  <c r="A1626" i="7"/>
  <c r="A1627" i="7"/>
  <c r="A1628" i="7"/>
  <c r="A1629" i="7"/>
  <c r="A1630" i="7"/>
  <c r="A1631" i="7"/>
  <c r="A1632" i="7"/>
  <c r="A1633" i="7"/>
  <c r="A1634" i="7"/>
  <c r="A1635" i="7"/>
  <c r="A1636" i="7"/>
  <c r="A1637" i="7"/>
  <c r="A1638" i="7"/>
  <c r="A1639" i="7"/>
  <c r="A1640" i="7"/>
  <c r="A1641" i="7"/>
  <c r="A1642" i="7"/>
  <c r="A1643" i="7"/>
  <c r="A1644" i="7"/>
  <c r="A1645" i="7"/>
  <c r="A1646" i="7"/>
  <c r="A1647" i="7"/>
  <c r="A1648" i="7"/>
  <c r="A1649" i="7"/>
  <c r="A1650" i="7"/>
  <c r="A1651" i="7"/>
  <c r="A1652" i="7"/>
  <c r="A1653" i="7"/>
  <c r="A1654" i="7"/>
  <c r="A1655" i="7"/>
  <c r="A1656" i="7"/>
  <c r="A1657" i="7"/>
  <c r="A1658" i="7"/>
  <c r="A1659" i="7"/>
  <c r="A1660" i="7"/>
  <c r="A1661" i="7"/>
  <c r="A1662" i="7"/>
  <c r="A1663" i="7"/>
  <c r="A1664" i="7"/>
  <c r="A1665" i="7"/>
  <c r="A1666" i="7"/>
  <c r="A1667" i="7"/>
  <c r="A1668" i="7"/>
  <c r="A1669" i="7"/>
  <c r="A1670" i="7"/>
  <c r="A1671" i="7"/>
  <c r="A1672" i="7"/>
  <c r="A1673" i="7"/>
  <c r="A1674" i="7"/>
  <c r="A1675" i="7"/>
  <c r="A1676" i="7"/>
  <c r="A1677" i="7"/>
  <c r="A1678" i="7"/>
  <c r="A1679" i="7"/>
  <c r="A1680" i="7"/>
  <c r="A1681" i="7"/>
  <c r="A1682" i="7"/>
  <c r="A1683" i="7"/>
  <c r="A1684" i="7"/>
  <c r="A1685" i="7"/>
  <c r="A1686" i="7"/>
  <c r="A1687" i="7"/>
  <c r="A1688" i="7"/>
  <c r="A1689" i="7"/>
  <c r="A1690" i="7"/>
  <c r="A1691" i="7"/>
  <c r="A1692" i="7"/>
  <c r="A1693" i="7"/>
  <c r="A1694" i="7"/>
  <c r="A1695" i="7"/>
  <c r="A1696" i="7"/>
  <c r="A1697" i="7"/>
  <c r="A1698" i="7"/>
  <c r="A1699" i="7"/>
  <c r="A1700" i="7"/>
  <c r="A1701" i="7"/>
  <c r="A1702" i="7"/>
  <c r="A1703" i="7"/>
  <c r="A1704" i="7"/>
  <c r="A1705" i="7"/>
  <c r="A1706" i="7"/>
  <c r="A1707" i="7"/>
  <c r="A1708" i="7"/>
  <c r="A1709" i="7"/>
  <c r="A1710" i="7"/>
  <c r="A1711" i="7"/>
  <c r="A1712" i="7"/>
  <c r="A1713" i="7"/>
  <c r="A1714" i="7"/>
  <c r="A1715" i="7"/>
  <c r="A1716" i="7"/>
  <c r="A1717" i="7"/>
  <c r="A1718" i="7"/>
  <c r="A1719" i="7"/>
  <c r="A1720" i="7"/>
  <c r="A1721" i="7"/>
  <c r="A1722" i="7"/>
  <c r="A1723" i="7"/>
  <c r="A1724" i="7"/>
  <c r="A1725" i="7"/>
  <c r="A1726" i="7"/>
  <c r="A1727" i="7"/>
  <c r="A1728" i="7"/>
  <c r="A1729" i="7"/>
  <c r="A1730" i="7"/>
  <c r="A1731" i="7"/>
  <c r="A1732" i="7"/>
  <c r="A1733" i="7"/>
  <c r="A1734" i="7"/>
  <c r="A1735" i="7"/>
  <c r="A1736" i="7"/>
  <c r="A1737" i="7"/>
  <c r="A1738" i="7"/>
  <c r="A1739" i="7"/>
  <c r="A1740" i="7"/>
  <c r="A1741" i="7"/>
  <c r="A1742" i="7"/>
  <c r="A1743" i="7"/>
  <c r="A1744" i="7"/>
  <c r="A1745" i="7"/>
  <c r="A1746" i="7"/>
  <c r="A1747" i="7"/>
  <c r="A1748" i="7"/>
  <c r="A1749" i="7"/>
  <c r="A1750" i="7"/>
  <c r="A1751" i="7"/>
  <c r="A1752" i="7"/>
  <c r="A1753" i="7"/>
  <c r="A1754" i="7"/>
  <c r="A1755" i="7"/>
  <c r="A1756" i="7"/>
  <c r="A1757" i="7"/>
  <c r="A1758" i="7"/>
  <c r="A1759" i="7"/>
  <c r="A1760" i="7"/>
  <c r="A1761" i="7"/>
  <c r="A1762" i="7"/>
  <c r="A1763" i="7"/>
  <c r="A1764" i="7"/>
  <c r="A1765" i="7"/>
  <c r="A1766" i="7"/>
  <c r="A1767" i="7"/>
  <c r="A1768" i="7"/>
  <c r="A1769" i="7"/>
  <c r="A1770" i="7"/>
  <c r="A1771" i="7"/>
  <c r="A1772" i="7"/>
  <c r="A1773" i="7"/>
  <c r="A1774" i="7"/>
  <c r="A1775" i="7"/>
  <c r="A1776" i="7"/>
  <c r="A1777" i="7"/>
  <c r="A1778" i="7"/>
  <c r="A1779" i="7"/>
  <c r="A1780" i="7"/>
  <c r="A1781" i="7"/>
  <c r="A1782" i="7"/>
  <c r="A1783" i="7"/>
  <c r="A1784" i="7"/>
  <c r="A1785" i="7"/>
  <c r="A1786" i="7"/>
  <c r="A1787" i="7"/>
  <c r="A1788" i="7"/>
  <c r="A1789" i="7"/>
  <c r="A1790" i="7"/>
  <c r="A1791" i="7"/>
  <c r="A1792" i="7"/>
  <c r="A1793" i="7"/>
  <c r="A1794" i="7"/>
  <c r="A1795" i="7"/>
  <c r="A1796" i="7"/>
  <c r="A1797" i="7"/>
  <c r="A1798" i="7"/>
  <c r="A1799" i="7"/>
  <c r="A1800" i="7"/>
  <c r="A1801" i="7"/>
  <c r="A1802" i="7"/>
  <c r="A1803" i="7"/>
  <c r="A1804" i="7"/>
  <c r="A1805" i="7"/>
  <c r="A1806" i="7"/>
  <c r="A1807" i="7"/>
  <c r="A1808" i="7"/>
  <c r="A1809" i="7"/>
  <c r="A1810" i="7"/>
  <c r="A1811" i="7"/>
  <c r="A1812" i="7"/>
  <c r="A1813" i="7"/>
  <c r="A1814" i="7"/>
  <c r="A1815" i="7"/>
  <c r="A1816" i="7"/>
  <c r="A1817" i="7"/>
  <c r="A1818" i="7"/>
  <c r="A1819" i="7"/>
  <c r="A1820" i="7"/>
  <c r="A1821" i="7"/>
  <c r="A1822" i="7"/>
  <c r="A1823" i="7"/>
  <c r="A1824" i="7"/>
  <c r="A1825" i="7"/>
  <c r="A1826" i="7"/>
  <c r="A1827" i="7"/>
  <c r="A1828" i="7"/>
  <c r="A1829" i="7"/>
  <c r="A1830" i="7"/>
  <c r="A1831" i="7"/>
  <c r="A1832" i="7"/>
  <c r="A1833" i="7"/>
  <c r="A1834" i="7"/>
  <c r="A1835" i="7"/>
  <c r="A1836" i="7"/>
  <c r="A1837" i="7"/>
  <c r="A1838" i="7"/>
  <c r="A1839" i="7"/>
  <c r="A1840" i="7"/>
  <c r="A1841" i="7"/>
  <c r="A1842" i="7"/>
  <c r="A1843" i="7"/>
  <c r="A1844" i="7"/>
  <c r="A1845" i="7"/>
  <c r="A1846" i="7"/>
  <c r="A1847" i="7"/>
  <c r="A1848" i="7"/>
  <c r="A1849" i="7"/>
  <c r="A1850" i="7"/>
  <c r="A1851" i="7"/>
  <c r="A1852" i="7"/>
  <c r="A1853" i="7"/>
  <c r="A1854" i="7"/>
  <c r="A1855" i="7"/>
  <c r="A1856" i="7"/>
  <c r="A1857" i="7"/>
  <c r="A1858" i="7"/>
  <c r="A1859" i="7"/>
  <c r="A1860" i="7"/>
  <c r="A1861" i="7"/>
  <c r="A1862" i="7"/>
  <c r="A1863" i="7"/>
  <c r="A1864" i="7"/>
  <c r="A1865" i="7"/>
  <c r="A1866" i="7"/>
  <c r="A1867" i="7"/>
  <c r="A1868" i="7"/>
  <c r="A1869" i="7"/>
  <c r="A1870" i="7"/>
  <c r="A1871" i="7"/>
  <c r="A1872" i="7"/>
  <c r="A1873" i="7"/>
  <c r="A1874" i="7"/>
  <c r="A1875" i="7"/>
  <c r="A1876" i="7"/>
  <c r="A1877" i="7"/>
  <c r="A1878" i="7"/>
  <c r="A1879" i="7"/>
  <c r="A1880" i="7"/>
  <c r="A1881" i="7"/>
  <c r="A1882" i="7"/>
  <c r="A1883" i="7"/>
  <c r="A1884" i="7"/>
  <c r="A1885" i="7"/>
  <c r="A1886" i="7"/>
  <c r="A1887" i="7"/>
  <c r="A1888" i="7"/>
  <c r="A1889" i="7"/>
  <c r="A1890" i="7"/>
  <c r="A1891" i="7"/>
  <c r="A1892" i="7"/>
  <c r="A1893" i="7"/>
  <c r="A1894" i="7"/>
  <c r="A1895" i="7"/>
  <c r="A1896" i="7"/>
  <c r="A1897" i="7"/>
  <c r="A1898" i="7"/>
  <c r="A1899" i="7"/>
  <c r="A1900" i="7"/>
  <c r="A1901" i="7"/>
  <c r="A1902" i="7"/>
  <c r="A1903" i="7"/>
  <c r="A1904" i="7"/>
  <c r="A1905" i="7"/>
  <c r="A1906" i="7"/>
  <c r="A1907" i="7"/>
  <c r="A1908" i="7"/>
  <c r="A1909" i="7"/>
  <c r="A1910" i="7"/>
  <c r="A1911" i="7"/>
  <c r="A1912" i="7"/>
  <c r="A1913" i="7"/>
  <c r="A1914" i="7"/>
  <c r="A1915" i="7"/>
  <c r="A1916" i="7"/>
  <c r="A1917" i="7"/>
  <c r="A1918" i="7"/>
  <c r="A1919" i="7"/>
  <c r="A1920" i="7"/>
  <c r="A1921" i="7"/>
  <c r="A1922" i="7"/>
  <c r="A1923" i="7"/>
  <c r="A1924" i="7"/>
  <c r="A1925" i="7"/>
  <c r="A1926" i="7"/>
  <c r="A1927" i="7"/>
  <c r="A1928" i="7"/>
  <c r="A1929" i="7"/>
  <c r="A1930" i="7"/>
  <c r="A1931" i="7"/>
  <c r="A1932" i="7"/>
  <c r="A1933" i="7"/>
  <c r="A1934" i="7"/>
  <c r="A1935" i="7"/>
  <c r="A1936" i="7"/>
  <c r="A1937" i="7"/>
  <c r="A1938" i="7"/>
  <c r="A1939" i="7"/>
  <c r="A1940" i="7"/>
  <c r="A1941" i="7"/>
  <c r="A1942" i="7"/>
  <c r="A1943" i="7"/>
  <c r="A1944" i="7"/>
  <c r="A1945" i="7"/>
  <c r="A1946" i="7"/>
  <c r="A1947" i="7"/>
  <c r="A1948" i="7"/>
  <c r="A1949" i="7"/>
  <c r="A1950" i="7"/>
  <c r="A1951" i="7"/>
  <c r="A1952" i="7"/>
  <c r="A1953" i="7"/>
  <c r="A1954" i="7"/>
  <c r="A1955" i="7"/>
  <c r="A1956" i="7"/>
  <c r="A1957" i="7"/>
  <c r="A1958" i="7"/>
  <c r="A1959" i="7"/>
  <c r="A1960" i="7"/>
  <c r="A1961" i="7"/>
  <c r="A1962" i="7"/>
  <c r="A1963" i="7"/>
  <c r="A1964" i="7"/>
  <c r="A1965" i="7"/>
  <c r="A1966" i="7"/>
  <c r="A1967" i="7"/>
  <c r="A1968" i="7"/>
  <c r="A1969" i="7"/>
  <c r="A1970" i="7"/>
  <c r="A1971" i="7"/>
  <c r="A1972" i="7"/>
  <c r="A1973" i="7"/>
  <c r="A1974" i="7"/>
  <c r="A1975" i="7"/>
  <c r="A1976" i="7"/>
  <c r="A1977" i="7"/>
  <c r="A1978" i="7"/>
  <c r="A1979" i="7"/>
  <c r="A1980" i="7"/>
  <c r="A1981" i="7"/>
  <c r="A1982" i="7"/>
  <c r="A1983" i="7"/>
  <c r="A1984" i="7"/>
  <c r="A1985" i="7"/>
  <c r="A1986" i="7"/>
  <c r="A1987" i="7"/>
  <c r="A1988" i="7"/>
  <c r="A1989" i="7"/>
  <c r="A1990" i="7"/>
  <c r="A1991" i="7"/>
  <c r="A1992" i="7"/>
  <c r="A1993" i="7"/>
  <c r="A1994" i="7"/>
  <c r="A1995" i="7"/>
  <c r="A1996" i="7"/>
  <c r="A1997" i="7"/>
  <c r="A1998" i="7"/>
  <c r="A1999" i="7"/>
  <c r="A2000" i="7"/>
  <c r="A2001" i="7"/>
  <c r="A2002" i="7"/>
  <c r="A2003" i="7"/>
  <c r="A2004" i="7"/>
  <c r="A2005" i="7"/>
  <c r="A2006" i="7"/>
  <c r="A2007" i="7"/>
  <c r="A2008" i="7"/>
  <c r="A2009" i="7"/>
  <c r="A2010" i="7"/>
  <c r="A2011" i="7"/>
  <c r="A2012" i="7"/>
  <c r="A2013" i="7"/>
  <c r="A2014" i="7"/>
  <c r="A2015" i="7"/>
  <c r="A2016" i="7"/>
  <c r="A2017" i="7"/>
  <c r="A2018" i="7"/>
  <c r="A2019" i="7"/>
  <c r="A2020" i="7"/>
  <c r="A2021" i="7"/>
  <c r="A2022" i="7"/>
  <c r="A2023" i="7"/>
  <c r="A2024" i="7"/>
  <c r="A2025" i="7"/>
  <c r="A2026" i="7"/>
  <c r="A2027" i="7"/>
  <c r="A2028" i="7"/>
  <c r="A2029" i="7"/>
  <c r="A2030" i="7"/>
  <c r="A2031" i="7"/>
  <c r="A2032" i="7"/>
  <c r="A2033" i="7"/>
  <c r="A2034" i="7"/>
  <c r="A2035" i="7"/>
  <c r="A2036" i="7"/>
  <c r="A2037" i="7"/>
  <c r="A2038" i="7"/>
  <c r="A2039" i="7"/>
  <c r="A2040" i="7"/>
  <c r="A2041" i="7"/>
  <c r="A2042" i="7"/>
  <c r="A2043" i="7"/>
  <c r="A2044" i="7"/>
  <c r="A2045" i="7"/>
  <c r="A2046" i="7"/>
  <c r="A2047" i="7"/>
  <c r="A2048" i="7"/>
  <c r="A2049" i="7"/>
  <c r="A2050" i="7"/>
  <c r="A2051" i="7"/>
  <c r="A2052" i="7"/>
  <c r="A2053" i="7"/>
  <c r="A2054" i="7"/>
  <c r="A2055" i="7"/>
  <c r="A2056" i="7"/>
  <c r="A2057" i="7"/>
  <c r="A2058" i="7"/>
  <c r="A2059" i="7"/>
  <c r="A2060" i="7"/>
  <c r="A2061" i="7"/>
  <c r="A2062" i="7"/>
  <c r="A2063" i="7"/>
  <c r="A2064" i="7"/>
  <c r="A2065" i="7"/>
  <c r="A2066" i="7"/>
  <c r="A2067" i="7"/>
  <c r="A2068" i="7"/>
  <c r="A2069" i="7"/>
  <c r="A2070" i="7"/>
  <c r="A2071" i="7"/>
  <c r="A2072" i="7"/>
  <c r="A2073" i="7"/>
  <c r="A2074" i="7"/>
  <c r="A2075" i="7"/>
  <c r="A2076" i="7"/>
  <c r="A2077" i="7"/>
  <c r="A2078" i="7"/>
  <c r="A2079" i="7"/>
  <c r="A2080" i="7"/>
  <c r="A2081" i="7"/>
  <c r="A2082" i="7"/>
  <c r="A2083" i="7"/>
  <c r="A2084" i="7"/>
  <c r="A2085" i="7"/>
  <c r="A2086" i="7"/>
  <c r="A2087" i="7"/>
  <c r="A2088" i="7"/>
  <c r="A2089" i="7"/>
  <c r="A2090" i="7"/>
  <c r="A2091" i="7"/>
  <c r="A2092" i="7"/>
  <c r="A2093" i="7"/>
  <c r="A2094" i="7"/>
  <c r="A2" i="7"/>
  <c r="B2" i="7"/>
  <c r="B3" i="7"/>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B278" i="7"/>
  <c r="B279" i="7"/>
  <c r="B280" i="7"/>
  <c r="B281" i="7"/>
  <c r="B282"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325" i="7"/>
  <c r="B326" i="7"/>
  <c r="B327" i="7"/>
  <c r="B328" i="7"/>
  <c r="B329" i="7"/>
  <c r="B330" i="7"/>
  <c r="B331" i="7"/>
  <c r="B332" i="7"/>
  <c r="B333" i="7"/>
  <c r="B334" i="7"/>
  <c r="B335" i="7"/>
  <c r="B336" i="7"/>
  <c r="B337" i="7"/>
  <c r="B338" i="7"/>
  <c r="B339" i="7"/>
  <c r="B340" i="7"/>
  <c r="B341" i="7"/>
  <c r="B342" i="7"/>
  <c r="B343" i="7"/>
  <c r="B344" i="7"/>
  <c r="B345" i="7"/>
  <c r="B346" i="7"/>
  <c r="B347" i="7"/>
  <c r="B348" i="7"/>
  <c r="B349" i="7"/>
  <c r="B350" i="7"/>
  <c r="B351" i="7"/>
  <c r="B352" i="7"/>
  <c r="B353" i="7"/>
  <c r="B354" i="7"/>
  <c r="B355" i="7"/>
  <c r="B356" i="7"/>
  <c r="B357" i="7"/>
  <c r="B358" i="7"/>
  <c r="B359" i="7"/>
  <c r="B360" i="7"/>
  <c r="B361" i="7"/>
  <c r="B362" i="7"/>
  <c r="B363" i="7"/>
  <c r="B364" i="7"/>
  <c r="B365" i="7"/>
  <c r="B366" i="7"/>
  <c r="B367" i="7"/>
  <c r="B368" i="7"/>
  <c r="B369" i="7"/>
  <c r="B370" i="7"/>
  <c r="B371" i="7"/>
  <c r="B372" i="7"/>
  <c r="B373" i="7"/>
  <c r="B374" i="7"/>
  <c r="B375" i="7"/>
  <c r="B376" i="7"/>
  <c r="B377" i="7"/>
  <c r="B378" i="7"/>
  <c r="B379" i="7"/>
  <c r="B380" i="7"/>
  <c r="B381" i="7"/>
  <c r="B382" i="7"/>
  <c r="B383" i="7"/>
  <c r="B384" i="7"/>
  <c r="B385" i="7"/>
  <c r="B386" i="7"/>
  <c r="B387" i="7"/>
  <c r="B388" i="7"/>
  <c r="B389" i="7"/>
  <c r="B390" i="7"/>
  <c r="B391" i="7"/>
  <c r="B392" i="7"/>
  <c r="B393" i="7"/>
  <c r="B394" i="7"/>
  <c r="B395" i="7"/>
  <c r="B396" i="7"/>
  <c r="B397" i="7"/>
  <c r="B398" i="7"/>
  <c r="B399" i="7"/>
  <c r="B400" i="7"/>
  <c r="B401" i="7"/>
  <c r="B402" i="7"/>
  <c r="B403" i="7"/>
  <c r="B404" i="7"/>
  <c r="B405" i="7"/>
  <c r="B406" i="7"/>
  <c r="B407" i="7"/>
  <c r="B408" i="7"/>
  <c r="B409" i="7"/>
  <c r="B410" i="7"/>
  <c r="B411" i="7"/>
  <c r="B412" i="7"/>
  <c r="B413" i="7"/>
  <c r="B414" i="7"/>
  <c r="B415" i="7"/>
  <c r="B416" i="7"/>
  <c r="B417" i="7"/>
  <c r="B418" i="7"/>
  <c r="B419" i="7"/>
  <c r="B420" i="7"/>
  <c r="B421" i="7"/>
  <c r="B422" i="7"/>
  <c r="B423" i="7"/>
  <c r="B424" i="7"/>
  <c r="B425" i="7"/>
  <c r="B426" i="7"/>
  <c r="B427" i="7"/>
  <c r="B428" i="7"/>
  <c r="B429" i="7"/>
  <c r="B430" i="7"/>
  <c r="B431" i="7"/>
  <c r="B432" i="7"/>
  <c r="B433" i="7"/>
  <c r="B434" i="7"/>
  <c r="B435" i="7"/>
  <c r="B436" i="7"/>
  <c r="B437" i="7"/>
  <c r="B438" i="7"/>
  <c r="B439" i="7"/>
  <c r="B440" i="7"/>
  <c r="B441" i="7"/>
  <c r="B442" i="7"/>
  <c r="B443" i="7"/>
  <c r="B444" i="7"/>
  <c r="B445" i="7"/>
  <c r="B446" i="7"/>
  <c r="B447" i="7"/>
  <c r="B448" i="7"/>
  <c r="B449" i="7"/>
  <c r="B450" i="7"/>
  <c r="B451" i="7"/>
  <c r="B452" i="7"/>
  <c r="B453" i="7"/>
  <c r="B454" i="7"/>
  <c r="B455" i="7"/>
  <c r="B456" i="7"/>
  <c r="B457" i="7"/>
  <c r="B458" i="7"/>
  <c r="B459" i="7"/>
  <c r="B460" i="7"/>
  <c r="B461" i="7"/>
  <c r="B462" i="7"/>
  <c r="B463" i="7"/>
  <c r="B464" i="7"/>
  <c r="B465" i="7"/>
  <c r="B466" i="7"/>
  <c r="B467" i="7"/>
  <c r="B468" i="7"/>
  <c r="B469" i="7"/>
  <c r="B470" i="7"/>
  <c r="B471" i="7"/>
  <c r="B472" i="7"/>
  <c r="B473" i="7"/>
  <c r="B474" i="7"/>
  <c r="B475" i="7"/>
  <c r="B476" i="7"/>
  <c r="B477" i="7"/>
  <c r="B478" i="7"/>
  <c r="B479" i="7"/>
  <c r="B480" i="7"/>
  <c r="B481" i="7"/>
  <c r="B482" i="7"/>
  <c r="B483" i="7"/>
  <c r="B484" i="7"/>
  <c r="B485" i="7"/>
  <c r="B486" i="7"/>
  <c r="B487" i="7"/>
  <c r="B488" i="7"/>
  <c r="B489" i="7"/>
  <c r="B490" i="7"/>
  <c r="B491" i="7"/>
  <c r="B492" i="7"/>
  <c r="B493" i="7"/>
  <c r="B494" i="7"/>
  <c r="B495" i="7"/>
  <c r="B496" i="7"/>
  <c r="B497" i="7"/>
  <c r="B498" i="7"/>
  <c r="B499" i="7"/>
  <c r="B500" i="7"/>
  <c r="B501" i="7"/>
  <c r="B502" i="7"/>
  <c r="B503" i="7"/>
  <c r="B504" i="7"/>
  <c r="B505" i="7"/>
  <c r="B506" i="7"/>
  <c r="B507" i="7"/>
  <c r="B508" i="7"/>
  <c r="B509" i="7"/>
  <c r="B510" i="7"/>
  <c r="B511" i="7"/>
  <c r="B512" i="7"/>
  <c r="B513" i="7"/>
  <c r="B514" i="7"/>
  <c r="B515" i="7"/>
  <c r="B516" i="7"/>
  <c r="B517" i="7"/>
  <c r="B518" i="7"/>
  <c r="B519" i="7"/>
  <c r="B520" i="7"/>
  <c r="B521" i="7"/>
  <c r="B522" i="7"/>
  <c r="B523" i="7"/>
  <c r="B524" i="7"/>
  <c r="B525" i="7"/>
  <c r="B526" i="7"/>
  <c r="B527" i="7"/>
  <c r="B528" i="7"/>
  <c r="B529" i="7"/>
  <c r="B530" i="7"/>
  <c r="B531" i="7"/>
  <c r="B532" i="7"/>
  <c r="B533" i="7"/>
  <c r="B534" i="7"/>
  <c r="B535" i="7"/>
  <c r="B536" i="7"/>
  <c r="B537" i="7"/>
  <c r="B538" i="7"/>
  <c r="B539" i="7"/>
  <c r="B540" i="7"/>
  <c r="B541" i="7"/>
  <c r="B542" i="7"/>
  <c r="B543" i="7"/>
  <c r="B544" i="7"/>
  <c r="B545" i="7"/>
  <c r="B546" i="7"/>
  <c r="B547" i="7"/>
  <c r="B548" i="7"/>
  <c r="B549" i="7"/>
  <c r="B550" i="7"/>
  <c r="B551" i="7"/>
  <c r="B552" i="7"/>
  <c r="B553" i="7"/>
  <c r="B554" i="7"/>
  <c r="B555" i="7"/>
  <c r="B556" i="7"/>
  <c r="B557" i="7"/>
  <c r="B558" i="7"/>
  <c r="B559" i="7"/>
  <c r="B560" i="7"/>
  <c r="B561" i="7"/>
  <c r="B562" i="7"/>
  <c r="B563" i="7"/>
  <c r="B564" i="7"/>
  <c r="B565" i="7"/>
  <c r="B566" i="7"/>
  <c r="B567" i="7"/>
  <c r="B568" i="7"/>
  <c r="B569" i="7"/>
  <c r="B570" i="7"/>
  <c r="B571" i="7"/>
  <c r="B572" i="7"/>
  <c r="B573" i="7"/>
  <c r="B574" i="7"/>
  <c r="B575" i="7"/>
  <c r="B576" i="7"/>
  <c r="B577" i="7"/>
  <c r="B578" i="7"/>
  <c r="B579" i="7"/>
  <c r="B580" i="7"/>
  <c r="B581" i="7"/>
  <c r="B582" i="7"/>
  <c r="B583" i="7"/>
  <c r="B584" i="7"/>
  <c r="B585" i="7"/>
  <c r="B586" i="7"/>
  <c r="B587" i="7"/>
  <c r="B588" i="7"/>
  <c r="B589" i="7"/>
  <c r="B590" i="7"/>
  <c r="B591" i="7"/>
  <c r="B592" i="7"/>
  <c r="B593" i="7"/>
  <c r="B594" i="7"/>
  <c r="B595" i="7"/>
  <c r="B596" i="7"/>
  <c r="B597" i="7"/>
  <c r="B598" i="7"/>
  <c r="B599" i="7"/>
  <c r="B600" i="7"/>
  <c r="B601" i="7"/>
  <c r="B602" i="7"/>
  <c r="B603" i="7"/>
  <c r="B604" i="7"/>
  <c r="B605" i="7"/>
  <c r="B606" i="7"/>
  <c r="B607" i="7"/>
  <c r="B608" i="7"/>
  <c r="B609" i="7"/>
  <c r="B610" i="7"/>
  <c r="B611" i="7"/>
  <c r="B612" i="7"/>
  <c r="B613" i="7"/>
  <c r="B614" i="7"/>
  <c r="B615" i="7"/>
  <c r="B616" i="7"/>
  <c r="B617" i="7"/>
  <c r="B618" i="7"/>
  <c r="B619" i="7"/>
  <c r="B620" i="7"/>
  <c r="B621" i="7"/>
  <c r="B622" i="7"/>
  <c r="B623" i="7"/>
  <c r="B624" i="7"/>
  <c r="B625" i="7"/>
  <c r="B626" i="7"/>
  <c r="B627" i="7"/>
  <c r="B628" i="7"/>
  <c r="B629" i="7"/>
  <c r="B630" i="7"/>
  <c r="B631" i="7"/>
  <c r="B632" i="7"/>
  <c r="B633" i="7"/>
  <c r="B634" i="7"/>
  <c r="B635" i="7"/>
  <c r="B636" i="7"/>
  <c r="B637" i="7"/>
  <c r="B638" i="7"/>
  <c r="B639" i="7"/>
  <c r="B640" i="7"/>
  <c r="B641" i="7"/>
  <c r="B642" i="7"/>
  <c r="B643" i="7"/>
  <c r="B644" i="7"/>
  <c r="B645" i="7"/>
  <c r="B646" i="7"/>
  <c r="B647" i="7"/>
  <c r="B648" i="7"/>
  <c r="B649" i="7"/>
  <c r="B650" i="7"/>
  <c r="B651" i="7"/>
  <c r="B652" i="7"/>
  <c r="B653" i="7"/>
  <c r="B654" i="7"/>
  <c r="B655" i="7"/>
  <c r="B656" i="7"/>
  <c r="B657" i="7"/>
  <c r="B658" i="7"/>
  <c r="B659" i="7"/>
  <c r="B660" i="7"/>
  <c r="B661" i="7"/>
  <c r="B662" i="7"/>
  <c r="B663" i="7"/>
  <c r="B664" i="7"/>
  <c r="B665" i="7"/>
  <c r="B666" i="7"/>
  <c r="B667" i="7"/>
  <c r="B668" i="7"/>
  <c r="B669" i="7"/>
  <c r="B670" i="7"/>
  <c r="B671" i="7"/>
  <c r="B672" i="7"/>
  <c r="B673" i="7"/>
  <c r="B674" i="7"/>
  <c r="B675" i="7"/>
  <c r="B676" i="7"/>
  <c r="B677" i="7"/>
  <c r="B678" i="7"/>
  <c r="B679" i="7"/>
  <c r="B680" i="7"/>
  <c r="B681" i="7"/>
  <c r="B682" i="7"/>
  <c r="B683" i="7"/>
  <c r="B684" i="7"/>
  <c r="B685" i="7"/>
  <c r="B686" i="7"/>
  <c r="B687" i="7"/>
  <c r="B688" i="7"/>
  <c r="B689" i="7"/>
  <c r="B690" i="7"/>
  <c r="B691" i="7"/>
  <c r="B692" i="7"/>
  <c r="B693" i="7"/>
  <c r="B694" i="7"/>
  <c r="B695" i="7"/>
  <c r="B696" i="7"/>
  <c r="B697" i="7"/>
  <c r="B698" i="7"/>
  <c r="B699" i="7"/>
  <c r="B700" i="7"/>
  <c r="B701" i="7"/>
  <c r="B702" i="7"/>
  <c r="B703" i="7"/>
  <c r="B704" i="7"/>
  <c r="B705" i="7"/>
  <c r="B706" i="7"/>
  <c r="B707" i="7"/>
  <c r="B708" i="7"/>
  <c r="B709" i="7"/>
  <c r="B710" i="7"/>
  <c r="B711" i="7"/>
  <c r="B712" i="7"/>
  <c r="B713" i="7"/>
  <c r="B714" i="7"/>
  <c r="B715" i="7"/>
  <c r="B716" i="7"/>
  <c r="B717" i="7"/>
  <c r="B718" i="7"/>
  <c r="B719" i="7"/>
  <c r="B720" i="7"/>
  <c r="B721" i="7"/>
  <c r="B722" i="7"/>
  <c r="B723" i="7"/>
  <c r="B724" i="7"/>
  <c r="B725" i="7"/>
  <c r="B726" i="7"/>
  <c r="B727" i="7"/>
  <c r="B728" i="7"/>
  <c r="B729" i="7"/>
  <c r="B730" i="7"/>
  <c r="B731" i="7"/>
  <c r="B732" i="7"/>
  <c r="B733" i="7"/>
  <c r="B734" i="7"/>
  <c r="B735" i="7"/>
  <c r="B736" i="7"/>
  <c r="B737" i="7"/>
  <c r="B738" i="7"/>
  <c r="B739" i="7"/>
  <c r="B740" i="7"/>
  <c r="B741" i="7"/>
  <c r="B742" i="7"/>
  <c r="B743" i="7"/>
  <c r="B744" i="7"/>
  <c r="B745" i="7"/>
  <c r="B746" i="7"/>
  <c r="B747" i="7"/>
  <c r="B748" i="7"/>
  <c r="B749" i="7"/>
  <c r="B750" i="7"/>
  <c r="B751" i="7"/>
  <c r="B752" i="7"/>
  <c r="B753" i="7"/>
  <c r="B754" i="7"/>
  <c r="B755" i="7"/>
  <c r="B756" i="7"/>
  <c r="B757" i="7"/>
  <c r="B758" i="7"/>
  <c r="B759" i="7"/>
  <c r="B760" i="7"/>
  <c r="B761" i="7"/>
  <c r="B762" i="7"/>
  <c r="B763" i="7"/>
  <c r="B764" i="7"/>
  <c r="B765" i="7"/>
  <c r="B766" i="7"/>
  <c r="B767" i="7"/>
  <c r="B768" i="7"/>
  <c r="B769" i="7"/>
  <c r="B770" i="7"/>
  <c r="B771" i="7"/>
  <c r="B772" i="7"/>
  <c r="B773" i="7"/>
  <c r="B774" i="7"/>
  <c r="B775" i="7"/>
  <c r="B776" i="7"/>
  <c r="B777" i="7"/>
  <c r="B778" i="7"/>
  <c r="B779" i="7"/>
  <c r="B780" i="7"/>
  <c r="B781" i="7"/>
  <c r="B782" i="7"/>
  <c r="B783" i="7"/>
  <c r="B784" i="7"/>
  <c r="B785" i="7"/>
  <c r="B786" i="7"/>
  <c r="B787" i="7"/>
  <c r="B788" i="7"/>
  <c r="B789" i="7"/>
  <c r="B790" i="7"/>
  <c r="B791" i="7"/>
  <c r="B792" i="7"/>
  <c r="B793" i="7"/>
  <c r="B794" i="7"/>
  <c r="B795" i="7"/>
  <c r="B796" i="7"/>
  <c r="B797" i="7"/>
  <c r="B798" i="7"/>
  <c r="B799" i="7"/>
  <c r="B800" i="7"/>
  <c r="B801" i="7"/>
  <c r="B802" i="7"/>
  <c r="B803" i="7"/>
  <c r="B804" i="7"/>
  <c r="B805" i="7"/>
  <c r="B806" i="7"/>
  <c r="B807" i="7"/>
  <c r="B808" i="7"/>
  <c r="B809" i="7"/>
  <c r="B810" i="7"/>
  <c r="B811" i="7"/>
  <c r="B812" i="7"/>
  <c r="B813" i="7"/>
  <c r="B814" i="7"/>
  <c r="B815" i="7"/>
  <c r="B816" i="7"/>
  <c r="B817" i="7"/>
  <c r="B818" i="7"/>
  <c r="B819" i="7"/>
  <c r="B820" i="7"/>
  <c r="B821" i="7"/>
  <c r="B822" i="7"/>
  <c r="B823" i="7"/>
  <c r="B824" i="7"/>
  <c r="B825" i="7"/>
  <c r="B826" i="7"/>
  <c r="B827" i="7"/>
  <c r="B828" i="7"/>
  <c r="B829" i="7"/>
  <c r="B830" i="7"/>
  <c r="B831" i="7"/>
  <c r="B832" i="7"/>
  <c r="B833" i="7"/>
  <c r="B834" i="7"/>
  <c r="B835" i="7"/>
  <c r="B836" i="7"/>
  <c r="B837" i="7"/>
  <c r="B838" i="7"/>
  <c r="B839" i="7"/>
  <c r="B840" i="7"/>
  <c r="B841" i="7"/>
  <c r="B842" i="7"/>
  <c r="B843" i="7"/>
  <c r="B844" i="7"/>
  <c r="B845" i="7"/>
  <c r="B846" i="7"/>
  <c r="B847" i="7"/>
  <c r="B848" i="7"/>
  <c r="B849" i="7"/>
  <c r="B850" i="7"/>
  <c r="B851" i="7"/>
  <c r="B852" i="7"/>
  <c r="B853" i="7"/>
  <c r="B854" i="7"/>
  <c r="B855" i="7"/>
  <c r="B856" i="7"/>
  <c r="B857" i="7"/>
  <c r="B858" i="7"/>
  <c r="B859" i="7"/>
  <c r="B860" i="7"/>
  <c r="B861" i="7"/>
  <c r="B862" i="7"/>
  <c r="B863" i="7"/>
  <c r="B864" i="7"/>
  <c r="B865" i="7"/>
  <c r="B866" i="7"/>
  <c r="B867" i="7"/>
  <c r="B868" i="7"/>
  <c r="B869" i="7"/>
  <c r="B870" i="7"/>
  <c r="B871" i="7"/>
  <c r="B872" i="7"/>
  <c r="B873" i="7"/>
  <c r="B874" i="7"/>
  <c r="B875" i="7"/>
  <c r="B876" i="7"/>
  <c r="B877" i="7"/>
  <c r="B878" i="7"/>
  <c r="B879" i="7"/>
  <c r="B880" i="7"/>
  <c r="B881" i="7"/>
  <c r="B882" i="7"/>
  <c r="B883" i="7"/>
  <c r="B884" i="7"/>
  <c r="B885" i="7"/>
  <c r="B886" i="7"/>
  <c r="B887" i="7"/>
  <c r="B888" i="7"/>
  <c r="B889" i="7"/>
  <c r="B890" i="7"/>
  <c r="B891" i="7"/>
  <c r="B892" i="7"/>
  <c r="B893" i="7"/>
  <c r="B894" i="7"/>
  <c r="B895" i="7"/>
  <c r="B896" i="7"/>
  <c r="B897" i="7"/>
  <c r="B898" i="7"/>
  <c r="B899" i="7"/>
  <c r="B900" i="7"/>
  <c r="B901" i="7"/>
  <c r="B902" i="7"/>
  <c r="B903" i="7"/>
  <c r="B904" i="7"/>
  <c r="B905" i="7"/>
  <c r="B906" i="7"/>
  <c r="B907" i="7"/>
  <c r="B908" i="7"/>
  <c r="B909" i="7"/>
  <c r="B910" i="7"/>
  <c r="B911" i="7"/>
  <c r="B912" i="7"/>
  <c r="B913" i="7"/>
  <c r="B914" i="7"/>
  <c r="B915" i="7"/>
  <c r="B916" i="7"/>
  <c r="B917" i="7"/>
  <c r="B918" i="7"/>
  <c r="B919" i="7"/>
  <c r="B920" i="7"/>
  <c r="B921" i="7"/>
  <c r="B922" i="7"/>
  <c r="B923" i="7"/>
  <c r="B924" i="7"/>
  <c r="B925" i="7"/>
  <c r="B926" i="7"/>
  <c r="B927" i="7"/>
  <c r="B928" i="7"/>
  <c r="B929" i="7"/>
  <c r="B930" i="7"/>
  <c r="B931" i="7"/>
  <c r="B932" i="7"/>
  <c r="B933" i="7"/>
  <c r="B934" i="7"/>
  <c r="B935" i="7"/>
  <c r="B936" i="7"/>
  <c r="B937" i="7"/>
  <c r="B938" i="7"/>
  <c r="B939" i="7"/>
  <c r="B940" i="7"/>
  <c r="B941" i="7"/>
  <c r="B942" i="7"/>
  <c r="B943" i="7"/>
  <c r="B944" i="7"/>
  <c r="B945" i="7"/>
  <c r="B946" i="7"/>
  <c r="B947" i="7"/>
  <c r="B948" i="7"/>
  <c r="B949" i="7"/>
  <c r="B950" i="7"/>
  <c r="B951" i="7"/>
  <c r="B952" i="7"/>
  <c r="B953" i="7"/>
  <c r="B954" i="7"/>
  <c r="B955" i="7"/>
  <c r="B956" i="7"/>
  <c r="B957" i="7"/>
  <c r="B958" i="7"/>
  <c r="B959" i="7"/>
  <c r="B960" i="7"/>
  <c r="B961" i="7"/>
  <c r="B962" i="7"/>
  <c r="B963" i="7"/>
  <c r="B964" i="7"/>
  <c r="B965" i="7"/>
  <c r="B966" i="7"/>
  <c r="B967" i="7"/>
  <c r="B968" i="7"/>
  <c r="B969" i="7"/>
  <c r="B970" i="7"/>
  <c r="B971" i="7"/>
  <c r="B972" i="7"/>
  <c r="B973" i="7"/>
  <c r="B974" i="7"/>
  <c r="B975" i="7"/>
  <c r="B976" i="7"/>
  <c r="B977" i="7"/>
  <c r="B978" i="7"/>
  <c r="B979" i="7"/>
  <c r="B980" i="7"/>
  <c r="B981" i="7"/>
  <c r="B982" i="7"/>
  <c r="B983" i="7"/>
  <c r="B984" i="7"/>
  <c r="B985" i="7"/>
  <c r="B986" i="7"/>
  <c r="B987" i="7"/>
  <c r="B988" i="7"/>
  <c r="B989" i="7"/>
  <c r="B990" i="7"/>
  <c r="B991" i="7"/>
  <c r="B992" i="7"/>
  <c r="B993" i="7"/>
  <c r="B994" i="7"/>
  <c r="B995" i="7"/>
  <c r="B996" i="7"/>
  <c r="B997" i="7"/>
  <c r="B998" i="7"/>
  <c r="B999" i="7"/>
  <c r="B1000" i="7"/>
  <c r="B1001" i="7"/>
  <c r="B1002" i="7"/>
  <c r="B1003" i="7"/>
  <c r="B1004" i="7"/>
  <c r="B1005" i="7"/>
  <c r="B1006" i="7"/>
  <c r="B1007" i="7"/>
  <c r="B1008" i="7"/>
  <c r="B1009" i="7"/>
  <c r="B1010" i="7"/>
  <c r="B1011" i="7"/>
  <c r="B1012" i="7"/>
  <c r="B1013" i="7"/>
  <c r="B1014" i="7"/>
  <c r="B1015" i="7"/>
  <c r="B1016" i="7"/>
  <c r="B1017" i="7"/>
  <c r="B1018" i="7"/>
  <c r="B1019" i="7"/>
  <c r="B1020" i="7"/>
  <c r="B1021" i="7"/>
  <c r="B1022" i="7"/>
  <c r="B1023" i="7"/>
  <c r="B1024" i="7"/>
  <c r="B1025" i="7"/>
  <c r="B1026" i="7"/>
  <c r="B1027" i="7"/>
  <c r="B1028" i="7"/>
  <c r="B1029" i="7"/>
  <c r="B1030" i="7"/>
  <c r="B1031" i="7"/>
  <c r="B1032" i="7"/>
  <c r="B1033" i="7"/>
  <c r="B1034" i="7"/>
  <c r="B1035" i="7"/>
  <c r="B1036" i="7"/>
  <c r="B1037" i="7"/>
  <c r="B1038" i="7"/>
  <c r="B1039" i="7"/>
  <c r="B1040" i="7"/>
  <c r="B1041" i="7"/>
  <c r="B1042" i="7"/>
  <c r="B1043" i="7"/>
  <c r="B1044" i="7"/>
  <c r="B1045" i="7"/>
  <c r="B1046" i="7"/>
  <c r="B1047" i="7"/>
  <c r="B1048" i="7"/>
  <c r="B1049" i="7"/>
  <c r="B1050" i="7"/>
  <c r="B1051" i="7"/>
  <c r="B1052" i="7"/>
  <c r="B1053" i="7"/>
  <c r="B1054" i="7"/>
  <c r="B1055" i="7"/>
  <c r="B1056" i="7"/>
  <c r="B1057" i="7"/>
  <c r="B1058" i="7"/>
  <c r="B1059" i="7"/>
  <c r="B1060" i="7"/>
  <c r="B1061" i="7"/>
  <c r="B1062" i="7"/>
  <c r="B1063" i="7"/>
  <c r="B1064" i="7"/>
  <c r="B1065" i="7"/>
  <c r="B1066" i="7"/>
  <c r="B1067" i="7"/>
  <c r="B1068" i="7"/>
  <c r="B1069" i="7"/>
  <c r="B1070" i="7"/>
  <c r="B1071" i="7"/>
  <c r="B1072" i="7"/>
  <c r="B1073" i="7"/>
  <c r="B1074" i="7"/>
  <c r="B1075" i="7"/>
  <c r="B1076" i="7"/>
  <c r="B1077" i="7"/>
  <c r="B1078" i="7"/>
  <c r="B1079" i="7"/>
  <c r="B1080" i="7"/>
  <c r="B1081" i="7"/>
  <c r="B1082" i="7"/>
  <c r="B1083" i="7"/>
  <c r="B1084" i="7"/>
  <c r="B1085" i="7"/>
  <c r="B1086" i="7"/>
  <c r="B1087" i="7"/>
  <c r="B1088" i="7"/>
  <c r="B1089" i="7"/>
  <c r="B1090" i="7"/>
  <c r="B1091" i="7"/>
  <c r="B1092" i="7"/>
  <c r="B1093" i="7"/>
  <c r="B1094" i="7"/>
  <c r="B1095" i="7"/>
  <c r="B1096" i="7"/>
  <c r="B1097" i="7"/>
  <c r="B1098" i="7"/>
  <c r="B1099" i="7"/>
  <c r="B1100" i="7"/>
  <c r="B1101" i="7"/>
  <c r="B1102" i="7"/>
  <c r="B1103" i="7"/>
  <c r="B1104" i="7"/>
  <c r="B1105" i="7"/>
  <c r="B1106" i="7"/>
  <c r="B1107" i="7"/>
  <c r="B1108" i="7"/>
  <c r="B1109" i="7"/>
  <c r="B1110" i="7"/>
  <c r="B1111" i="7"/>
  <c r="B1112" i="7"/>
  <c r="B1113" i="7"/>
  <c r="B1114" i="7"/>
  <c r="B1115" i="7"/>
  <c r="B1116" i="7"/>
  <c r="B1117" i="7"/>
  <c r="B1118" i="7"/>
  <c r="B1119" i="7"/>
  <c r="B1120" i="7"/>
  <c r="B1121" i="7"/>
  <c r="B1122" i="7"/>
  <c r="B1123" i="7"/>
  <c r="B1124" i="7"/>
  <c r="B1125" i="7"/>
  <c r="B1126" i="7"/>
  <c r="B1127" i="7"/>
  <c r="B1128" i="7"/>
  <c r="B1129" i="7"/>
  <c r="B1130" i="7"/>
  <c r="B1131" i="7"/>
  <c r="B1132" i="7"/>
  <c r="B1133" i="7"/>
  <c r="B1134" i="7"/>
  <c r="B1135" i="7"/>
  <c r="B1136" i="7"/>
  <c r="B1137" i="7"/>
  <c r="B1138" i="7"/>
  <c r="B1139" i="7"/>
  <c r="B1140" i="7"/>
  <c r="B1141" i="7"/>
  <c r="B1142" i="7"/>
  <c r="B1143" i="7"/>
  <c r="B1144" i="7"/>
  <c r="B1145" i="7"/>
  <c r="B1146" i="7"/>
  <c r="B1147" i="7"/>
  <c r="B1148" i="7"/>
  <c r="B1149" i="7"/>
  <c r="B1150" i="7"/>
  <c r="B1151" i="7"/>
  <c r="B1152" i="7"/>
  <c r="B1153" i="7"/>
  <c r="B1154" i="7"/>
  <c r="B1155" i="7"/>
  <c r="B1156" i="7"/>
  <c r="B1157" i="7"/>
  <c r="B1158" i="7"/>
  <c r="B1159" i="7"/>
  <c r="B1160" i="7"/>
  <c r="B1161" i="7"/>
  <c r="B1162" i="7"/>
  <c r="B1163" i="7"/>
  <c r="B1164" i="7"/>
  <c r="B1165" i="7"/>
  <c r="B1166" i="7"/>
  <c r="B1167" i="7"/>
  <c r="B1168" i="7"/>
  <c r="B1169" i="7"/>
  <c r="B1170" i="7"/>
  <c r="B1171" i="7"/>
  <c r="B1172" i="7"/>
  <c r="B1173" i="7"/>
  <c r="B1174" i="7"/>
  <c r="B1175" i="7"/>
  <c r="B1176" i="7"/>
  <c r="B1177" i="7"/>
  <c r="B1178" i="7"/>
  <c r="B1179" i="7"/>
  <c r="B1180" i="7"/>
  <c r="B1181" i="7"/>
  <c r="B1182" i="7"/>
  <c r="B1183" i="7"/>
  <c r="B1184" i="7"/>
  <c r="B1185" i="7"/>
  <c r="B1186" i="7"/>
  <c r="B1187" i="7"/>
  <c r="B1188" i="7"/>
  <c r="B1189" i="7"/>
  <c r="B1190" i="7"/>
  <c r="B1191" i="7"/>
  <c r="B1192" i="7"/>
  <c r="B1193" i="7"/>
  <c r="B1194" i="7"/>
  <c r="B1195" i="7"/>
  <c r="B1196" i="7"/>
  <c r="B1197" i="7"/>
  <c r="B1198" i="7"/>
  <c r="B1199" i="7"/>
  <c r="B1200" i="7"/>
  <c r="B1201" i="7"/>
  <c r="B1202" i="7"/>
  <c r="B1203" i="7"/>
  <c r="B1204" i="7"/>
  <c r="B1205" i="7"/>
  <c r="B1206" i="7"/>
  <c r="B1207" i="7"/>
  <c r="B1208" i="7"/>
  <c r="B1209" i="7"/>
  <c r="B1210" i="7"/>
  <c r="B1211" i="7"/>
  <c r="B1212" i="7"/>
  <c r="B1213" i="7"/>
  <c r="B1214" i="7"/>
  <c r="B1215" i="7"/>
  <c r="B1216" i="7"/>
  <c r="B1217" i="7"/>
  <c r="B1218" i="7"/>
  <c r="B1219" i="7"/>
  <c r="B1220" i="7"/>
  <c r="B1221" i="7"/>
  <c r="B1222" i="7"/>
  <c r="B1223" i="7"/>
  <c r="B1224" i="7"/>
  <c r="B1225" i="7"/>
  <c r="B1226" i="7"/>
  <c r="B1227" i="7"/>
  <c r="B1228" i="7"/>
  <c r="B1229" i="7"/>
  <c r="B1230" i="7"/>
  <c r="B1231" i="7"/>
  <c r="B1232" i="7"/>
  <c r="B1233" i="7"/>
  <c r="B1234" i="7"/>
  <c r="B1235" i="7"/>
  <c r="B1236" i="7"/>
  <c r="B1237" i="7"/>
  <c r="B1238" i="7"/>
  <c r="B1239" i="7"/>
  <c r="B1240" i="7"/>
  <c r="B1241" i="7"/>
  <c r="B1242" i="7"/>
  <c r="B1243" i="7"/>
  <c r="B1244" i="7"/>
  <c r="B1245" i="7"/>
  <c r="B1246" i="7"/>
  <c r="B1247" i="7"/>
  <c r="B1248" i="7"/>
  <c r="B1249" i="7"/>
  <c r="B1250" i="7"/>
  <c r="B1251" i="7"/>
  <c r="B1252" i="7"/>
  <c r="B1253" i="7"/>
  <c r="B1254" i="7"/>
  <c r="B1255" i="7"/>
  <c r="B1256" i="7"/>
  <c r="B1257" i="7"/>
  <c r="B1258" i="7"/>
  <c r="B1259" i="7"/>
  <c r="B1260" i="7"/>
  <c r="B1261" i="7"/>
  <c r="B1262" i="7"/>
  <c r="B1263" i="7"/>
  <c r="B1264" i="7"/>
  <c r="B1265" i="7"/>
  <c r="B1266" i="7"/>
  <c r="B1267" i="7"/>
  <c r="B1268" i="7"/>
  <c r="B1269" i="7"/>
  <c r="B1270" i="7"/>
  <c r="B1271" i="7"/>
  <c r="B1272" i="7"/>
  <c r="B1273" i="7"/>
  <c r="B1274" i="7"/>
  <c r="B1275" i="7"/>
  <c r="B1276" i="7"/>
  <c r="B1277" i="7"/>
  <c r="B1278" i="7"/>
  <c r="B1279" i="7"/>
  <c r="B1280" i="7"/>
  <c r="B1281" i="7"/>
  <c r="B1282" i="7"/>
  <c r="B1283" i="7"/>
  <c r="B1284" i="7"/>
  <c r="B1285" i="7"/>
  <c r="B1286" i="7"/>
  <c r="B1287" i="7"/>
  <c r="B1288" i="7"/>
  <c r="B1289" i="7"/>
  <c r="B1290" i="7"/>
  <c r="B1291" i="7"/>
  <c r="B1292" i="7"/>
  <c r="B1293" i="7"/>
  <c r="B1294" i="7"/>
  <c r="B1295" i="7"/>
  <c r="B1296" i="7"/>
  <c r="B1297" i="7"/>
  <c r="B1298" i="7"/>
  <c r="B1299" i="7"/>
  <c r="B1300" i="7"/>
  <c r="B1301" i="7"/>
  <c r="B1302" i="7"/>
  <c r="B1303" i="7"/>
  <c r="B1304" i="7"/>
  <c r="B1305" i="7"/>
  <c r="B1306" i="7"/>
  <c r="B1307" i="7"/>
  <c r="B1308" i="7"/>
  <c r="B1309" i="7"/>
  <c r="B1310" i="7"/>
  <c r="B1311" i="7"/>
  <c r="B1312" i="7"/>
  <c r="B1313" i="7"/>
  <c r="B1314" i="7"/>
  <c r="B1315" i="7"/>
  <c r="B1316" i="7"/>
  <c r="B1317" i="7"/>
  <c r="B1318" i="7"/>
  <c r="B1319" i="7"/>
  <c r="B1320" i="7"/>
  <c r="B1321" i="7"/>
  <c r="B1322" i="7"/>
  <c r="B1323" i="7"/>
  <c r="B1324" i="7"/>
  <c r="B1325" i="7"/>
  <c r="B1326" i="7"/>
  <c r="B1327" i="7"/>
  <c r="B1328" i="7"/>
  <c r="B1329" i="7"/>
  <c r="B1330" i="7"/>
  <c r="B1331" i="7"/>
  <c r="B1332" i="7"/>
  <c r="B1333" i="7"/>
  <c r="B1334" i="7"/>
  <c r="B1335" i="7"/>
  <c r="B1336" i="7"/>
  <c r="B1337" i="7"/>
  <c r="B1338" i="7"/>
  <c r="B1339" i="7"/>
  <c r="B1340" i="7"/>
  <c r="B1341" i="7"/>
  <c r="B1342" i="7"/>
  <c r="B1343" i="7"/>
  <c r="B1344" i="7"/>
  <c r="B1345" i="7"/>
  <c r="B1346" i="7"/>
  <c r="B1347" i="7"/>
  <c r="B1348" i="7"/>
  <c r="B1349" i="7"/>
  <c r="B1350" i="7"/>
  <c r="B1351" i="7"/>
  <c r="B1352" i="7"/>
  <c r="B1353" i="7"/>
  <c r="B1354" i="7"/>
  <c r="B1355" i="7"/>
  <c r="B1356" i="7"/>
  <c r="B1357" i="7"/>
  <c r="B1358" i="7"/>
  <c r="B1359" i="7"/>
  <c r="B1360" i="7"/>
  <c r="B1361" i="7"/>
  <c r="B1362" i="7"/>
  <c r="B1363" i="7"/>
  <c r="B1364" i="7"/>
  <c r="B1365" i="7"/>
  <c r="B1366" i="7"/>
  <c r="B1367" i="7"/>
  <c r="B1368" i="7"/>
  <c r="B1369" i="7"/>
  <c r="B1370" i="7"/>
  <c r="B1371" i="7"/>
  <c r="B1372" i="7"/>
  <c r="B1373" i="7"/>
  <c r="B1374" i="7"/>
  <c r="B1375" i="7"/>
  <c r="B1376" i="7"/>
  <c r="B1377" i="7"/>
  <c r="B1378" i="7"/>
  <c r="B1379" i="7"/>
  <c r="B1380" i="7"/>
  <c r="B1381" i="7"/>
  <c r="B1382" i="7"/>
  <c r="B1383" i="7"/>
  <c r="B1384" i="7"/>
  <c r="B1385" i="7"/>
  <c r="B1386" i="7"/>
  <c r="B1387" i="7"/>
  <c r="B1388" i="7"/>
  <c r="B1389" i="7"/>
  <c r="B1390" i="7"/>
  <c r="B1391" i="7"/>
  <c r="B1392" i="7"/>
  <c r="B1393" i="7"/>
  <c r="B1394" i="7"/>
  <c r="B1395" i="7"/>
  <c r="B1396" i="7"/>
  <c r="B1397" i="7"/>
  <c r="B1398" i="7"/>
  <c r="B1399" i="7"/>
  <c r="B1400" i="7"/>
  <c r="B1401" i="7"/>
  <c r="B1402" i="7"/>
  <c r="B1403" i="7"/>
  <c r="B1404" i="7"/>
  <c r="B1405" i="7"/>
  <c r="B1406" i="7"/>
  <c r="B1407" i="7"/>
  <c r="B1408" i="7"/>
  <c r="B1409" i="7"/>
  <c r="B1410" i="7"/>
  <c r="B1411" i="7"/>
  <c r="B1412" i="7"/>
  <c r="B1413" i="7"/>
  <c r="B1414" i="7"/>
  <c r="B1415" i="7"/>
  <c r="B1416" i="7"/>
  <c r="B1417" i="7"/>
  <c r="B1418" i="7"/>
  <c r="B1419" i="7"/>
  <c r="B1420" i="7"/>
  <c r="B1421" i="7"/>
  <c r="B1422" i="7"/>
  <c r="B1423" i="7"/>
  <c r="B1424" i="7"/>
  <c r="B1425" i="7"/>
  <c r="B1426" i="7"/>
  <c r="B1427" i="7"/>
  <c r="B1428" i="7"/>
  <c r="B1429" i="7"/>
  <c r="B1430" i="7"/>
  <c r="B1431" i="7"/>
  <c r="B1432" i="7"/>
  <c r="B1433" i="7"/>
  <c r="B1434" i="7"/>
  <c r="B1435" i="7"/>
  <c r="B1436" i="7"/>
  <c r="B1437" i="7"/>
  <c r="B1438" i="7"/>
  <c r="B1439" i="7"/>
  <c r="B1440" i="7"/>
  <c r="B1441" i="7"/>
  <c r="B1442" i="7"/>
  <c r="B1443" i="7"/>
  <c r="B1444" i="7"/>
  <c r="B1445" i="7"/>
  <c r="B1446" i="7"/>
  <c r="B1447" i="7"/>
  <c r="B1448" i="7"/>
  <c r="B1449" i="7"/>
  <c r="B1450" i="7"/>
  <c r="B1451" i="7"/>
  <c r="B1452" i="7"/>
  <c r="B1453" i="7"/>
  <c r="B1454" i="7"/>
  <c r="B1455" i="7"/>
  <c r="B1456" i="7"/>
  <c r="B1457" i="7"/>
  <c r="B1458" i="7"/>
  <c r="B1459" i="7"/>
  <c r="B1460" i="7"/>
  <c r="B1461" i="7"/>
  <c r="B1462" i="7"/>
  <c r="B1463" i="7"/>
  <c r="B1464" i="7"/>
  <c r="B1465" i="7"/>
  <c r="B1466" i="7"/>
  <c r="B1467" i="7"/>
  <c r="B1468" i="7"/>
  <c r="B1469" i="7"/>
  <c r="B1470" i="7"/>
  <c r="B1471" i="7"/>
  <c r="B1472" i="7"/>
  <c r="B1473" i="7"/>
  <c r="B1474" i="7"/>
  <c r="B1475" i="7"/>
  <c r="B1476" i="7"/>
  <c r="B1477" i="7"/>
  <c r="B1478" i="7"/>
  <c r="B1479" i="7"/>
  <c r="B1480" i="7"/>
  <c r="B1481" i="7"/>
  <c r="B1482" i="7"/>
  <c r="B1483" i="7"/>
  <c r="B1484" i="7"/>
  <c r="B1485" i="7"/>
  <c r="B1486" i="7"/>
  <c r="B1487" i="7"/>
  <c r="B1488" i="7"/>
  <c r="B1489" i="7"/>
  <c r="B1490" i="7"/>
  <c r="B1491" i="7"/>
  <c r="B1492" i="7"/>
  <c r="B1493" i="7"/>
  <c r="B1494" i="7"/>
  <c r="B1495" i="7"/>
  <c r="B1496" i="7"/>
  <c r="B1497" i="7"/>
  <c r="B1498" i="7"/>
  <c r="B1499" i="7"/>
  <c r="B1500" i="7"/>
  <c r="B1501" i="7"/>
  <c r="B1502" i="7"/>
  <c r="B1503" i="7"/>
  <c r="B1504" i="7"/>
  <c r="B1505" i="7"/>
  <c r="B1506" i="7"/>
  <c r="B1507" i="7"/>
  <c r="B1508" i="7"/>
  <c r="B1509" i="7"/>
  <c r="B1510" i="7"/>
  <c r="B1511" i="7"/>
  <c r="B1512" i="7"/>
  <c r="B1513" i="7"/>
  <c r="B1514" i="7"/>
  <c r="B1515" i="7"/>
  <c r="B1516" i="7"/>
  <c r="B1517" i="7"/>
  <c r="B1518" i="7"/>
  <c r="B1519" i="7"/>
  <c r="B1520" i="7"/>
  <c r="B1521" i="7"/>
  <c r="B1522" i="7"/>
  <c r="B1523" i="7"/>
  <c r="B1524" i="7"/>
  <c r="B1525" i="7"/>
  <c r="B1526" i="7"/>
  <c r="B1527" i="7"/>
  <c r="B1528" i="7"/>
  <c r="B1529" i="7"/>
  <c r="B1530" i="7"/>
  <c r="B1531" i="7"/>
  <c r="B1532" i="7"/>
  <c r="B1533" i="7"/>
  <c r="B1534" i="7"/>
  <c r="B1535" i="7"/>
  <c r="B1536" i="7"/>
  <c r="B1537" i="7"/>
  <c r="B1538" i="7"/>
  <c r="B1539" i="7"/>
  <c r="B1540" i="7"/>
  <c r="B1541" i="7"/>
  <c r="B1542" i="7"/>
  <c r="B1543" i="7"/>
  <c r="B1544" i="7"/>
  <c r="B1545" i="7"/>
  <c r="B1546" i="7"/>
  <c r="B1547" i="7"/>
  <c r="B1548" i="7"/>
  <c r="B1549" i="7"/>
  <c r="B1550" i="7"/>
  <c r="B1551" i="7"/>
  <c r="B1552" i="7"/>
  <c r="B1553" i="7"/>
  <c r="B1554" i="7"/>
  <c r="B1555" i="7"/>
  <c r="B1556" i="7"/>
  <c r="B1557" i="7"/>
  <c r="B1558" i="7"/>
  <c r="B1559" i="7"/>
  <c r="B1560" i="7"/>
  <c r="B1561" i="7"/>
  <c r="B1562" i="7"/>
  <c r="B1563" i="7"/>
  <c r="B1564" i="7"/>
  <c r="B1565" i="7"/>
  <c r="B1566" i="7"/>
  <c r="B1567" i="7"/>
  <c r="B1568" i="7"/>
  <c r="B1569" i="7"/>
  <c r="B1570" i="7"/>
  <c r="B1571" i="7"/>
  <c r="B1572" i="7"/>
  <c r="B1573" i="7"/>
  <c r="B1574" i="7"/>
  <c r="B1575" i="7"/>
  <c r="B1576" i="7"/>
  <c r="B1577" i="7"/>
  <c r="B1578" i="7"/>
  <c r="B1579" i="7"/>
  <c r="B1580" i="7"/>
  <c r="B1581" i="7"/>
  <c r="B1582" i="7"/>
  <c r="B1583" i="7"/>
  <c r="B1584" i="7"/>
  <c r="B1585" i="7"/>
  <c r="B1586" i="7"/>
  <c r="B1587" i="7"/>
  <c r="B1588" i="7"/>
  <c r="B1589" i="7"/>
  <c r="B1590" i="7"/>
  <c r="B1591" i="7"/>
  <c r="B1592" i="7"/>
  <c r="B1593" i="7"/>
  <c r="B1594" i="7"/>
  <c r="B1595" i="7"/>
  <c r="B1596" i="7"/>
  <c r="B1597" i="7"/>
  <c r="B1598" i="7"/>
  <c r="B1599" i="7"/>
  <c r="B1600" i="7"/>
  <c r="B1601" i="7"/>
  <c r="B1602" i="7"/>
  <c r="B1603" i="7"/>
  <c r="B1604" i="7"/>
  <c r="B1605" i="7"/>
  <c r="B1606" i="7"/>
  <c r="B1607" i="7"/>
  <c r="B1608" i="7"/>
  <c r="B1609" i="7"/>
  <c r="B1610" i="7"/>
  <c r="B1611" i="7"/>
  <c r="B1612" i="7"/>
  <c r="B1613" i="7"/>
  <c r="B1614" i="7"/>
  <c r="B1615" i="7"/>
  <c r="B1616" i="7"/>
  <c r="B1617" i="7"/>
  <c r="B1618" i="7"/>
  <c r="B1619" i="7"/>
  <c r="B1620" i="7"/>
  <c r="B1621" i="7"/>
  <c r="B1622" i="7"/>
  <c r="B1623" i="7"/>
  <c r="B1624" i="7"/>
  <c r="B1625" i="7"/>
  <c r="B1626" i="7"/>
  <c r="B1627" i="7"/>
  <c r="B1628" i="7"/>
  <c r="B1629" i="7"/>
  <c r="B1630" i="7"/>
  <c r="B1631" i="7"/>
  <c r="B1632" i="7"/>
  <c r="B1633" i="7"/>
  <c r="B1634" i="7"/>
  <c r="B1635" i="7"/>
  <c r="B1636" i="7"/>
  <c r="B1637" i="7"/>
  <c r="B1638" i="7"/>
  <c r="B1639" i="7"/>
  <c r="B1640" i="7"/>
  <c r="B1641" i="7"/>
  <c r="B1642" i="7"/>
  <c r="B1643" i="7"/>
  <c r="B1644" i="7"/>
  <c r="B1645" i="7"/>
  <c r="B1646" i="7"/>
  <c r="B1647" i="7"/>
  <c r="B1648" i="7"/>
  <c r="B1649" i="7"/>
  <c r="B1650" i="7"/>
  <c r="B1651" i="7"/>
  <c r="B1652" i="7"/>
  <c r="B1653" i="7"/>
  <c r="B1654" i="7"/>
  <c r="B1655" i="7"/>
  <c r="B1656" i="7"/>
  <c r="B1657" i="7"/>
  <c r="B1658" i="7"/>
  <c r="B1659" i="7"/>
  <c r="B1660" i="7"/>
  <c r="B1661" i="7"/>
  <c r="B1662" i="7"/>
  <c r="B1663" i="7"/>
  <c r="B1664" i="7"/>
  <c r="B1665" i="7"/>
  <c r="B1666" i="7"/>
  <c r="B1667" i="7"/>
  <c r="B1668" i="7"/>
  <c r="B1669" i="7"/>
  <c r="B1670" i="7"/>
  <c r="B1671" i="7"/>
  <c r="B1672" i="7"/>
  <c r="B1673" i="7"/>
  <c r="B1674" i="7"/>
  <c r="B1675" i="7"/>
  <c r="B1676" i="7"/>
  <c r="B1677" i="7"/>
  <c r="B1678" i="7"/>
  <c r="B1679" i="7"/>
  <c r="B1680" i="7"/>
  <c r="B1681" i="7"/>
  <c r="B1682" i="7"/>
  <c r="B1683" i="7"/>
  <c r="B1684" i="7"/>
  <c r="B1685" i="7"/>
  <c r="B1686" i="7"/>
  <c r="B1687" i="7"/>
  <c r="B1688" i="7"/>
  <c r="B1689" i="7"/>
  <c r="B1690" i="7"/>
  <c r="B1691" i="7"/>
  <c r="B1692" i="7"/>
  <c r="B1693" i="7"/>
  <c r="B1694" i="7"/>
  <c r="B1695" i="7"/>
  <c r="B1696" i="7"/>
  <c r="B1697" i="7"/>
  <c r="B1698" i="7"/>
  <c r="B1699" i="7"/>
  <c r="B1700" i="7"/>
  <c r="B1701" i="7"/>
  <c r="B1702" i="7"/>
  <c r="B1703" i="7"/>
  <c r="B1704" i="7"/>
  <c r="B1705" i="7"/>
  <c r="B1706" i="7"/>
  <c r="B1707" i="7"/>
  <c r="B1708" i="7"/>
  <c r="B1709" i="7"/>
  <c r="B1710" i="7"/>
  <c r="B1711" i="7"/>
  <c r="B1712" i="7"/>
  <c r="B1713" i="7"/>
  <c r="B1714" i="7"/>
  <c r="B1715" i="7"/>
  <c r="B1716" i="7"/>
  <c r="B1717" i="7"/>
  <c r="B1718" i="7"/>
  <c r="B1719" i="7"/>
  <c r="B1720" i="7"/>
  <c r="B1721" i="7"/>
  <c r="B1722" i="7"/>
  <c r="B1723" i="7"/>
  <c r="B1724" i="7"/>
  <c r="B1725" i="7"/>
  <c r="B1726" i="7"/>
  <c r="B1727" i="7"/>
  <c r="B1728" i="7"/>
  <c r="B1729" i="7"/>
  <c r="B1730" i="7"/>
  <c r="B1731" i="7"/>
  <c r="B1732" i="7"/>
  <c r="B1733" i="7"/>
  <c r="B1734" i="7"/>
  <c r="B1735" i="7"/>
  <c r="B1736" i="7"/>
  <c r="B1737" i="7"/>
  <c r="B1738" i="7"/>
  <c r="B1739" i="7"/>
  <c r="B1740" i="7"/>
  <c r="B1741" i="7"/>
  <c r="B1742" i="7"/>
  <c r="B1743" i="7"/>
  <c r="B1744" i="7"/>
  <c r="B1745" i="7"/>
  <c r="B1746" i="7"/>
  <c r="B1747" i="7"/>
  <c r="B1748" i="7"/>
  <c r="B1749" i="7"/>
  <c r="B1750" i="7"/>
  <c r="B1751" i="7"/>
  <c r="B1752" i="7"/>
  <c r="B1753" i="7"/>
  <c r="B1754" i="7"/>
  <c r="B1755" i="7"/>
  <c r="B1756" i="7"/>
  <c r="B1757" i="7"/>
  <c r="B1758" i="7"/>
  <c r="B1759" i="7"/>
  <c r="B1760" i="7"/>
  <c r="B1761" i="7"/>
  <c r="B1762" i="7"/>
  <c r="B1763" i="7"/>
  <c r="B1764" i="7"/>
  <c r="B1765" i="7"/>
  <c r="B1766" i="7"/>
  <c r="B1767" i="7"/>
  <c r="B1768" i="7"/>
  <c r="B1769" i="7"/>
  <c r="B1770" i="7"/>
  <c r="B1771" i="7"/>
  <c r="B1772" i="7"/>
  <c r="B1773" i="7"/>
  <c r="B1774" i="7"/>
  <c r="B1775" i="7"/>
  <c r="B1776" i="7"/>
  <c r="B1777" i="7"/>
  <c r="B1778" i="7"/>
  <c r="B1779" i="7"/>
  <c r="B1780" i="7"/>
  <c r="B1781" i="7"/>
  <c r="B1782" i="7"/>
  <c r="B1783" i="7"/>
  <c r="B1784" i="7"/>
  <c r="B1785" i="7"/>
  <c r="B1786" i="7"/>
  <c r="B1787" i="7"/>
  <c r="B1788" i="7"/>
  <c r="B1789" i="7"/>
  <c r="B1790" i="7"/>
  <c r="B1791" i="7"/>
  <c r="B1792" i="7"/>
  <c r="B1793" i="7"/>
  <c r="B1794" i="7"/>
  <c r="B1795" i="7"/>
  <c r="B1796" i="7"/>
  <c r="B1797" i="7"/>
  <c r="B1798" i="7"/>
  <c r="B1799" i="7"/>
  <c r="B1800" i="7"/>
  <c r="B1801" i="7"/>
  <c r="B1802" i="7"/>
  <c r="B1803" i="7"/>
  <c r="B1804" i="7"/>
  <c r="B1805" i="7"/>
  <c r="B1806" i="7"/>
  <c r="B1807" i="7"/>
  <c r="B1808" i="7"/>
  <c r="B1809" i="7"/>
  <c r="B1810" i="7"/>
  <c r="B1811" i="7"/>
  <c r="B1812" i="7"/>
  <c r="B1813" i="7"/>
  <c r="B1814" i="7"/>
  <c r="B1815" i="7"/>
  <c r="B1816" i="7"/>
  <c r="B1817" i="7"/>
  <c r="B1818" i="7"/>
  <c r="B1819" i="7"/>
  <c r="B1820" i="7"/>
  <c r="B1821" i="7"/>
  <c r="B1822" i="7"/>
  <c r="B1823" i="7"/>
  <c r="B1824" i="7"/>
  <c r="B1825" i="7"/>
  <c r="B1826" i="7"/>
  <c r="B1827" i="7"/>
  <c r="B1828" i="7"/>
  <c r="B1829" i="7"/>
  <c r="B1830" i="7"/>
  <c r="B1831" i="7"/>
  <c r="B1832" i="7"/>
  <c r="B1833" i="7"/>
  <c r="B1834" i="7"/>
  <c r="B1835" i="7"/>
  <c r="B1836" i="7"/>
  <c r="B1837" i="7"/>
  <c r="B1838" i="7"/>
  <c r="B1839" i="7"/>
  <c r="B1840" i="7"/>
  <c r="B1841" i="7"/>
  <c r="B1842" i="7"/>
  <c r="B1843" i="7"/>
  <c r="B1844" i="7"/>
  <c r="B1845" i="7"/>
  <c r="B1846" i="7"/>
  <c r="B1847" i="7"/>
  <c r="B1848" i="7"/>
  <c r="B1849" i="7"/>
  <c r="B1850" i="7"/>
  <c r="B1851" i="7"/>
  <c r="B1852" i="7"/>
  <c r="B1853" i="7"/>
  <c r="B1854" i="7"/>
  <c r="B1855" i="7"/>
  <c r="B1856" i="7"/>
  <c r="B1857" i="7"/>
  <c r="B1858" i="7"/>
  <c r="B1859" i="7"/>
  <c r="B1860" i="7"/>
  <c r="B1861" i="7"/>
  <c r="B1862" i="7"/>
  <c r="B1863" i="7"/>
  <c r="B1864" i="7"/>
  <c r="B1865" i="7"/>
  <c r="B1866" i="7"/>
  <c r="B1867" i="7"/>
  <c r="B1868" i="7"/>
  <c r="B1869" i="7"/>
  <c r="B1870" i="7"/>
  <c r="B1871" i="7"/>
  <c r="B1872" i="7"/>
  <c r="B1873" i="7"/>
  <c r="B1874" i="7"/>
  <c r="B1875" i="7"/>
  <c r="B1876" i="7"/>
  <c r="B1877" i="7"/>
  <c r="B1878" i="7"/>
  <c r="B1879" i="7"/>
  <c r="B1880" i="7"/>
  <c r="B1881" i="7"/>
  <c r="B1882" i="7"/>
  <c r="B1883" i="7"/>
  <c r="B1884" i="7"/>
  <c r="B1885" i="7"/>
  <c r="B1886" i="7"/>
  <c r="B1887" i="7"/>
  <c r="B1888" i="7"/>
  <c r="B1889" i="7"/>
  <c r="B1890" i="7"/>
  <c r="B1891" i="7"/>
  <c r="B1892" i="7"/>
  <c r="B1893" i="7"/>
  <c r="B1894" i="7"/>
  <c r="B1895" i="7"/>
  <c r="B1896" i="7"/>
  <c r="B1897" i="7"/>
  <c r="B1898" i="7"/>
  <c r="B1899" i="7"/>
  <c r="B1900" i="7"/>
  <c r="B1901" i="7"/>
  <c r="B1902" i="7"/>
  <c r="B1903" i="7"/>
  <c r="B1904" i="7"/>
  <c r="B1905" i="7"/>
  <c r="B1906" i="7"/>
  <c r="B1907" i="7"/>
  <c r="B1908" i="7"/>
  <c r="B1909" i="7"/>
  <c r="B1910" i="7"/>
  <c r="B1911" i="7"/>
  <c r="B1912" i="7"/>
  <c r="B1913" i="7"/>
  <c r="B1914" i="7"/>
  <c r="B1915" i="7"/>
  <c r="B1916" i="7"/>
  <c r="B1917" i="7"/>
  <c r="B1918" i="7"/>
  <c r="B1919" i="7"/>
  <c r="B1920" i="7"/>
  <c r="B1921" i="7"/>
  <c r="B1922" i="7"/>
  <c r="B1923" i="7"/>
  <c r="B1924" i="7"/>
  <c r="B1925" i="7"/>
  <c r="B1926" i="7"/>
  <c r="B1927" i="7"/>
  <c r="B1928" i="7"/>
  <c r="B1929" i="7"/>
  <c r="B1930" i="7"/>
  <c r="B1931" i="7"/>
  <c r="B1932" i="7"/>
  <c r="B1933" i="7"/>
  <c r="B1934" i="7"/>
  <c r="B1935" i="7"/>
  <c r="B1936" i="7"/>
  <c r="B1937" i="7"/>
  <c r="B1938" i="7"/>
  <c r="B1939" i="7"/>
  <c r="B1940" i="7"/>
  <c r="B1941" i="7"/>
  <c r="B1942" i="7"/>
  <c r="B1943" i="7"/>
  <c r="B1944" i="7"/>
  <c r="B1945" i="7"/>
  <c r="B1946" i="7"/>
  <c r="B1947" i="7"/>
  <c r="B1948" i="7"/>
  <c r="B1949" i="7"/>
  <c r="B1950" i="7"/>
  <c r="B1951" i="7"/>
  <c r="B1952" i="7"/>
  <c r="B1953" i="7"/>
  <c r="B1954" i="7"/>
  <c r="B1955" i="7"/>
  <c r="B1956" i="7"/>
  <c r="B1957" i="7"/>
  <c r="B1958" i="7"/>
  <c r="B1959" i="7"/>
  <c r="B1960" i="7"/>
  <c r="B1961" i="7"/>
  <c r="B1962" i="7"/>
  <c r="B1963" i="7"/>
  <c r="B1964" i="7"/>
  <c r="B1965" i="7"/>
  <c r="B1966" i="7"/>
  <c r="B1967" i="7"/>
  <c r="B1968" i="7"/>
  <c r="B1969" i="7"/>
  <c r="B1970" i="7"/>
  <c r="B1971" i="7"/>
  <c r="B1972" i="7"/>
  <c r="B1973" i="7"/>
  <c r="B1974" i="7"/>
  <c r="B1975" i="7"/>
  <c r="B1976" i="7"/>
  <c r="B1977" i="7"/>
  <c r="B1978" i="7"/>
  <c r="B1979" i="7"/>
  <c r="B1980" i="7"/>
  <c r="B1981" i="7"/>
  <c r="B1982" i="7"/>
  <c r="B1983" i="7"/>
  <c r="B1984" i="7"/>
  <c r="B1985" i="7"/>
  <c r="B1986" i="7"/>
  <c r="B1987" i="7"/>
  <c r="B1988" i="7"/>
  <c r="B1989" i="7"/>
  <c r="B1990" i="7"/>
  <c r="B1991" i="7"/>
  <c r="B1992" i="7"/>
  <c r="B1993" i="7"/>
  <c r="B1994" i="7"/>
  <c r="B1995" i="7"/>
  <c r="B1996" i="7"/>
  <c r="B1997" i="7"/>
  <c r="B1998" i="7"/>
  <c r="B1999" i="7"/>
  <c r="B2000" i="7"/>
  <c r="B2001" i="7"/>
  <c r="B2002" i="7"/>
  <c r="B2003" i="7"/>
  <c r="B2004" i="7"/>
  <c r="B2005" i="7"/>
  <c r="B2006" i="7"/>
  <c r="B2007" i="7"/>
  <c r="B2008" i="7"/>
  <c r="B2009" i="7"/>
  <c r="B2010" i="7"/>
  <c r="B2011" i="7"/>
  <c r="B2012" i="7"/>
  <c r="B2013" i="7"/>
  <c r="B2014" i="7"/>
  <c r="B2015" i="7"/>
  <c r="B2016" i="7"/>
  <c r="B2017" i="7"/>
  <c r="B2018" i="7"/>
  <c r="B2019" i="7"/>
  <c r="B2020" i="7"/>
  <c r="B2021" i="7"/>
  <c r="B2022" i="7"/>
  <c r="B2023" i="7"/>
  <c r="B2024" i="7"/>
  <c r="B2025" i="7"/>
  <c r="B2026" i="7"/>
  <c r="B2027" i="7"/>
  <c r="B2028" i="7"/>
  <c r="B2029" i="7"/>
  <c r="B2030" i="7"/>
  <c r="B2031" i="7"/>
  <c r="B2032" i="7"/>
  <c r="B2033" i="7"/>
  <c r="B2034" i="7"/>
  <c r="B2035" i="7"/>
  <c r="B2036" i="7"/>
  <c r="B2037" i="7"/>
  <c r="B2038" i="7"/>
  <c r="B2039" i="7"/>
  <c r="B2040" i="7"/>
  <c r="B2041" i="7"/>
  <c r="B2042" i="7"/>
  <c r="B2043" i="7"/>
  <c r="B2044" i="7"/>
  <c r="B2045" i="7"/>
  <c r="B2046" i="7"/>
  <c r="B2047" i="7"/>
  <c r="B2048" i="7"/>
  <c r="B2049" i="7"/>
  <c r="B2050" i="7"/>
  <c r="B2051" i="7"/>
  <c r="B2052" i="7"/>
  <c r="B2053" i="7"/>
  <c r="B2054" i="7"/>
  <c r="B2055" i="7"/>
  <c r="B2056" i="7"/>
  <c r="B2057" i="7"/>
  <c r="B2058" i="7"/>
  <c r="B2059" i="7"/>
  <c r="B2060" i="7"/>
  <c r="B2061" i="7"/>
  <c r="B2062" i="7"/>
  <c r="B2063" i="7"/>
  <c r="B2064" i="7"/>
  <c r="B2065" i="7"/>
  <c r="B2066" i="7"/>
  <c r="B2067" i="7"/>
  <c r="B2068" i="7"/>
  <c r="B2069" i="7"/>
  <c r="B2070" i="7"/>
  <c r="B2071" i="7"/>
  <c r="B2072" i="7"/>
  <c r="B2073" i="7"/>
  <c r="B2074" i="7"/>
  <c r="B2075" i="7"/>
  <c r="B2076" i="7"/>
  <c r="B2077" i="7"/>
  <c r="B2078" i="7"/>
  <c r="B2079" i="7"/>
  <c r="B2080" i="7"/>
  <c r="B2081" i="7"/>
  <c r="B2082" i="7"/>
  <c r="B2083" i="7"/>
  <c r="B2084" i="7"/>
  <c r="B2085" i="7"/>
  <c r="B2086" i="7"/>
  <c r="B2087" i="7"/>
  <c r="B2088" i="7"/>
  <c r="B2089" i="7"/>
  <c r="B2090" i="7"/>
  <c r="B2091" i="7"/>
  <c r="B2092" i="7"/>
  <c r="B2093" i="7"/>
  <c r="B2094" i="7"/>
  <c r="B1" i="7"/>
  <c r="A1" i="7"/>
</calcChain>
</file>

<file path=xl/sharedStrings.xml><?xml version="1.0" encoding="utf-8"?>
<sst xmlns="http://schemas.openxmlformats.org/spreadsheetml/2006/main" count="10749" uniqueCount="3969">
  <si>
    <t>社会学の現在：最新基本書</t>
    <rPh sb="0" eb="3">
      <t>シャカイガク</t>
    </rPh>
    <rPh sb="4" eb="6">
      <t>ゲンザイ</t>
    </rPh>
    <rPh sb="7" eb="12">
      <t>サイシンキホンショ</t>
    </rPh>
    <phoneticPr fontId="1"/>
  </si>
  <si>
    <t xml:space="preserve"> 分野を越えて関心を集めてきた社会学の今が見える。紀伊國屋書店の洋書スタッフが選書してきた好評書や最新・注目テーマ関連書を特集します。</t>
    <rPh sb="1" eb="3">
      <t>ブンヤ</t>
    </rPh>
    <rPh sb="4" eb="5">
      <t>コ</t>
    </rPh>
    <rPh sb="7" eb="9">
      <t>カンシン</t>
    </rPh>
    <rPh sb="10" eb="11">
      <t>アツ</t>
    </rPh>
    <rPh sb="15" eb="18">
      <t>シャカイガク</t>
    </rPh>
    <rPh sb="19" eb="20">
      <t>イマ</t>
    </rPh>
    <rPh sb="21" eb="22">
      <t>ミ</t>
    </rPh>
    <rPh sb="25" eb="29">
      <t>キノクニヤ</t>
    </rPh>
    <rPh sb="29" eb="31">
      <t>ショテン</t>
    </rPh>
    <rPh sb="32" eb="34">
      <t>ヨウショ</t>
    </rPh>
    <rPh sb="39" eb="41">
      <t>センショ</t>
    </rPh>
    <rPh sb="45" eb="47">
      <t>コウヒョウ</t>
    </rPh>
    <rPh sb="47" eb="48">
      <t>ショ</t>
    </rPh>
    <rPh sb="49" eb="51">
      <t>サイシン</t>
    </rPh>
    <rPh sb="52" eb="54">
      <t>チュウモク</t>
    </rPh>
    <rPh sb="57" eb="60">
      <t>カンレンショ</t>
    </rPh>
    <rPh sb="61" eb="63">
      <t>トクシュウ</t>
    </rPh>
    <phoneticPr fontId="1"/>
  </si>
  <si>
    <t xml:space="preserve">※2025年10月24日時点の価格です。
※全ての価格は、為替レートの変動や出版社の都合などにより、変更される場合があります。
</t>
    <rPh sb="5" eb="6">
      <t>ネン</t>
    </rPh>
    <rPh sb="8" eb="9">
      <t>ツキ</t>
    </rPh>
    <rPh sb="11" eb="12">
      <t>ニチ</t>
    </rPh>
    <rPh sb="12" eb="14">
      <t>ジテン</t>
    </rPh>
    <rPh sb="15" eb="17">
      <t>カカク</t>
    </rPh>
    <phoneticPr fontId="1"/>
  </si>
  <si>
    <t>Ebook Central
お見積りレート</t>
    <rPh sb="15" eb="17">
      <t>ミツモ</t>
    </rPh>
    <phoneticPr fontId="1"/>
  </si>
  <si>
    <t>※Ebook Centralの搭載タイトル、価格は予告なく変更される場合があります。
※同時アクセス３、無制限の価格は別途お問い合わせください。
※Ebook Centralの買い切り販売は2026年6月30日で終了いたします。</t>
    <phoneticPr fontId="1"/>
  </si>
  <si>
    <t>（冊子版）</t>
    <rPh sb="1" eb="3">
      <t>サッシ</t>
    </rPh>
    <rPh sb="3" eb="4">
      <t>バン</t>
    </rPh>
    <phoneticPr fontId="1"/>
  </si>
  <si>
    <t>（電子版）
Ebook Central</t>
    <rPh sb="1" eb="3">
      <t>デンシ</t>
    </rPh>
    <rPh sb="3" eb="4">
      <t>バン</t>
    </rPh>
    <phoneticPr fontId="1"/>
  </si>
  <si>
    <t>（電子版）Ebook Central</t>
    <rPh sb="1" eb="3">
      <t>デンシ</t>
    </rPh>
    <rPh sb="3" eb="4">
      <t>バン</t>
    </rPh>
    <phoneticPr fontId="1"/>
  </si>
  <si>
    <t>主題</t>
    <rPh sb="0" eb="2">
      <t>シュダイ</t>
    </rPh>
    <phoneticPr fontId="1"/>
  </si>
  <si>
    <t>ISBN</t>
  </si>
  <si>
    <t>書名</t>
  </si>
  <si>
    <t>タイトル和訳</t>
  </si>
  <si>
    <t>著者名</t>
  </si>
  <si>
    <t>出版年月</t>
  </si>
  <si>
    <t>版次</t>
  </si>
  <si>
    <t>装丁</t>
  </si>
  <si>
    <t>出版社名</t>
    <rPh sb="0" eb="3">
      <t>シュッパンシャ</t>
    </rPh>
    <rPh sb="3" eb="4">
      <t>メイ</t>
    </rPh>
    <phoneticPr fontId="1"/>
  </si>
  <si>
    <t>標準価格
(税込)</t>
    <rPh sb="6" eb="8">
      <t>ゼイコ</t>
    </rPh>
    <phoneticPr fontId="1"/>
  </si>
  <si>
    <t>Web販売価格
(税込)</t>
    <phoneticPr fontId="1"/>
  </si>
  <si>
    <t>同時アクセス１価格（税込)</t>
    <rPh sb="10" eb="12">
      <t>ゼイコ</t>
    </rPh>
    <phoneticPr fontId="1"/>
  </si>
  <si>
    <t>標準価格(本体)</t>
    <rPh sb="5" eb="7">
      <t>ホンタイ</t>
    </rPh>
    <phoneticPr fontId="1"/>
  </si>
  <si>
    <t>Web販売価格(本体)</t>
    <rPh sb="8" eb="10">
      <t>ホンタイ</t>
    </rPh>
    <phoneticPr fontId="1"/>
  </si>
  <si>
    <t>通貨</t>
    <phoneticPr fontId="1"/>
  </si>
  <si>
    <t>外価</t>
    <rPh sb="0" eb="2">
      <t>ガイカ</t>
    </rPh>
    <phoneticPr fontId="1"/>
  </si>
  <si>
    <t>外価（USD)</t>
    <rPh sb="0" eb="2">
      <t>ガイカ</t>
    </rPh>
    <phoneticPr fontId="1"/>
  </si>
  <si>
    <t>Document ID</t>
    <phoneticPr fontId="1"/>
  </si>
  <si>
    <t>巻号</t>
  </si>
  <si>
    <t>ページ数</t>
  </si>
  <si>
    <t>KDC (1)</t>
  </si>
  <si>
    <t>BWP元リンク</t>
    <rPh sb="3" eb="4">
      <t>モト</t>
    </rPh>
    <phoneticPr fontId="1"/>
  </si>
  <si>
    <t>BWPリンク</t>
    <phoneticPr fontId="1"/>
  </si>
  <si>
    <t>社会調査法</t>
    <phoneticPr fontId="1"/>
  </si>
  <si>
    <t>Analyzing Social Networks</t>
  </si>
  <si>
    <t>社会的ネットワークを分析する（第３版）</t>
  </si>
  <si>
    <t>Borgatti, Stephen P/ Everett, Martin G./ Johnson, Jeffrey C.</t>
  </si>
  <si>
    <t>3RD</t>
  </si>
  <si>
    <t>ハードカバー</t>
  </si>
  <si>
    <t>Sage Publications Ltd</t>
  </si>
  <si>
    <t/>
  </si>
  <si>
    <t>GBP</t>
  </si>
  <si>
    <t>360 p.</t>
  </si>
  <si>
    <t>C11</t>
  </si>
  <si>
    <t>https://pro.kinokuniya.co.jp/search_detail/product?search_detail_called=1&amp;table_kbn=E&amp;exp_id=9781032730745</t>
  </si>
  <si>
    <t>ペーパーバック</t>
  </si>
  <si>
    <t>https://pro.kinokuniya.co.jp/search_detail/product?search_detail_called=1&amp;table_kbn=E&amp;exp_id=9781032730776</t>
  </si>
  <si>
    <t>The Routledge International Handbook of Ethnomethodology (Routledge International Handbooks)</t>
  </si>
  <si>
    <t>ラウトレッジ版　エスノメソドロジー・ハンドブック</t>
  </si>
  <si>
    <t>Carlin, Andrew P. (EDT)/ Dennis, Alex (EDT)/ Jenkings, K. Neil (EDT)</t>
  </si>
  <si>
    <t>Routledge</t>
  </si>
  <si>
    <t>408 p.</t>
  </si>
  <si>
    <t>https://pro.kinokuniya.co.jp/search_detail/product?search_detail_called=1&amp;table_kbn=E&amp;exp_id=9783031259128</t>
  </si>
  <si>
    <t>Qualitative Inquiry and Research Design - International Student Edition : Choosing among Five Approaches</t>
  </si>
  <si>
    <t>Ｊ．Ｗ．クレスウェル共著／質的研究と調査設計（第５版）</t>
  </si>
  <si>
    <t>Creswell, John W./ Poth, Cheryl N.</t>
  </si>
  <si>
    <t>5TH</t>
  </si>
  <si>
    <t>SAGE Publications Inc</t>
  </si>
  <si>
    <t>552 p.</t>
  </si>
  <si>
    <t>https://pro.kinokuniya.co.jp/search_detail/product?search_detail_called=1&amp;table_kbn=E&amp;exp_id=9783031259098</t>
  </si>
  <si>
    <t>The SAGE Handbook of Qualitative Research</t>
  </si>
  <si>
    <t>質的研究ハンドブック（第６版）</t>
  </si>
  <si>
    <t>Denzin, Norman K. (EDT)/ Lincoln, Yvonna S. (EDT)/ Giardina, Michael D. (EDT)</t>
  </si>
  <si>
    <t>6TH</t>
  </si>
  <si>
    <t>Sage</t>
  </si>
  <si>
    <t>800 p.</t>
  </si>
  <si>
    <t>https://pro.kinokuniya.co.jp/search_detail/product?search_detail_called=1&amp;table_kbn=E&amp;exp_id=9781350428379</t>
  </si>
  <si>
    <t>Introducing Research Methodology : Thinking Your Way through Your Research Project</t>
  </si>
  <si>
    <t>Ｕ．フリック著／調査法入門（第４版）</t>
  </si>
  <si>
    <t>Flick, Uwe</t>
  </si>
  <si>
    <t>4TH</t>
  </si>
  <si>
    <t>384 p.</t>
  </si>
  <si>
    <t>https://pro.kinokuniya.co.jp/search_detail/product?search_detail_called=1&amp;table_kbn=E&amp;exp_id=9780691190075</t>
  </si>
  <si>
    <t>https://pro.kinokuniya.co.jp/search_detail/product?search_detail_called=1&amp;table_kbn=E&amp;exp_id=9780231218566</t>
  </si>
  <si>
    <t>The Sage Handbook of Mixed Methods Research Design</t>
  </si>
  <si>
    <t>混合研究法デザイン・ハンドブック</t>
  </si>
  <si>
    <t>Poth, Cheryl N. (EDT)</t>
  </si>
  <si>
    <t>600 p.</t>
  </si>
  <si>
    <t>https://pro.kinokuniya.co.jp/search_detail/product?search_detail_called=1&amp;table_kbn=E&amp;exp_id=9780231218559</t>
  </si>
  <si>
    <t>Qualitative Research : A Guide to Design and Implementation</t>
  </si>
  <si>
    <t>質的研究ガイド（第５版）</t>
  </si>
  <si>
    <t>Tisdell, Elizabeth J./ Merriam, Sharan B./ Stuckey-Peyrot, Heather L.</t>
  </si>
  <si>
    <t>Jossey-Bass</t>
  </si>
  <si>
    <t>USD</t>
  </si>
  <si>
    <t>448 p.</t>
  </si>
  <si>
    <t>https://pro.kinokuniya.co.jp/search_detail/product?search_detail_called=1&amp;table_kbn=E&amp;exp_id=9783031766879</t>
  </si>
  <si>
    <t>社会調査法</t>
    <rPh sb="0" eb="2">
      <t>シャカイ</t>
    </rPh>
    <phoneticPr fontId="1"/>
  </si>
  <si>
    <t>Maximum Likelihood Estimation with Stata, Fifth Edition</t>
  </si>
  <si>
    <t>Stataを利用した最尤推定法（第５版）</t>
  </si>
  <si>
    <t>Pitblado, Jeffrey/ Poi, Brian/ Gould, William</t>
  </si>
  <si>
    <t>Stata Press</t>
  </si>
  <si>
    <t>472 p.</t>
  </si>
  <si>
    <t>F16</t>
  </si>
  <si>
    <t>https://pro.kinokuniya.co.jp/search_detail/product?search_detail_called=1&amp;table_kbn=E&amp;exp_id=9781350506848</t>
  </si>
  <si>
    <t>社会学一般・社会理論</t>
    <rPh sb="0" eb="3">
      <t>シャカイガク</t>
    </rPh>
    <rPh sb="6" eb="8">
      <t>シャカイ</t>
    </rPh>
    <rPh sb="8" eb="10">
      <t>リロン</t>
    </rPh>
    <phoneticPr fontId="1"/>
  </si>
  <si>
    <t>The Wiley Blackwell Encyclopedia of Sociology, 12 Volumes</t>
  </si>
  <si>
    <t>ワイリー・ブラックウェル版　社会学百科事典（第２版・全１２巻）</t>
  </si>
  <si>
    <t>Ritzer, George (EDT)/ Rojek, Chris (EDT)/ Ryan, J. Michael (EDT)</t>
  </si>
  <si>
    <t>2ND</t>
  </si>
  <si>
    <t>Wiley-Blackwell</t>
  </si>
  <si>
    <t>7,696 p.</t>
  </si>
  <si>
    <t>C10</t>
  </si>
  <si>
    <t>https://pro.kinokuniya.co.jp/search_detail/product?search_detail_called=1&amp;table_kbn=E&amp;exp_id=9781350541498</t>
  </si>
  <si>
    <t>Sociology, Unplugged : A Concise Guide to Contemporary Sociology</t>
  </si>
  <si>
    <t>現代社会学コンサイス・ガイド</t>
  </si>
  <si>
    <t>Zuckerman, Phil</t>
  </si>
  <si>
    <t>112 p.</t>
  </si>
  <si>
    <t>https://pro.kinokuniya.co.jp/search_detail/product?search_detail_called=1&amp;table_kbn=E&amp;exp_id=9781350053939</t>
  </si>
  <si>
    <t>https://pro.kinokuniya.co.jp/search_detail/product?search_detail_called=1&amp;table_kbn=E&amp;exp_id=9781350057470</t>
  </si>
  <si>
    <t>The Sage Handbook of Global Sociology</t>
  </si>
  <si>
    <t>グローバル社会学ハンドブック</t>
  </si>
  <si>
    <t>Bhambra, Gurminder (EDT)/ Mayblin, Lucy (EDT)/ Medien, Kathryn (EDT)</t>
  </si>
  <si>
    <t>632 p.</t>
  </si>
  <si>
    <t>C120</t>
  </si>
  <si>
    <t>https://pro.kinokuniya.co.jp/search_detail/product?search_detail_called=1&amp;table_kbn=E&amp;exp_id=9781032316079</t>
  </si>
  <si>
    <t>Sociology</t>
  </si>
  <si>
    <t>社会学テキスト（第８版）</t>
  </si>
  <si>
    <t>Farley, John E./ Flota, Michael W./ Carter, J. Scott</t>
  </si>
  <si>
    <t>8TH</t>
  </si>
  <si>
    <t>648 p.</t>
  </si>
  <si>
    <t>https://pro.kinokuniya.co.jp/search_detail/product?search_detail_called=1&amp;table_kbn=E&amp;exp_id=9781032230030</t>
  </si>
  <si>
    <t>https://pro.kinokuniya.co.jp/search_detail/product?search_detail_called=1&amp;table_kbn=E&amp;exp_id=9780593734230</t>
  </si>
  <si>
    <t>Key Thinkers on Space and Place</t>
  </si>
  <si>
    <t>空間と場所：主要思想家ガイド（第３版）</t>
  </si>
  <si>
    <t>Gilmartin, Mary (EDT)/ Hubbard, Phil (EDT)/ Kitchin, Rob (EDT)</t>
  </si>
  <si>
    <t>528 p.</t>
  </si>
  <si>
    <t>https://pro.kinokuniya.co.jp/search_detail/product?search_detail_called=1&amp;table_kbn=E&amp;exp_id=9780231216883</t>
  </si>
  <si>
    <t>https://pro.kinokuniya.co.jp/search_detail/product?search_detail_called=1&amp;table_kbn=E&amp;exp_id=9780231216890</t>
  </si>
  <si>
    <t>Sociology in Japan : The Overlooked Trajectory of Its Development (Sociology Transformed)</t>
  </si>
  <si>
    <t>吉野浩司ほか（共）著／日本における社会学</t>
  </si>
  <si>
    <t>Mitupova, Sayana/ Yoshino, Koji</t>
  </si>
  <si>
    <t>Palgrave Macmillan</t>
  </si>
  <si>
    <t>EUR</t>
  </si>
  <si>
    <t>108 p.</t>
  </si>
  <si>
    <t>https://pro.kinokuniya.co.jp/search_detail/product?search_detail_called=1&amp;table_kbn=E&amp;exp_id=9781394295746</t>
  </si>
  <si>
    <t>Key Texts for Japanese Sociology (Sage Studies in International Sociology)</t>
  </si>
  <si>
    <t>中澤秀雄 （編）／日本の社会学の重要テクスト</t>
  </si>
  <si>
    <t>Nakazawa, Hideo (EDT)</t>
  </si>
  <si>
    <t>https://pro.kinokuniya.co.jp/search_detail/product?search_detail_called=1&amp;table_kbn=E&amp;exp_id=9780691261553</t>
  </si>
  <si>
    <t>Introducing Intersectionality</t>
  </si>
  <si>
    <t>インターセクショナリティ入門（第２版）</t>
  </si>
  <si>
    <t>Romero, Mary</t>
  </si>
  <si>
    <t>Polity Press</t>
  </si>
  <si>
    <t>264 p.</t>
  </si>
  <si>
    <t>https://pro.kinokuniya.co.jp/search_detail/product?search_detail_called=1&amp;table_kbn=E&amp;exp_id=9780199557202</t>
  </si>
  <si>
    <t>https://pro.kinokuniya.co.jp/search_detail/product?search_detail_called=1&amp;table_kbn=E&amp;exp_id=9781032871530</t>
  </si>
  <si>
    <t>Elgar Encyclopedia of Global Social Theory (Elgar Encyclopedias in Sociology series)</t>
  </si>
  <si>
    <t>エルガー　グローバル社会理論百科事典</t>
  </si>
  <si>
    <t>Verschraegen, Gert (EDT)/ Vanderstraeten, Raf (EDT)</t>
  </si>
  <si>
    <t>Edward Elgar Publishing Ltd</t>
  </si>
  <si>
    <t>394 p.</t>
  </si>
  <si>
    <t>https://pro.kinokuniya.co.jp/search_detail/product?search_detail_called=1&amp;table_kbn=E&amp;exp_id=9781032870854</t>
  </si>
  <si>
    <t>Understanding Japanese Society (Nissan Institute/routledge Japanese Studies)</t>
  </si>
  <si>
    <t>日本社会を理解する（第６版）</t>
  </si>
  <si>
    <t>Hendry, Joy/ Cook, Emma E.</t>
  </si>
  <si>
    <t>326 p.</t>
  </si>
  <si>
    <t>A610</t>
  </si>
  <si>
    <t>https://pro.kinokuniya.co.jp/search_detail/product?search_detail_called=1&amp;table_kbn=E&amp;exp_id=9781009544252</t>
  </si>
  <si>
    <t>https://pro.kinokuniya.co.jp/search_detail/product?search_detail_called=1&amp;table_kbn=E&amp;exp_id=9781350419810</t>
  </si>
  <si>
    <t>Contemporary Japan (Contemporary States and Societies)</t>
  </si>
  <si>
    <t>現代日本概論（第４版）</t>
  </si>
  <si>
    <t>McCargo, Duncan/ Park, Sara</t>
  </si>
  <si>
    <t>Bloomsbury Academic</t>
  </si>
  <si>
    <t>272 p.</t>
  </si>
  <si>
    <t>https://pro.kinokuniya.co.jp/search_detail/product?search_detail_called=1&amp;table_kbn=E&amp;exp_id=9781350419827</t>
  </si>
  <si>
    <t>https://pro.kinokuniya.co.jp/search_detail/product?search_detail_called=1&amp;table_kbn=E&amp;exp_id=9780231204392</t>
  </si>
  <si>
    <t>Handbook of the Anthropocene : Humans between Heritage and Future</t>
  </si>
  <si>
    <t>人新世ハンドブック（全２巻）</t>
  </si>
  <si>
    <t>Wallenhorst, Nathanael (EDT)/ Wulf, Christoph (EDT)</t>
  </si>
  <si>
    <t>Springer</t>
  </si>
  <si>
    <t>1,726 p.</t>
  </si>
  <si>
    <t>A110</t>
  </si>
  <si>
    <t>https://pro.kinokuniya.co.jp/search_detail/product?search_detail_called=1&amp;table_kbn=E&amp;exp_id=9780231204385</t>
  </si>
  <si>
    <t>https://pro.kinokuniya.co.jp/search_detail/product?search_detail_called=1&amp;table_kbn=E&amp;exp_id=9781350418875</t>
  </si>
  <si>
    <t>The Routledge Handbook of the Global 1980s</t>
  </si>
  <si>
    <t>ラウトレッジ版　グローバル1980年代ハンドブック</t>
  </si>
  <si>
    <t>Davis, Jonathan (EDT)</t>
  </si>
  <si>
    <t>424 p.</t>
  </si>
  <si>
    <t>A302</t>
  </si>
  <si>
    <t>https://pro.kinokuniya.co.jp/search_detail/product?search_detail_called=1&amp;table_kbn=E&amp;exp_id=9781350418837</t>
  </si>
  <si>
    <t>格差・貧困</t>
    <rPh sb="0" eb="2">
      <t>カクサ</t>
    </rPh>
    <rPh sb="3" eb="5">
      <t>ヒンコン</t>
    </rPh>
    <phoneticPr fontId="1"/>
  </si>
  <si>
    <t>Inequality and Urban Space : Social Atlas of Tokyo Metropolitan Area 1990-2010</t>
  </si>
  <si>
    <t>浅川達人・橋本健二・平原幸輝（共）著／格差と都市空間：東京首都圏の社会地図1990-2010年</t>
  </si>
  <si>
    <t>Asakawa, Tatsuto/ Hashimoto, Kenji/ Hirahara, Yuki</t>
  </si>
  <si>
    <t>148 p.</t>
  </si>
  <si>
    <t>C122</t>
  </si>
  <si>
    <t>https://pro.kinokuniya.co.jp/search_detail/product?search_detail_called=1&amp;table_kbn=E&amp;exp_id=9781509569007</t>
  </si>
  <si>
    <t>Beliefs about Inequality around the Globe : Insights from the International Social Survey Programme</t>
  </si>
  <si>
    <t>世界の格差観：ISSP国際比較調査結果</t>
  </si>
  <si>
    <t>Hadler, Markus (EDT)/ Roberts, Benjamin (EDT)/ Struwig, Jare (EDT)</t>
  </si>
  <si>
    <t>144 p.</t>
  </si>
  <si>
    <t>https://pro.kinokuniya.co.jp/search_detail/product?search_detail_called=1&amp;table_kbn=E&amp;exp_id=9780262553483</t>
  </si>
  <si>
    <t>Global Handbook of Inequality</t>
  </si>
  <si>
    <t>グローバル格差ハンドブック（全２巻）</t>
  </si>
  <si>
    <t>Jodhka, Surinder S. (EDT)/ Rehbein, Boike (EDT)</t>
  </si>
  <si>
    <t>1,894 p.</t>
  </si>
  <si>
    <t>https://pro.kinokuniya.co.jp/search_detail/product?search_detail_called=1&amp;table_kbn=E&amp;exp_id=9781119897576</t>
  </si>
  <si>
    <t>Inequality around the World : Understanding the Rich-Poor Divide from America to Zimbabwe [2 volumes]</t>
  </si>
  <si>
    <t>世界格差百科（全２巻）</t>
  </si>
  <si>
    <t>Shannon, Deric (EDT)</t>
  </si>
  <si>
    <t xml:space="preserve"> </t>
  </si>
  <si>
    <t>https://pro.kinokuniya.co.jp/search_detail/product?search_detail_called=1&amp;table_kbn=E&amp;exp_id=9781350436633</t>
  </si>
  <si>
    <t>Urban Inequalities : Divided Cities in the Twenty-First Century (Urban Futures)</t>
  </si>
  <si>
    <t>都市の格差：２１世紀の都市の分断</t>
  </si>
  <si>
    <t>Tonkiss, Fran</t>
  </si>
  <si>
    <t>https://pro.kinokuniya.co.jp/search_detail/product?search_detail_called=1&amp;table_kbn=E&amp;exp_id=9781350436626</t>
  </si>
  <si>
    <t>https://pro.kinokuniya.co.jp/search_detail/product?search_detail_called=1&amp;table_kbn=E&amp;exp_id=9781517916275</t>
  </si>
  <si>
    <t>Rescaling Urban Poverty : Homelessness, State Restructuring and City Politics in Japan (RGS-IBG Book Series)</t>
  </si>
  <si>
    <t>林真人（著）／都市の貧困のリスケーリング：日本におけるホームレス、国家再建と都市の政治学</t>
  </si>
  <si>
    <t>Hayashi, Mahito</t>
  </si>
  <si>
    <t>Wiley</t>
  </si>
  <si>
    <t>304 p.</t>
  </si>
  <si>
    <t>C50</t>
  </si>
  <si>
    <t>https://pro.kinokuniya.co.jp/search_detail/product?search_detail_called=1&amp;table_kbn=E&amp;exp_id=9781517916282</t>
  </si>
  <si>
    <t>https://pro.kinokuniya.co.jp/search_detail/product?search_detail_called=1&amp;table_kbn=E&amp;exp_id=9789819704286</t>
  </si>
  <si>
    <t>政治・国家・社会運動</t>
  </si>
  <si>
    <t>Frontlash/Backlash</t>
  </si>
  <si>
    <t>社会変革への反動とその反作用が繰り返されるしくみ</t>
  </si>
  <si>
    <t>Alexander, Jeffrey C.</t>
  </si>
  <si>
    <t>210 p.</t>
  </si>
  <si>
    <t>C123</t>
  </si>
  <si>
    <t>https://pro.kinokuniya.co.jp/search_detail/product?search_detail_called=1&amp;table_kbn=E&amp;exp_id=9780197743676</t>
  </si>
  <si>
    <t>https://pro.kinokuniya.co.jp/search_detail/product?search_detail_called=1&amp;table_kbn=E&amp;exp_id=9783031988271</t>
  </si>
  <si>
    <t>QAnon : From Conspiracy Theory to New Religious Movement (Routledge Studies in Fascism and the Far Right)</t>
  </si>
  <si>
    <t>Ｑアノン：陰謀論から新宗教運動まで</t>
  </si>
  <si>
    <t>Argentino, Marc-Andre</t>
  </si>
  <si>
    <t>216 p.</t>
  </si>
  <si>
    <t>https://pro.kinokuniya.co.jp/search_detail/product?search_detail_called=1&amp;table_kbn=E&amp;exp_id=9780470655504</t>
  </si>
  <si>
    <t>https://pro.kinokuniya.co.jp/search_detail/product?search_detail_called=1&amp;table_kbn=E&amp;exp_id=9781041064435</t>
  </si>
  <si>
    <t>The Sociology of Whistleblowing : Disclosure and Suspicion in Democratic Societies (Cultural Sociology)</t>
  </si>
  <si>
    <t>内部告発の社会学</t>
  </si>
  <si>
    <t>Olesen, Thomas</t>
  </si>
  <si>
    <t>184 p.</t>
  </si>
  <si>
    <t>https://pro.kinokuniya.co.jp/search_detail/product?search_detail_called=1&amp;table_kbn=E&amp;exp_id=9781041064428</t>
  </si>
  <si>
    <t>The Sage Handbook of Political Marketing</t>
  </si>
  <si>
    <t>政治マーケティング・ハンドブック</t>
  </si>
  <si>
    <t>Baines, Paul (EDT)/ Harris, Phil (EDT)/ Hejlova, Denisa (EDT)</t>
  </si>
  <si>
    <t>D211</t>
  </si>
  <si>
    <t>https://pro.kinokuniya.co.jp/search_detail/product?search_detail_called=1&amp;table_kbn=E&amp;exp_id=9781529609165</t>
  </si>
  <si>
    <t>Encyclopedia of New Populism and Responses in the 21st Century</t>
  </si>
  <si>
    <t>２１世紀の新たなポピュリズムと反応百科事典</t>
  </si>
  <si>
    <t>Chacko Chennattuserry, Joseph (EDT)/ Deshpande, Madhumati (EDT)/ Hong, Paul (EDT)</t>
  </si>
  <si>
    <t>1,081 p.</t>
  </si>
  <si>
    <t>https://pro.kinokuniya.co.jp/search_detail/product?search_detail_called=1&amp;table_kbn=E&amp;exp_id=9781529609158</t>
  </si>
  <si>
    <t>Scandal : Why Politicians Survive Controversy in a Partisan Era</t>
  </si>
  <si>
    <t>スキャンダルの政治学：なぜ分断の時代にスキャンダルは政治家の致命傷とはならないのか</t>
  </si>
  <si>
    <t>Rottinghaus, Brandon</t>
  </si>
  <si>
    <t>Columbia University Press</t>
  </si>
  <si>
    <t>224 p.</t>
  </si>
  <si>
    <t>https://pro.kinokuniya.co.jp/search_detail/product?search_detail_called=1&amp;table_kbn=E&amp;exp_id=9780367340971</t>
  </si>
  <si>
    <t>https://pro.kinokuniya.co.jp/search_detail/product?search_detail_called=1&amp;table_kbn=E&amp;exp_id=9781071947753</t>
  </si>
  <si>
    <t>Populism and World Politics : Exploring Inter- and Transnational Dimensions (Global Political Sociology)</t>
  </si>
  <si>
    <t>ポピュリズムと世界政治（第２版）</t>
  </si>
  <si>
    <t>Stengel, Frank A. (EDT)/ MacDonald, David B. (EDT)/ Nabers, Dirk (EDT)</t>
  </si>
  <si>
    <t>512 p.</t>
  </si>
  <si>
    <t>https://pro.kinokuniya.co.jp/search_detail/product?search_detail_called=1&amp;table_kbn=E&amp;exp_id=9781071836743</t>
  </si>
  <si>
    <t>Routledge Handbook of Asian Diaspora and Nationalism</t>
  </si>
  <si>
    <t>ラウトレッジ版　アジアのディアスポラとナショナリズム：ハンドブック</t>
  </si>
  <si>
    <t>Sahoo, Ajaya K. (EDT)</t>
  </si>
  <si>
    <t>352 p.</t>
  </si>
  <si>
    <t>D250</t>
  </si>
  <si>
    <t>https://pro.kinokuniya.co.jp/search_detail/product?search_detail_called=1&amp;table_kbn=E&amp;exp_id=9781529680560</t>
  </si>
  <si>
    <t>政治・国家・社会運動</t>
    <rPh sb="0" eb="2">
      <t>セイジ</t>
    </rPh>
    <phoneticPr fontId="1"/>
  </si>
  <si>
    <t>The Rise of Dogwhistle Politics</t>
  </si>
  <si>
    <t>Ｄ．カメロン著／犬笛政治の興隆：分断の時代に蔓延する言語戦術</t>
  </si>
  <si>
    <t>Cameron, Deborah</t>
  </si>
  <si>
    <t>160 p.</t>
  </si>
  <si>
    <t>B115</t>
  </si>
  <si>
    <t>https://pro.kinokuniya.co.jp/search_detail/product?search_detail_called=1&amp;table_kbn=E&amp;exp_id=9781529680577</t>
  </si>
  <si>
    <t>Capital : Critique of Political Economy, Volume 1</t>
  </si>
  <si>
    <t>マルクス『資本論』第１巻（英訳）</t>
  </si>
  <si>
    <t>Marx, Karl/ North, Paul (EDT)/ Reitter, Paul (EDT)</t>
  </si>
  <si>
    <t>Princeton University Press</t>
  </si>
  <si>
    <t>944 p.</t>
  </si>
  <si>
    <t>A118</t>
  </si>
  <si>
    <t>https://pro.kinokuniya.co.jp/search_detail/product?search_detail_called=1&amp;table_kbn=E&amp;exp_id=9781529723960</t>
  </si>
  <si>
    <t>Noncoercive Threats to Academic, Political, and Economic Freedom</t>
  </si>
  <si>
    <t>強制のかたちを取らない学問・政治・経済的自由への脅威</t>
  </si>
  <si>
    <t>Bilgrami, Akeel (EDT)/ Cole, Jonathan R. (EDT)</t>
  </si>
  <si>
    <t>A119</t>
  </si>
  <si>
    <t>https://pro.kinokuniya.co.jp/search_detail/product?search_detail_called=1&amp;table_kbn=E&amp;exp_id=9781394266449</t>
  </si>
  <si>
    <t>https://pro.kinokuniya.co.jp/search_detail/product?search_detail_called=1&amp;table_kbn=E&amp;exp_id=9781529772128</t>
  </si>
  <si>
    <t>Victimhood Nationalism : History and Memory in a Global Age (Columbia Studies in International and Global History)</t>
  </si>
  <si>
    <t>林志弦『犠牲者意識ナショナリズム―国境を超える「記憶」の戦争』（英訳）</t>
  </si>
  <si>
    <t>Lim, Jie-Hyun/ Sungyoon, Megan (TRN)</t>
  </si>
  <si>
    <t>456 p.</t>
  </si>
  <si>
    <t>https://pro.kinokuniya.co.jp/search_detail/product?search_detail_called=1&amp;table_kbn=E&amp;exp_id=9781032778266</t>
  </si>
  <si>
    <t>https://pro.kinokuniya.co.jp/search_detail/product?search_detail_called=1&amp;table_kbn=E&amp;exp_id=9781032423593</t>
  </si>
  <si>
    <t>The Sage Handbook of Sociology of Education</t>
  </si>
  <si>
    <t>教育社会学ハンドブック</t>
  </si>
  <si>
    <t>Berends, Mark (EDT)/ Schneider, Barbara (EDT)/ Lamb, Stephen (EDT)</t>
  </si>
  <si>
    <t>664 p.</t>
  </si>
  <si>
    <t>C311</t>
  </si>
  <si>
    <t>https://pro.kinokuniya.co.jp/search_detail/product?search_detail_called=1&amp;table_kbn=E&amp;exp_id=9781529732559</t>
  </si>
  <si>
    <t>経済・労働</t>
    <phoneticPr fontId="1"/>
  </si>
  <si>
    <t>The Great Resignation : The New Refusal of Work</t>
  </si>
  <si>
    <t>大退職時代：退職者の声が示す新たな働き方</t>
  </si>
  <si>
    <t>Coin, Francesca</t>
  </si>
  <si>
    <t>C124</t>
  </si>
  <si>
    <t>https://pro.kinokuniya.co.jp/search_detail/product?search_detail_called=1&amp;table_kbn=E&amp;exp_id=9781529732566</t>
  </si>
  <si>
    <t>https://pro.kinokuniya.co.jp/search_detail/product?search_detail_called=1&amp;table_kbn=E&amp;exp_id=9783031913464</t>
  </si>
  <si>
    <t>The Social Codes of Tech Workers : A Contradictory Middle Class in the Making</t>
  </si>
  <si>
    <t>テック企業社員の社会的コード：矛盾に満ちた中流階級の形成</t>
  </si>
  <si>
    <t>Dorschel, Robert</t>
  </si>
  <si>
    <t>MIT Press</t>
  </si>
  <si>
    <t>252 p.</t>
  </si>
  <si>
    <t>https://pro.kinokuniya.co.jp/search_detail/product?search_detail_called=1&amp;table_kbn=E&amp;exp_id=9781036200763</t>
  </si>
  <si>
    <t>The Politics of Unpaid Labour : How the study of unpaid labour can help address inequality in precarious work</t>
  </si>
  <si>
    <t>不払い労働の政治学</t>
  </si>
  <si>
    <t>Pulignano, Valeria/ Domecka, Markieta</t>
  </si>
  <si>
    <t>Oxford University Press</t>
  </si>
  <si>
    <t>320 p.</t>
  </si>
  <si>
    <t>https://pro.kinokuniya.co.jp/search_detail/product?search_detail_called=1&amp;table_kbn=E&amp;exp_id=9781509558827</t>
  </si>
  <si>
    <t>The Handbook of Digital Labor (Global Handbooks in Media and Communication Research)</t>
  </si>
  <si>
    <t>デジタル労働ハンドブック</t>
  </si>
  <si>
    <t>Qiu, Jack (EDT)/ Maxwell, Richard (EDT)/ Sandoval, Marisol (EDT)</t>
  </si>
  <si>
    <t>504 p.</t>
  </si>
  <si>
    <t>C134</t>
  </si>
  <si>
    <t>https://pro.kinokuniya.co.jp/search_detail/product?search_detail_called=1&amp;table_kbn=E&amp;exp_id=9781509558834</t>
  </si>
  <si>
    <t>科学・技術・社会</t>
    <rPh sb="0" eb="2">
      <t>カガク</t>
    </rPh>
    <rPh sb="3" eb="5">
      <t>ギジュツ</t>
    </rPh>
    <rPh sb="6" eb="8">
      <t>シャカイ</t>
    </rPh>
    <phoneticPr fontId="1"/>
  </si>
  <si>
    <t>Inside Data Science : Hackers and the Making of a New Profession</t>
  </si>
  <si>
    <t>データサイエンティスト誕生：新たな専門職がつくられた内幕</t>
  </si>
  <si>
    <t>Brandt, Philipp</t>
  </si>
  <si>
    <t>368 p.</t>
  </si>
  <si>
    <t>C125</t>
  </si>
  <si>
    <t>https://pro.kinokuniya.co.jp/search_detail/product?search_detail_called=1&amp;table_kbn=E&amp;exp_id=9781803922119</t>
  </si>
  <si>
    <t>https://pro.kinokuniya.co.jp/search_detail/product?search_detail_called=1&amp;table_kbn=E&amp;exp_id=9781032851266</t>
  </si>
  <si>
    <t>Algorithms of Anxiety : Fear in the Digital Age</t>
  </si>
  <si>
    <t>Ａ．エリオット著／不安のアルゴリズム：デジタル時代の恐怖</t>
  </si>
  <si>
    <t>Elliott, Anthony</t>
  </si>
  <si>
    <t>241 p.</t>
  </si>
  <si>
    <t>https://pro.kinokuniya.co.jp/search_detail/product?search_detail_called=1&amp;table_kbn=E&amp;exp_id=9781041074519</t>
  </si>
  <si>
    <t>https://pro.kinokuniya.co.jp/search_detail/product?search_detail_called=1&amp;table_kbn=E&amp;exp_id=9783031321511</t>
  </si>
  <si>
    <t>Elgar Encyclopedia of Science and Technology Studies (Elgar Encyclopedias in the Social Sciences series)</t>
  </si>
  <si>
    <t>エルガー科学技術研究百科事典</t>
  </si>
  <si>
    <t>Felt, Ulrike (EDT)/ Irwin, Alan (EDT)</t>
  </si>
  <si>
    <t>642 p.</t>
  </si>
  <si>
    <t>https://pro.kinokuniya.co.jp/search_detail/product?search_detail_called=1&amp;table_kbn=E&amp;exp_id=9781440876714</t>
  </si>
  <si>
    <t>The Oxford Handbook of the Sociology of Machine Learning (Oxford Handbooks)</t>
  </si>
  <si>
    <t>オックスフォード版　機械学習の社会学ハンドブック</t>
  </si>
  <si>
    <t>Pardo-Guerra, Juan Pablo/ Borch, Christian (EDT)</t>
  </si>
  <si>
    <t>Oxford University Press Inc</t>
  </si>
  <si>
    <t>808 p.</t>
  </si>
  <si>
    <t>https://pro.kinokuniya.co.jp/search_detail/product?search_detail_called=1&amp;table_kbn=E&amp;exp_id=9780745685076</t>
  </si>
  <si>
    <t>The Weaponization of Expertise : How Elites Fuel Populism</t>
  </si>
  <si>
    <t>武器化する専門知：いかにして専門家がポピュリズムを煽る結果となったか</t>
  </si>
  <si>
    <t>Russell, Jacob Hale/ Patterson, Dennis</t>
  </si>
  <si>
    <t>336 p.</t>
  </si>
  <si>
    <t>D223</t>
  </si>
  <si>
    <t>https://pro.kinokuniya.co.jp/search_detail/product?search_detail_called=1&amp;table_kbn=E&amp;exp_id=9780745685083</t>
  </si>
  <si>
    <t>環境・災害</t>
    <rPh sb="0" eb="2">
      <t>カンキョウ</t>
    </rPh>
    <rPh sb="3" eb="5">
      <t>サイガイ</t>
    </rPh>
    <phoneticPr fontId="1"/>
  </si>
  <si>
    <t>Nature, Disaster, and Animism in Japan : Anima Philosophica</t>
  </si>
  <si>
    <t>石井美保・藤原辰史（共）編／日本における自然、災害、アニミズム</t>
  </si>
  <si>
    <t>Miho, Ishii (EDT)/ Tatsushi, Fujihara (EDT)</t>
  </si>
  <si>
    <t>296 p.</t>
  </si>
  <si>
    <t>A16</t>
  </si>
  <si>
    <t>https://pro.kinokuniya.co.jp/search_detail/product?search_detail_called=1&amp;table_kbn=E&amp;exp_id=9781509563753</t>
  </si>
  <si>
    <t>The Routledge Handbook of Disaster Response and Recovery (Routledge International Handbooks)</t>
  </si>
  <si>
    <t>ラウトレッジ版　災害対応と復興ハンドブック</t>
  </si>
  <si>
    <t>Paul, Bimal Kanti (EDT)/ Juran, Luke (EDT)</t>
  </si>
  <si>
    <t>486 p.</t>
  </si>
  <si>
    <t>C126</t>
  </si>
  <si>
    <t>https://pro.kinokuniya.co.jp/search_detail/product?search_detail_called=1&amp;table_kbn=E&amp;exp_id=9781509563760</t>
  </si>
  <si>
    <t>Disasters : A Sociological Approach</t>
  </si>
  <si>
    <t>災害社会学入門（第２版）</t>
  </si>
  <si>
    <t>Tierney, Kathleen</t>
  </si>
  <si>
    <t>340 p.</t>
  </si>
  <si>
    <t>https://pro.kinokuniya.co.jp/search_detail/product?search_detail_called=1&amp;table_kbn=E&amp;exp_id=9781032704906</t>
  </si>
  <si>
    <t>https://pro.kinokuniya.co.jp/search_detail/product?search_detail_called=1&amp;table_kbn=E&amp;exp_id=9781032703534</t>
  </si>
  <si>
    <t>宗教</t>
    <rPh sb="0" eb="2">
      <t>シュウキョウ</t>
    </rPh>
    <phoneticPr fontId="1"/>
  </si>
  <si>
    <t>Religion and Tourism in Japan : Intersections, Images, Policies and Problems</t>
  </si>
  <si>
    <t>日本における宗教とツーリズム</t>
  </si>
  <si>
    <t>Reader, Ian</t>
  </si>
  <si>
    <t>A613</t>
  </si>
  <si>
    <t>https://pro.kinokuniya.co.jp/search_detail/product?search_detail_called=1&amp;table_kbn=E&amp;exp_id=9783032034755</t>
  </si>
  <si>
    <t>https://pro.kinokuniya.co.jp/search_detail/product?search_detail_called=1&amp;table_kbn=E&amp;exp_id=9781350534353</t>
  </si>
  <si>
    <t>On Being Nonreligious in Contemporary Japan : Decline, Antipathy, and Aversion to Institutions</t>
  </si>
  <si>
    <t>現代日本において「無宗教」であること</t>
  </si>
  <si>
    <t>Reader, Ian/ Chilson, Clark</t>
  </si>
  <si>
    <t>278 p.</t>
  </si>
  <si>
    <t>A23</t>
  </si>
  <si>
    <t>https://pro.kinokuniya.co.jp/search_detail/product?search_detail_called=1&amp;table_kbn=E&amp;exp_id=9781350534360</t>
  </si>
  <si>
    <t>文化・芸術</t>
    <rPh sb="0" eb="2">
      <t>ブンカ</t>
    </rPh>
    <rPh sb="3" eb="5">
      <t>ゲイジュツ</t>
    </rPh>
    <phoneticPr fontId="1"/>
  </si>
  <si>
    <t>Fashioning Japanese Subcultures : Decentralization and Diversification as Neotribes</t>
  </si>
  <si>
    <t>川村由仁夜（著）／日本のサブカルチャーとファッション（第２版）</t>
  </si>
  <si>
    <t>Kawamura, Yuniya</t>
  </si>
  <si>
    <t>Bloomsbury Visual Arts</t>
  </si>
  <si>
    <t>256 p.</t>
  </si>
  <si>
    <t>B312</t>
  </si>
  <si>
    <t>https://pro.kinokuniya.co.jp/search_detail/product?search_detail_called=1&amp;table_kbn=E&amp;exp_id=9780262553537</t>
  </si>
  <si>
    <t>https://pro.kinokuniya.co.jp/search_detail/product?search_detail_called=1&amp;table_kbn=E&amp;exp_id=9780198888130</t>
  </si>
  <si>
    <t>Anime's Knowledge Cultures : Geek, Otaku, Zhai</t>
  </si>
  <si>
    <t>アニメはいかにしてオタクのものになったか：日本・米国・中国を越えるファン文化</t>
  </si>
  <si>
    <t>Li, Jinying</t>
  </si>
  <si>
    <t>University of Minnesota Press</t>
  </si>
  <si>
    <t>344 p.</t>
  </si>
  <si>
    <t>B314</t>
  </si>
  <si>
    <t>https://pro.kinokuniya.co.jp/search_detail/product?search_detail_called=1&amp;table_kbn=E&amp;exp_id=9780231214087</t>
  </si>
  <si>
    <t>https://pro.kinokuniya.co.jp/search_detail/product?search_detail_called=1&amp;table_kbn=E&amp;exp_id=9780231214094</t>
  </si>
  <si>
    <t>The Palgrave Handbook of Music and Sound in Japanese Animation (Palgrave Studies in Sound)</t>
  </si>
  <si>
    <t>日本アニメと音楽・音響ハンドブック</t>
  </si>
  <si>
    <t>Pellitteri, Marco (EDT)</t>
  </si>
  <si>
    <t>1,040 p.</t>
  </si>
  <si>
    <t>https://pro.kinokuniya.co.jp/search_detail/product?search_detail_called=1&amp;table_kbn=E&amp;exp_id=9781509555420</t>
  </si>
  <si>
    <t>TikTok Broadway : Musical Theatre Fandom in the Digital Age</t>
  </si>
  <si>
    <t>TikTokブロードウェイ：デジタル時代のミュージカル・ファン文化</t>
  </si>
  <si>
    <t>Boffone, Trevor</t>
  </si>
  <si>
    <t>232 p.</t>
  </si>
  <si>
    <t>B35</t>
  </si>
  <si>
    <t>https://pro.kinokuniya.co.jp/search_detail/product?search_detail_called=1&amp;table_kbn=E&amp;exp_id=9781509555437</t>
  </si>
  <si>
    <t>An Introduction to K-Pop and BTS : Hybridity and Transcultural Reimaginings</t>
  </si>
  <si>
    <t>Ｋポップ・BTS入門</t>
  </si>
  <si>
    <t>Cho, Joanne Miyang/ Lee, Tessa C.</t>
  </si>
  <si>
    <t>188 p.</t>
  </si>
  <si>
    <t>https://pro.kinokuniya.co.jp/search_detail/product?search_detail_called=1&amp;table_kbn=E&amp;exp_id=9781800377981</t>
  </si>
  <si>
    <t>文化・芸術</t>
  </si>
  <si>
    <t>Asian Histories and Heritages in Video Games (Routledge Advances in Game Studies)</t>
  </si>
  <si>
    <t>ビデオゲームにおけるアジアの歴史と遺産</t>
  </si>
  <si>
    <t>Kang, Yowei (EDT)/ Yang, Kenneth C. C. (EDT)/ Mochocki, Michal (EDT)</t>
  </si>
  <si>
    <t>214 p.</t>
  </si>
  <si>
    <t>C128</t>
  </si>
  <si>
    <t>https://pro.kinokuniya.co.jp/search_detail/product?search_detail_called=1&amp;table_kbn=E&amp;exp_id=9780197653609</t>
  </si>
  <si>
    <t>Performance and the Disney Theme Park Experience : The Tourist as Actor, 2nd Edition</t>
  </si>
  <si>
    <t>ディズニーのテーマパーク体験をパフォーマンス理論で説明する：演技者としての観光客（第２版）</t>
  </si>
  <si>
    <t>Kokai, Jennifer A./ Robson, Tom</t>
  </si>
  <si>
    <t>435 p.</t>
  </si>
  <si>
    <t>https://pro.kinokuniya.co.jp/search_detail/product?search_detail_called=1&amp;table_kbn=E&amp;exp_id=9781032540320</t>
  </si>
  <si>
    <t>Beyond the Male Idol Factory : The Construction of Gender and National Ideologies in Japan through Johnny's Jimusho (Asian Celebrity and Fandom Studies)</t>
  </si>
  <si>
    <t>男性アイドル育成所を超えて：日本におけるジャニーズ事務所を通じたジェンダーと国民的イデオロギーの構築</t>
  </si>
  <si>
    <t>Mandujano-Salazar, Yunuen Ysela</t>
  </si>
  <si>
    <t>176 p.</t>
  </si>
  <si>
    <t>https://pro.kinokuniya.co.jp/search_detail/product?search_detail_called=1&amp;table_kbn=E&amp;exp_id=9781509563081</t>
  </si>
  <si>
    <t>https://pro.kinokuniya.co.jp/search_detail/product?search_detail_called=1&amp;table_kbn=E&amp;exp_id=9781509563074</t>
  </si>
  <si>
    <t>Subculture in the 21st Century : An Introduction to Subculture Studies</t>
  </si>
  <si>
    <t>２１世紀サブカルチャー研究入門</t>
  </si>
  <si>
    <t>Threadgold, Steven (EDT)/ Muggleton, David (EDT)</t>
  </si>
  <si>
    <t>https://pro.kinokuniya.co.jp/search_detail/product?search_detail_called=1&amp;table_kbn=E&amp;exp_id=9781032438009</t>
  </si>
  <si>
    <t>https://pro.kinokuniya.co.jp/search_detail/product?search_detail_called=1&amp;table_kbn=E&amp;exp_id=9781032609669</t>
  </si>
  <si>
    <t>Exhibitionist Japan : The Spectacle of Modern Development</t>
  </si>
  <si>
    <t>博覧会と日本の近代</t>
  </si>
  <si>
    <t>Lockyer, Angus</t>
  </si>
  <si>
    <t>Cambridge University Press</t>
  </si>
  <si>
    <t>292 p.</t>
  </si>
  <si>
    <t>https://pro.kinokuniya.co.jp/search_detail/product?search_detail_called=1&amp;table_kbn=E&amp;exp_id=9783031886102</t>
  </si>
  <si>
    <t>スポーツ・余暇</t>
  </si>
  <si>
    <t>The Paralympic Games Explained</t>
  </si>
  <si>
    <t>パラリンピック入門（第３版）</t>
  </si>
  <si>
    <t>Brittain, Ian</t>
  </si>
  <si>
    <t>286 p.</t>
  </si>
  <si>
    <t>C129</t>
  </si>
  <si>
    <t>https://pro.kinokuniya.co.jp/search_detail/product?search_detail_called=1&amp;table_kbn=E&amp;exp_id=9781350359826</t>
  </si>
  <si>
    <t>https://pro.kinokuniya.co.jp/search_detail/product?search_detail_called=1&amp;table_kbn=E&amp;exp_id=9781350359789</t>
  </si>
  <si>
    <t>Tourism, Memorials and Landscapes of Violence : Remembering the Holocaust and the Pacific War (Routledge Cultural Heritage and Tourism Series)</t>
  </si>
  <si>
    <t>暴力と観光・記念物・景観：ホロコーストと太平洋戦争の記憶</t>
  </si>
  <si>
    <t>Hartmann, Rudi (EDT)</t>
  </si>
  <si>
    <t>198 p.</t>
  </si>
  <si>
    <t>https://pro.kinokuniya.co.jp/search_detail/product?search_detail_called=1&amp;table_kbn=E&amp;exp_id=9781041069157</t>
  </si>
  <si>
    <t>Exploring Esports : Players, Fans, and the Esports Industry</t>
  </si>
  <si>
    <t>eスポーツの世界：プレイヤー、ファン、eスポーツ産業</t>
  </si>
  <si>
    <t>Hong, Hee Jung/ Kim, Sungkyung</t>
  </si>
  <si>
    <t>206 p.</t>
  </si>
  <si>
    <t>https://pro.kinokuniya.co.jp/search_detail/product?search_detail_called=1&amp;table_kbn=E&amp;exp_id=9781041069164</t>
  </si>
  <si>
    <t>https://pro.kinokuniya.co.jp/search_detail/product?search_detail_called=1&amp;table_kbn=E&amp;exp_id=9781032903576</t>
  </si>
  <si>
    <t>Routledge Handbook of Esports (Routledge International Handbooks)</t>
  </si>
  <si>
    <t>ラウトレッジ版　ｅスポーツ・ハンドブック</t>
  </si>
  <si>
    <t>Jenny, Seth E. (EDT)/ Besombes, Nicolas (EDT)/ Brock, Tom (EDT)</t>
  </si>
  <si>
    <t>764 p.</t>
  </si>
  <si>
    <t>https://pro.kinokuniya.co.jp/search_detail/product?search_detail_called=1&amp;table_kbn=E&amp;exp_id=9781032903729</t>
  </si>
  <si>
    <t>Beyond the 'Black Clubs' : A Youth Sports Manifesto for Japan and Abroad (Palgrave Series of Sport in Asia)</t>
  </si>
  <si>
    <t>中澤篤史（共）著／「ブラック部活」を超えて：国内外のためのユーススポーツマニフェスト</t>
  </si>
  <si>
    <t>Miller, Aaron L./ Nakazawa, Atsushi</t>
  </si>
  <si>
    <t>https://pro.kinokuniya.co.jp/search_detail/product?search_detail_called=1&amp;table_kbn=E&amp;exp_id=9780367423582</t>
  </si>
  <si>
    <t>Esport and Society : An Introduction</t>
  </si>
  <si>
    <t>ｅスポーツと社会：入門</t>
  </si>
  <si>
    <t>Nesseler, Cornel</t>
  </si>
  <si>
    <t>https://pro.kinokuniya.co.jp/search_detail/product?search_detail_called=1&amp;table_kbn=E&amp;exp_id=9781032665177</t>
  </si>
  <si>
    <t>The Palgrave Handbook on the Economics of Manipulation in Sport</t>
  </si>
  <si>
    <t>スポーツにおける不正の経済学ハンドブック（第２版）</t>
  </si>
  <si>
    <t>Breuer, Markus/ Forrest, David</t>
  </si>
  <si>
    <t>331 p.</t>
  </si>
  <si>
    <t>E111</t>
  </si>
  <si>
    <t>https://pro.kinokuniya.co.jp/search_detail/product?search_detail_called=1&amp;table_kbn=E&amp;exp_id=9781032665467</t>
  </si>
  <si>
    <t>スポーツ・余暇</t>
    <rPh sb="5" eb="7">
      <t>ヨカ</t>
    </rPh>
    <phoneticPr fontId="1"/>
  </si>
  <si>
    <t>The Wiley Blackwell Companion to Tourism (Wiley Blackwell Companions to Geography)</t>
  </si>
  <si>
    <t>ワイリー・ブラックウェル版　ツーリズム必携（第２版）</t>
  </si>
  <si>
    <t>Hall, C. Michael (EDT)</t>
  </si>
  <si>
    <t>704 p.</t>
  </si>
  <si>
    <t>E260</t>
  </si>
  <si>
    <t>https://pro.kinokuniya.co.jp/search_detail/product?search_detail_called=1&amp;table_kbn=E&amp;exp_id=9781032531502</t>
  </si>
  <si>
    <t>https://pro.kinokuniya.co.jp/search_detail/product?search_detail_called=1&amp;table_kbn=E&amp;exp_id=9789819614240</t>
  </si>
  <si>
    <t>Encyclopedia of Tourism</t>
  </si>
  <si>
    <t>ツーリズム百科事典（第２版・全２巻）</t>
  </si>
  <si>
    <t>Jafari, Jafar (EDT)/ Xiao, Honggen (EDT)</t>
  </si>
  <si>
    <t>1,152 p.</t>
  </si>
  <si>
    <t>https://pro.kinokuniya.co.jp/search_detail/product?search_detail_called=1&amp;table_kbn=E&amp;exp_id=9781394320233</t>
  </si>
  <si>
    <t>Tourism and Difficult Histories in Japan (Contemporary Geographies of Leisure, Tourism and Mobility)</t>
  </si>
  <si>
    <t>日本のダーク・ツーリズム</t>
  </si>
  <si>
    <t>Sharpley, Richard/ Kato, Kumi</t>
  </si>
  <si>
    <t>220 p.</t>
  </si>
  <si>
    <t>https://pro.kinokuniya.co.jp/search_detail/product?search_detail_called=1&amp;table_kbn=E&amp;exp_id=9781529602623</t>
  </si>
  <si>
    <t>Sport and the British : A Modern History (Oxford Studies in Social History)</t>
  </si>
  <si>
    <t>スポーツと英国人（第２版）</t>
  </si>
  <si>
    <t>Holt, Richard</t>
  </si>
  <si>
    <t>592 p.</t>
  </si>
  <si>
    <t>A40</t>
  </si>
  <si>
    <t>https://pro.kinokuniya.co.jp/search_detail/product?search_detail_called=1&amp;table_kbn=E&amp;exp_id=9789819707256</t>
  </si>
  <si>
    <t>スポーツ・余暇</t>
    <phoneticPr fontId="1"/>
  </si>
  <si>
    <t>A Cultural History of Leisure (The Cultural Histories Series)</t>
  </si>
  <si>
    <t>余暇の文化史（全６巻）</t>
  </si>
  <si>
    <t>Phillips, Sarah/ Borsay, Peter (EDT)/ Furnee, Jan Hein (EDT)</t>
  </si>
  <si>
    <t>A300</t>
  </si>
  <si>
    <t>https://pro.kinokuniya.co.jp/search_detail/product?search_detail_called=1&amp;table_kbn=E&amp;exp_id=9781119800682</t>
  </si>
  <si>
    <t>コミュニケーション</t>
  </si>
  <si>
    <t>The Sage Handbook of Promotional Culture and Society</t>
  </si>
  <si>
    <t>販促文化・社会ハンドブック</t>
  </si>
  <si>
    <t>Edwards, Lee (EDT)/ Bourne, Clea (EDT)/ Cabanes, Jason Vincent A. (EDT)</t>
  </si>
  <si>
    <t>544 p.</t>
  </si>
  <si>
    <t>C130</t>
  </si>
  <si>
    <t>https://pro.kinokuniya.co.jp/search_detail/product?search_detail_called=1&amp;table_kbn=E&amp;exp_id=9781119246350</t>
  </si>
  <si>
    <t>Communicating Political Humor in the Media : How Culture Influences Satire and Irony</t>
  </si>
  <si>
    <t>Ｏ．フェルドマン編／メディアにおける政治的ユーモア・コミュニケーション</t>
  </si>
  <si>
    <t>Feldman, Ofer (EDT)</t>
  </si>
  <si>
    <t>https://pro.kinokuniya.co.jp/search_detail/product?search_detail_called=1&amp;table_kbn=E&amp;exp_id=9781529626391</t>
  </si>
  <si>
    <t>The Handbook of Gender, Communication, and Women's Human Rights (Global Handbooks in Media and Communication Research)</t>
  </si>
  <si>
    <t>ジェンダー・コミュニケーション・女性の人権ハンドブック</t>
  </si>
  <si>
    <t>Montiel, Aimee Vega (EDT)/ Gallagher, Margaret (EDT)</t>
  </si>
  <si>
    <t>https://pro.kinokuniya.co.jp/search_detail/product?search_detail_called=1&amp;table_kbn=E&amp;exp_id=9781119745396</t>
  </si>
  <si>
    <t>The Handbook of Conflict and Peace Communication (Global Handbooks in Media and Communication Research)</t>
  </si>
  <si>
    <t>紛争・平和コミュニケーション・ハンドブック</t>
  </si>
  <si>
    <t>Roy, Sudeshna (EDT)</t>
  </si>
  <si>
    <t>https://pro.kinokuniya.co.jp/search_detail/product?search_detail_called=1&amp;table_kbn=E&amp;exp_id=9780262553247</t>
  </si>
  <si>
    <t>The Sage Handbook of Intercultural Communication</t>
  </si>
  <si>
    <t>異文化間コミュニケーション・ハンドブック</t>
  </si>
  <si>
    <t>Liu, Shuang (EDT)/ Komisarof, Adam (EDT)/ Hua, Zhu (EDT)</t>
  </si>
  <si>
    <t>C131</t>
  </si>
  <si>
    <t>https://pro.kinokuniya.co.jp/search_detail/product?search_detail_called=1&amp;table_kbn=E&amp;exp_id=9780262553261</t>
  </si>
  <si>
    <t>Handbook of Critical Intercultural Communication (Handbooks in Communication and Media)</t>
  </si>
  <si>
    <t>批判的異文化間コミュニケーション・ハンドブック（第２版）</t>
  </si>
  <si>
    <t>Nakayama, Thomas K. (EDT)/ Halualani, Rona Tamiko (EDT)</t>
  </si>
  <si>
    <t>624 p.</t>
  </si>
  <si>
    <t>https://pro.kinokuniya.co.jp/search_detail/product?search_detail_called=1&amp;table_kbn=E&amp;exp_id=9781509563845</t>
  </si>
  <si>
    <t>コミュニケーション</t>
    <phoneticPr fontId="1"/>
  </si>
  <si>
    <t>The Palgrave Handbook of Humour Research</t>
  </si>
  <si>
    <t>ユーモア研究ハンドブック（第２版）</t>
  </si>
  <si>
    <t>Vanderheiden, Elisabeth (EDT)/ Mayer, Claude-Helene (EDT)</t>
  </si>
  <si>
    <t>677 p.</t>
  </si>
  <si>
    <t>C250</t>
  </si>
  <si>
    <t>https://pro.kinokuniya.co.jp/search_detail/product?search_detail_called=1&amp;table_kbn=E&amp;exp_id=9781509563852</t>
  </si>
  <si>
    <t>Argumentation : The Key Concepts (Routledge Key Guides)</t>
  </si>
  <si>
    <t>議論要語辞典</t>
  </si>
  <si>
    <t>Schiappa, Edward</t>
  </si>
  <si>
    <t>234 p.</t>
  </si>
  <si>
    <t>A10</t>
  </si>
  <si>
    <t>https://pro.kinokuniya.co.jp/search_detail/product?search_detail_called=1&amp;table_kbn=E&amp;exp_id=9781032214665</t>
  </si>
  <si>
    <t>https://pro.kinokuniya.co.jp/search_detail/product?search_detail_called=1&amp;table_kbn=E&amp;exp_id=9781032485720</t>
  </si>
  <si>
    <t>情報・メディア</t>
    <phoneticPr fontId="1"/>
  </si>
  <si>
    <t>The Routledge Companion to Media Fandom (Routledge Media and Cultural Studies Companions)</t>
  </si>
  <si>
    <t>ラウトレッジ版　メディア・ファンダム必携（第２版）</t>
  </si>
  <si>
    <t>Click, Melissa A. (EDT)/ Scott, Suzanne (EDT)</t>
  </si>
  <si>
    <t>466 p.</t>
  </si>
  <si>
    <t>https://pro.kinokuniya.co.jp/search_detail/product?search_detail_called=1&amp;table_kbn=E&amp;exp_id=9783031593789</t>
  </si>
  <si>
    <t>Archiving Machines : From Punch Cards to Platforms</t>
  </si>
  <si>
    <t>アーカイブ・マシンの系譜：パンチカードからプラットフォームまで</t>
  </si>
  <si>
    <t>Acker, Amelia</t>
  </si>
  <si>
    <t>258 p.</t>
  </si>
  <si>
    <t>C133</t>
  </si>
  <si>
    <t>https://pro.kinokuniya.co.jp/search_detail/product?search_detail_called=1&amp;table_kbn=E&amp;exp_id=9781394196241</t>
  </si>
  <si>
    <t>Reparative Media : Cultivating Stories and Platforms to Heal Our Culture</t>
  </si>
  <si>
    <t>修復的メディア論</t>
  </si>
  <si>
    <t>Escoffery, Aymar Jean</t>
  </si>
  <si>
    <t>https://pro.kinokuniya.co.jp/search_detail/product?search_detail_called=1&amp;table_kbn=E&amp;exp_id=9780367205348</t>
  </si>
  <si>
    <t>An Introduction to Information Studies : Datifying People, Places, and Things</t>
  </si>
  <si>
    <t>情報学入門：人・場所・物のデータ化</t>
  </si>
  <si>
    <t>Halavais, Alexander</t>
  </si>
  <si>
    <t>https://pro.kinokuniya.co.jp/search_detail/product?search_detail_called=1&amp;table_kbn=E&amp;exp_id=9781032717364</t>
  </si>
  <si>
    <t>https://pro.kinokuniya.co.jp/search_detail/product?search_detail_called=1&amp;table_kbn=E&amp;exp_id=9780367759049</t>
  </si>
  <si>
    <t>The Routledge Companion to Media Audiences (Routledge Media and Cultural Studies Companions)</t>
  </si>
  <si>
    <t>ラウトレッジ版　 メディア・オーディエンス必携</t>
  </si>
  <si>
    <t>Hill, Annette (EDT)/ Lunt, Peter (EDT)</t>
  </si>
  <si>
    <t>582 p.</t>
  </si>
  <si>
    <t>https://pro.kinokuniya.co.jp/search_detail/product?search_detail_called=1&amp;table_kbn=E&amp;exp_id=9781032580272</t>
  </si>
  <si>
    <t>The Palgrave Handbook of Global Digital Journalism</t>
  </si>
  <si>
    <t>グローバル・デジタル・ジャーナリズム・ハンドブック</t>
  </si>
  <si>
    <t>Orgeret, Kristin Skare/ Mutsvairo, Bruce</t>
  </si>
  <si>
    <t>510 p.</t>
  </si>
  <si>
    <t>https://pro.kinokuniya.co.jp/search_detail/product?search_detail_called=1&amp;table_kbn=E&amp;exp_id=9781032580241</t>
  </si>
  <si>
    <t>Media Compass : A Companion to International Media Landscapes</t>
  </si>
  <si>
    <t>メディア羅針盤：世界４５ヶ国メディア事情事典</t>
  </si>
  <si>
    <t>Schapals, Aljosha Karim/ Pentzold, Christian</t>
  </si>
  <si>
    <t>https://pro.kinokuniya.co.jp/search_detail/product?search_detail_called=1&amp;table_kbn=E&amp;exp_id=9781032887005</t>
  </si>
  <si>
    <t>The Routledge Companion to Freedom of Expression and Censorship (Routledge Media and Cultural Studies Companions)</t>
  </si>
  <si>
    <t>ラウトレッジ版　表現の自由と検閲必携</t>
  </si>
  <si>
    <t>Steel, John (EDT)/ Petley, Julian (EDT)</t>
  </si>
  <si>
    <t>420 p.</t>
  </si>
  <si>
    <t>https://pro.kinokuniya.co.jp/search_detail/product?search_detail_called=1&amp;table_kbn=E&amp;exp_id=9781032886985</t>
  </si>
  <si>
    <t>The Routledge Handbook of Fan Video and Digital Authorship (Routledge Media and Cultural Studies Handbooks)</t>
  </si>
  <si>
    <t>ラウトレッジ版　ファン動画とデジタル作者性：ハンドブック</t>
  </si>
  <si>
    <t>Stein, Louisa Ellen (EDT)/ Close, Samantha (EDT)</t>
  </si>
  <si>
    <t>440 p.</t>
  </si>
  <si>
    <t>https://pro.kinokuniya.co.jp/search_detail/product?search_detail_called=1&amp;table_kbn=E&amp;exp_id=9781119981800</t>
  </si>
  <si>
    <t>The Routledge Companion to Mobile Media (Routledge Media and Cultural Studies Companions)</t>
  </si>
  <si>
    <t>ラウトレッジ版　モバイル・メディア必携（第２版）</t>
  </si>
  <si>
    <t>Goggin, Gerard (EDT)/ Hjorth, Larissa (EDT)</t>
  </si>
  <si>
    <t>602 p.</t>
  </si>
  <si>
    <t>https://pro.kinokuniya.co.jp/search_detail/product?search_detail_called=1&amp;table_kbn=E&amp;exp_id=9781529602012</t>
  </si>
  <si>
    <t>Platforming Cancel Culture : Digital Media, Identity and Cultural Intersections</t>
  </si>
  <si>
    <t>キャンセル・カルチャーのプラットフォーム力学：デジタル・メディア、アイデンティティと文化的交差</t>
  </si>
  <si>
    <t>Kerrigan, Paraic (EDT)/ Farries, Elizabeth (EDT)/ Siapera, Eugenia (EDT)</t>
  </si>
  <si>
    <t>190 p.</t>
  </si>
  <si>
    <t>https://pro.kinokuniya.co.jp/search_detail/product?search_detail_called=1&amp;table_kbn=E&amp;exp_id=9780262049481</t>
  </si>
  <si>
    <t>https://pro.kinokuniya.co.jp/search_detail/product?search_detail_called=1&amp;table_kbn=E&amp;exp_id=9781032061368</t>
  </si>
  <si>
    <t>Critical Literacy in an AI World</t>
  </si>
  <si>
    <t>生成ＡＩ時代の批判的リテラシー</t>
  </si>
  <si>
    <t>Mills, Kathy A./ Gutierrez, Amanda</t>
  </si>
  <si>
    <t>186 p.</t>
  </si>
  <si>
    <t>https://pro.kinokuniya.co.jp/search_detail/product?search_detail_called=1&amp;table_kbn=E&amp;exp_id=9781071891421</t>
  </si>
  <si>
    <t>https://pro.kinokuniya.co.jp/search_detail/product?search_detail_called=1&amp;table_kbn=E&amp;exp_id=9781509531455</t>
  </si>
  <si>
    <t>The Sage Handbook of Data and Society</t>
  </si>
  <si>
    <t>データと社会ハンドブック</t>
  </si>
  <si>
    <t>Venturini, Tommaso (EDT)/ Acker, Amelia (EDT)/ Plantin, Jean-Christophe (EDT)</t>
  </si>
  <si>
    <t>560 p.</t>
  </si>
  <si>
    <t>https://pro.kinokuniya.co.jp/search_detail/product?search_detail_called=1&amp;table_kbn=E&amp;exp_id=9781509531448</t>
  </si>
  <si>
    <t>README : A Bookish History of Computing from Electronic Brains to Everything Machines</t>
  </si>
  <si>
    <t>書物からコンピュータへ：戦後半世紀の情報革命を主導したオールドメディア</t>
  </si>
  <si>
    <t>Mccray, W. Patrick</t>
  </si>
  <si>
    <t>376 p.</t>
  </si>
  <si>
    <t>B202</t>
  </si>
  <si>
    <t>https://pro.kinokuniya.co.jp/search_detail/product?search_detail_called=1&amp;table_kbn=E&amp;exp_id=9780367421168</t>
  </si>
  <si>
    <t>Dictating Reality : The Global Battle to Control the News</t>
  </si>
  <si>
    <t>権威主義体制は現実の見方も独裁する：各国政府の報道操作の闘い</t>
  </si>
  <si>
    <t>Moore, Martin/ Colley, Thomas</t>
  </si>
  <si>
    <t>https://pro.kinokuniya.co.jp/search_detail/product?search_detail_called=1&amp;table_kbn=E&amp;exp_id=9781032213347</t>
  </si>
  <si>
    <t>https://pro.kinokuniya.co.jp/search_detail/product?search_detail_called=1&amp;table_kbn=E&amp;exp_id=9780367652661</t>
  </si>
  <si>
    <t>Algorithmic Harm : Protecting People in the Age of Artificial Intelligence</t>
  </si>
  <si>
    <t>Ｃ．Ｒ．サンスティーン共著／アルゴリズムの加害：ＡＩ時代の消費者保護</t>
  </si>
  <si>
    <t>Bar-Gill, Oren/ Sunstein, Cass R.</t>
  </si>
  <si>
    <t>200 p.</t>
  </si>
  <si>
    <t>https://pro.kinokuniya.co.jp/search_detail/product?search_detail_called=1&amp;table_kbn=E&amp;exp_id=9780367652654</t>
  </si>
  <si>
    <t>https://pro.kinokuniya.co.jp/search_detail/product?search_detail_called=1&amp;table_kbn=E&amp;exp_id=9781394330911</t>
  </si>
  <si>
    <t>Handbook of AI-based Media Disruption : Emerging Technologies and Multidisciplinary Perspectives Across Sectors (Future of Business and Finance)</t>
  </si>
  <si>
    <t>ＡＩメディア攪乱ハンドブック：部門を越える最新技術と複数の学問分野の視座</t>
  </si>
  <si>
    <t>Boehm, Stephan (EDT)/ Collins, Stephen (EDT)/ Godulla, Alexander (EDT)</t>
  </si>
  <si>
    <t>451 p.</t>
  </si>
  <si>
    <t>E250</t>
  </si>
  <si>
    <t>https://pro.kinokuniya.co.jp/search_detail/product?search_detail_called=1&amp;table_kbn=E&amp;exp_id=9781032298368</t>
  </si>
  <si>
    <t>Routledge Handbook of the Influence Industry</t>
  </si>
  <si>
    <t>ラウトレッジ版　インフルエンス産業ハンドブック</t>
  </si>
  <si>
    <t>Briant, Emma L. (EDT)/ Bakir, Vian (EDT)</t>
  </si>
  <si>
    <t>416 p.</t>
  </si>
  <si>
    <t>E252</t>
  </si>
  <si>
    <t>https://pro.kinokuniya.co.jp/search_detail/product?search_detail_called=1&amp;table_kbn=E&amp;exp_id=9781509556786</t>
  </si>
  <si>
    <t>The Palgrave Walter Benjamin Handbook</t>
  </si>
  <si>
    <t>ベンヤミン・ハンドブック</t>
  </si>
  <si>
    <t>Ross, Nathan</t>
  </si>
  <si>
    <t>797 p.</t>
  </si>
  <si>
    <t>https://pro.kinokuniya.co.jp/search_detail/product?search_detail_called=1&amp;table_kbn=E&amp;exp_id=9781509556793</t>
  </si>
  <si>
    <t>The Routledge Handbook of Information History</t>
  </si>
  <si>
    <t>ラウトレッジ版　情報史ハンドブック</t>
  </si>
  <si>
    <t>Weller, Toni (EDT)/ Black, Alistair (EDT)/ Mak, Bonnie (EDT)</t>
  </si>
  <si>
    <t>616 p.</t>
  </si>
  <si>
    <t>https://pro.kinokuniya.co.jp/search_detail/product?search_detail_called=1&amp;table_kbn=E&amp;exp_id=9781501784347</t>
  </si>
  <si>
    <t>Nexus : A Brief History of Information Networks from the Stone Age to AI</t>
  </si>
  <si>
    <t>ユヴァル・ノア・ハラリ『NEXUS：情報の人類史』（原書）</t>
  </si>
  <si>
    <t>Harari, Yuval Noah</t>
  </si>
  <si>
    <t>Random House USA Inc</t>
  </si>
  <si>
    <t>https://pro.kinokuniya.co.jp/search_detail/product?search_detail_called=1&amp;table_kbn=E&amp;exp_id=9781071919361</t>
  </si>
  <si>
    <t>Information : A Short History</t>
  </si>
  <si>
    <t>情報小史</t>
  </si>
  <si>
    <t>Blair, Ann (EDT)/ Duguid, Paul (EDT)/ Goeing, Anja-Silvia (EDT)</t>
  </si>
  <si>
    <t>A303</t>
  </si>
  <si>
    <t>https://pro.kinokuniya.co.jp/search_detail/product?search_detail_called=1&amp;table_kbn=E&amp;exp_id=9781509563654</t>
  </si>
  <si>
    <t>性・ジェンダー・フェミニズム</t>
    <phoneticPr fontId="1"/>
  </si>
  <si>
    <t>The Routledge Handbook of Motherhood on Screen (Routledge Media and Cultural Studies Handbooks)</t>
  </si>
  <si>
    <t>ラウトレッジ版　母たちの映画ハンドブック</t>
  </si>
  <si>
    <t>Liddy, Susan (EDT)/ Flynn, Deirdre (EDT)</t>
  </si>
  <si>
    <t>488 p.</t>
  </si>
  <si>
    <t>https://pro.kinokuniya.co.jp/search_detail/product?search_detail_called=1&amp;table_kbn=E&amp;exp_id=9789819750849</t>
  </si>
  <si>
    <t>Conceiving Histories : Trying for Pregnancy, Past and Present</t>
  </si>
  <si>
    <t>妊活の社会学：子どもを授かろうとした過去の人々の奮闘のビジュアル史</t>
  </si>
  <si>
    <t>Davis, Isabel/ Burel, Anna</t>
  </si>
  <si>
    <t>C140</t>
  </si>
  <si>
    <t>https://pro.kinokuniya.co.jp/search_detail/product?search_detail_called=1&amp;table_kbn=E&amp;exp_id=9789811247934</t>
  </si>
  <si>
    <t>The Routledge Companion to Gender, Media and Violence (Routledge Companions to Gender)</t>
  </si>
  <si>
    <t>ラウトレッジ版　ジェンダーから見たメディアと暴力必携</t>
  </si>
  <si>
    <t>Boyle, Karen (EDT)/ Berridge, Susan (EDT)</t>
  </si>
  <si>
    <t>628 p.</t>
  </si>
  <si>
    <t>C143</t>
  </si>
  <si>
    <t>https://pro.kinokuniya.co.jp/search_detail/product?search_detail_called=1&amp;table_kbn=E&amp;exp_id=9781032886503</t>
  </si>
  <si>
    <t>The Sage Encyclopedia of LGBTQ+ Studies, 2nd Edition</t>
  </si>
  <si>
    <t>LGBTQ+研究百科事典（第２版・全３巻）</t>
  </si>
  <si>
    <t>Goldberg, Abbie E. (EDT)</t>
  </si>
  <si>
    <t>1,664 p.</t>
  </si>
  <si>
    <t>https://pro.kinokuniya.co.jp/search_detail/product?search_detail_called=1&amp;table_kbn=E&amp;exp_id=9780824898519</t>
  </si>
  <si>
    <t>Gender and Technology : An Introduction</t>
  </si>
  <si>
    <t>ジェンダーとテクノロジー：入門</t>
  </si>
  <si>
    <t>Kruse, Holly</t>
  </si>
  <si>
    <t>https://pro.kinokuniya.co.jp/search_detail/product?search_detail_called=1&amp;table_kbn=E&amp;exp_id=9783031879104</t>
  </si>
  <si>
    <t>https://pro.kinokuniya.co.jp/search_detail/product?search_detail_called=1&amp;table_kbn=E&amp;exp_id=9781509567874</t>
  </si>
  <si>
    <t>The Routledge Companion to Girls' Studies (Routledge Companions to Gender)</t>
  </si>
  <si>
    <t>ラウトレッジ版　ガールズ・スタディーズ必携</t>
  </si>
  <si>
    <t>Mazzarella, Sharon (EDT)</t>
  </si>
  <si>
    <t>https://pro.kinokuniya.co.jp/search_detail/product?search_detail_called=1&amp;table_kbn=E&amp;exp_id=9781509567867</t>
  </si>
  <si>
    <t>The Routledge Companion to Gender and COVID-19 (Routledge Companions to Gender)</t>
  </si>
  <si>
    <t>ラウトレッジ版　ジェンダーとCOVID-19必携</t>
  </si>
  <si>
    <t>McClain, Linda C. (EDT)/ Ahmed, Aziza (EDT)</t>
  </si>
  <si>
    <t>https://pro.kinokuniya.co.jp/search_detail/product?search_detail_called=1&amp;table_kbn=E&amp;exp_id=9781032696386</t>
  </si>
  <si>
    <t>The Routledge Companion to Intersectionalities (Routledge Companions to Gender)</t>
  </si>
  <si>
    <t>ラウトレッジ版　インターセクショナリティ（交差性）必携</t>
  </si>
  <si>
    <t>Nash, Jennifer C. (EDT)/ Pinto, Samantha (EDT)</t>
  </si>
  <si>
    <t>652 p.</t>
  </si>
  <si>
    <t>https://pro.kinokuniya.co.jp/search_detail/product?search_detail_called=1&amp;table_kbn=E&amp;exp_id=9781032696294</t>
  </si>
  <si>
    <t>https://pro.kinokuniya.co.jp/search_detail/product?search_detail_called=1&amp;table_kbn=E&amp;exp_id=9781032366586</t>
  </si>
  <si>
    <t>The Femtech Revolution : Harnessing Technology to Supercharge Women's Healthcare</t>
  </si>
  <si>
    <t>フェムテック革命</t>
  </si>
  <si>
    <t>Corbin, Bethany</t>
  </si>
  <si>
    <t>C144</t>
  </si>
  <si>
    <t>https://pro.kinokuniya.co.jp/search_detail/product?search_detail_called=1&amp;table_kbn=E&amp;exp_id=9780190093167</t>
  </si>
  <si>
    <t>The Routledge Handbook of Feminist Anthropology (Routledge Handbooks of Gender and Sexuality)</t>
  </si>
  <si>
    <t>ラウトレッジ版　 フェミニズム人類学ハンドブック</t>
  </si>
  <si>
    <t>Geller, Pamela L. (EDT)</t>
  </si>
  <si>
    <t>548 p.</t>
  </si>
  <si>
    <t>https://pro.kinokuniya.co.jp/search_detail/product?search_detail_called=1&amp;table_kbn=E&amp;exp_id=9789811960550</t>
  </si>
  <si>
    <t>In a Human Voice</t>
  </si>
  <si>
    <t>キャロル・ギリガン著／人間の声で：４０年後の『もうひとつの声で：心理学の理論とケアの倫理』補論</t>
  </si>
  <si>
    <t>Gilligan, Carol</t>
  </si>
  <si>
    <t>130 p.</t>
  </si>
  <si>
    <t>https://pro.kinokuniya.co.jp/search_detail/product?search_detail_called=1&amp;table_kbn=E&amp;exp_id=9783031924552</t>
  </si>
  <si>
    <t>https://pro.kinokuniya.co.jp/search_detail/product?search_detail_called=1&amp;table_kbn=E&amp;exp_id=9781509567218</t>
  </si>
  <si>
    <t>The Future Is Foreign : Women and Immigrants in Corporate Japan</t>
  </si>
  <si>
    <t>日本の企業社会における女性と移民の受け入れ</t>
  </si>
  <si>
    <t>Holbrow, Hilary J.</t>
  </si>
  <si>
    <t>ILR Press</t>
  </si>
  <si>
    <t>277 p.</t>
  </si>
  <si>
    <t>https://pro.kinokuniya.co.jp/search_detail/product?search_detail_called=1&amp;table_kbn=E&amp;exp_id=9781509567225</t>
  </si>
  <si>
    <t>Feminisms-Museums-Surveys : An Anthology</t>
  </si>
  <si>
    <t>フェミニズム美術館：世界の展示会とキュレーションの概況2005-2022年</t>
  </si>
  <si>
    <t>Robinson, Hilary (EDT)/ Perry, Lara (EDT)</t>
  </si>
  <si>
    <t>480 p.</t>
  </si>
  <si>
    <t>B300</t>
  </si>
  <si>
    <t>https://pro.kinokuniya.co.jp/search_detail/product?search_detail_called=1&amp;table_kbn=E&amp;exp_id=9781119908395</t>
  </si>
  <si>
    <t>The Palgrave Encyclopedia of Sexuality Education</t>
  </si>
  <si>
    <t>セクシュアリティ教育百科事典</t>
  </si>
  <si>
    <t>Allen, Louisa (EDT)/ Rasmussen, Mary Lou (EDT)</t>
  </si>
  <si>
    <t>993 p.</t>
  </si>
  <si>
    <t>C32</t>
  </si>
  <si>
    <t>https://pro.kinokuniya.co.jp/search_detail/product?search_detail_called=1&amp;table_kbn=E&amp;exp_id=9781509557158</t>
  </si>
  <si>
    <t>The Sage International Encyclopedia of Politics and Gender</t>
  </si>
  <si>
    <t>政治とジェンダー国際百科事典（全４巻）</t>
  </si>
  <si>
    <t>Roberts, Lia K. (EDT)</t>
  </si>
  <si>
    <t>1,520 p.</t>
  </si>
  <si>
    <t>https://pro.kinokuniya.co.jp/search_detail/product?search_detail_called=1&amp;table_kbn=E&amp;exp_id=9781509557165</t>
  </si>
  <si>
    <t>人種・民族・移民</t>
  </si>
  <si>
    <t>The Sage Encyclopedia of Refugee Studies</t>
  </si>
  <si>
    <t>難民研究百科事典（全２巻）</t>
  </si>
  <si>
    <t>Espiritu, Yen Le (EDT)</t>
  </si>
  <si>
    <t>C150</t>
  </si>
  <si>
    <t>https://pro.kinokuniya.co.jp/search_detail/product?search_detail_called=1&amp;table_kbn=E&amp;exp_id=9783031522871</t>
  </si>
  <si>
    <t>Why Immigration Policy Is Hard : And How to Make It Better</t>
  </si>
  <si>
    <t>なぜ移民政策は壁にぶち当たるのか</t>
  </si>
  <si>
    <t>Manning, Alan</t>
  </si>
  <si>
    <t>300 p.</t>
  </si>
  <si>
    <t>https://pro.kinokuniya.co.jp/search_detail/product?search_detail_called=1&amp;table_kbn=E&amp;exp_id=9781473967458</t>
  </si>
  <si>
    <t>Handbook of Critical Whiteness : Deconstructing Dominant Discourses Across Disciplines</t>
  </si>
  <si>
    <t>批判的白人性ハンドブック：分野を越える支配的言説の解体（全２巻）</t>
  </si>
  <si>
    <t>Ravulo, Jioji (EDT)/ Olcon, Katarzyna (EDT)/ Dune, Tinashe (EDT)</t>
  </si>
  <si>
    <t>1,367 p.</t>
  </si>
  <si>
    <t>https://pro.kinokuniya.co.jp/search_detail/product?search_detail_called=1&amp;table_kbn=E&amp;exp_id=9783031566806</t>
  </si>
  <si>
    <t>World Scientific Handbook of Global Migration (In 3 Volumes)</t>
  </si>
  <si>
    <t>グローバル移住ハンドブック（全３巻）</t>
  </si>
  <si>
    <t>Sauer, Robert M (EDT)</t>
  </si>
  <si>
    <t>World Scientific Publishing Co Pte Ltd</t>
  </si>
  <si>
    <t>964 p.</t>
  </si>
  <si>
    <t>https://pro.kinokuniya.co.jp/search_detail/product?search_detail_called=1&amp;table_kbn=E&amp;exp_id=9781119691020</t>
  </si>
  <si>
    <t>Migration, Aging and Japan's Sustainable Society (Routledge Contemporary Japan Series)</t>
  </si>
  <si>
    <t>移民、高齢化と日本社会の持続可能性</t>
  </si>
  <si>
    <t>Saveliev, Igor (EDT)/ Hall, Natalie-Anne (EDT)</t>
  </si>
  <si>
    <t>https://pro.kinokuniya.co.jp/search_detail/product?search_detail_called=1&amp;table_kbn=E&amp;exp_id=9781119690979</t>
  </si>
  <si>
    <t>No Island Is an Island : Perspectives on Immigration to Japan</t>
  </si>
  <si>
    <t>日本の移民の新たな現実</t>
  </si>
  <si>
    <t>Strausz, Michael (EDT)</t>
  </si>
  <si>
    <t>University of Hawai'i Press</t>
  </si>
  <si>
    <t>https://pro.kinokuniya.co.jp/search_detail/product?search_detail_called=1&amp;table_kbn=E&amp;exp_id=9781529609707</t>
  </si>
  <si>
    <t>人種・民族・移民</t>
    <phoneticPr fontId="1"/>
  </si>
  <si>
    <t>Japan Reborn : Race and Eugenics from Empire to Cold War</t>
  </si>
  <si>
    <t>日本の「混血」：帝国の時代から冷戦期にいたる人種と優生学の歴史</t>
  </si>
  <si>
    <t>Roebuck, Kristin</t>
  </si>
  <si>
    <t>A612</t>
  </si>
  <si>
    <t>https://pro.kinokuniya.co.jp/search_detail/product?search_detail_called=1&amp;table_kbn=E&amp;exp_id=9789819978014</t>
  </si>
  <si>
    <t>https://pro.kinokuniya.co.jp/search_detail/product?search_detail_called=1&amp;table_kbn=E&amp;exp_id=9780231212908</t>
  </si>
  <si>
    <t>人口</t>
  </si>
  <si>
    <t>Second International Handbook on the Demography of Sexuality (International Handbooks of Population)</t>
  </si>
  <si>
    <t>セクシュアリティの人口学：国際ハンドブック　第２集</t>
  </si>
  <si>
    <t>Baumle, Amanda K./ Oyarvide Tuthill, Zelma</t>
  </si>
  <si>
    <t>Vol. 14</t>
  </si>
  <si>
    <t>481 p.</t>
  </si>
  <si>
    <t>C151</t>
  </si>
  <si>
    <t>https://pro.kinokuniya.co.jp/search_detail/product?search_detail_called=1&amp;table_kbn=E&amp;exp_id=9780231212915</t>
  </si>
  <si>
    <t>Geodemography : How Population Shapes the Relations between States</t>
  </si>
  <si>
    <t>人口地政学（英訳）</t>
  </si>
  <si>
    <t>Livi-Bacci, Massimo/ Broder, David (TRN)</t>
  </si>
  <si>
    <t>140 p.</t>
  </si>
  <si>
    <t>https://pro.kinokuniya.co.jp/search_detail/product?search_detail_called=1&amp;table_kbn=E&amp;exp_id=9781071918487</t>
  </si>
  <si>
    <t>https://pro.kinokuniya.co.jp/search_detail/product?search_detail_called=1&amp;table_kbn=E&amp;exp_id=9780231218818</t>
  </si>
  <si>
    <t>Fertility and Childcare in East Asia : Gender Dynamics and Intergenerational Support</t>
  </si>
  <si>
    <t>東アジアにおける出生率と育児：ジェンダー・ダイナミクスと世代間支援</t>
  </si>
  <si>
    <t>Wu, Xiaogang (EDT)/ Zhou, Muzhi (EDT)/ Kan, Man-Yee (EDT)</t>
  </si>
  <si>
    <t>298 p.</t>
  </si>
  <si>
    <t>https://pro.kinokuniya.co.jp/search_detail/product?search_detail_called=1&amp;table_kbn=E&amp;exp_id=9780231218825</t>
  </si>
  <si>
    <t>https://pro.kinokuniya.co.jp/search_detail/product?search_detail_called=1&amp;table_kbn=E&amp;exp_id=9783032040749</t>
  </si>
  <si>
    <t>人口</t>
    <phoneticPr fontId="1"/>
  </si>
  <si>
    <t>A Concise History of World Population</t>
  </si>
  <si>
    <t>世界人口小史（第７版）</t>
  </si>
  <si>
    <t>Livi-Bacci, Massimo</t>
  </si>
  <si>
    <t>7TH</t>
  </si>
  <si>
    <t>https://pro.kinokuniya.co.jp/search_detail/product?search_detail_called=1&amp;table_kbn=E&amp;exp_id=9780262049597</t>
  </si>
  <si>
    <t>犯罪</t>
    <rPh sb="0" eb="2">
      <t>ハンザイ</t>
    </rPh>
    <phoneticPr fontId="1"/>
  </si>
  <si>
    <t>A Cultural History of Slavery and Human Trafficking (The Cultural Histories Series)</t>
  </si>
  <si>
    <t>奴隷と人身売買の文化史（全６巻）</t>
  </si>
  <si>
    <t>Phillips, Sarah (EDT)/ Lawrance, Benjamin N. (EDT)</t>
  </si>
  <si>
    <t>https://pro.kinokuniya.co.jp/search_detail/product?search_detail_called=1&amp;table_kbn=E&amp;exp_id=9781032783376</t>
  </si>
  <si>
    <t>The Palgrave Handbook of Modern Slavery</t>
  </si>
  <si>
    <t>パルグレイブ版　現代の奴隷制ハンドブック</t>
  </si>
  <si>
    <t>Krambia Kapardis, Maria/ Clark, Colin/ Warria, Ajwang'/ Dion, Michel</t>
  </si>
  <si>
    <t>550 p.</t>
  </si>
  <si>
    <t>E16</t>
  </si>
  <si>
    <t>https://pro.kinokuniya.co.jp/search_detail/product?search_detail_called=1&amp;table_kbn=E&amp;exp_id=9781032792088</t>
    <phoneticPr fontId="1"/>
  </si>
  <si>
    <t>社会福祉・社会政策</t>
    <rPh sb="0" eb="2">
      <t>シャカイ</t>
    </rPh>
    <phoneticPr fontId="1"/>
  </si>
  <si>
    <t>The Routledge International Handbook to Welfare State Systems : Towards Global Social Policy Science (Routledge International Handbooks)</t>
  </si>
  <si>
    <t>ラウトレッジ版　福祉国家システム国際ハンドブック（第２版）</t>
  </si>
  <si>
    <t>Aspalter, Christian (EDT)</t>
  </si>
  <si>
    <t>826 p.</t>
  </si>
  <si>
    <t>C172</t>
  </si>
  <si>
    <t>https://pro.kinokuniya.co.jp/search_detail/product?search_detail_called=1&amp;table_kbn=E&amp;exp_id=9780197778197</t>
  </si>
  <si>
    <t>The Palgrave International Handbook of Basic Income (Exploring the Basic Income Guarantee)</t>
  </si>
  <si>
    <t>ベーシック・インカム国際ハンドブック（第２版）</t>
  </si>
  <si>
    <t>Torry, Malcolm (EDT)</t>
  </si>
  <si>
    <t>629 p.</t>
  </si>
  <si>
    <t>E120</t>
  </si>
  <si>
    <t>https://pro.kinokuniya.co.jp/search_detail/product?search_detail_called=1&amp;table_kbn=E&amp;exp_id=9780197778203</t>
  </si>
  <si>
    <t>https://pro.kinokuniya.co.jp/search_detail/product?search_detail_called=1&amp;table_kbn=E&amp;exp_id=9783031635809</t>
  </si>
  <si>
    <t>障害</t>
    <phoneticPr fontId="1"/>
  </si>
  <si>
    <t>The Oxford Handbook of the Sociology of Disability (Oxford Handbooks Series)</t>
  </si>
  <si>
    <t>オックスフォード版　障害の社会学ハンドブック</t>
  </si>
  <si>
    <t>Brown, Robyn Lewis (EDT)/ Maroto, Michelle (EDT)/ Pettinicchio, David (EDT)</t>
  </si>
  <si>
    <t>848 p.</t>
  </si>
  <si>
    <t>C173</t>
  </si>
  <si>
    <t>https://pro.kinokuniya.co.jp/search_detail/product?search_detail_called=1&amp;table_kbn=E&amp;exp_id=9783031410031</t>
  </si>
  <si>
    <t>Handbook of Disability : Critical Thought and Social Change in a Globalizing World</t>
  </si>
  <si>
    <t>障害ハンドブック：グローバル化する世界における批判的思想と社会変革（全２巻）</t>
  </si>
  <si>
    <t>Rioux, Marcia H. (EDT)/ Buettgen, Alexis (EDT)/ Zubrow, Ezra (EDT)</t>
  </si>
  <si>
    <t>1,787 p.</t>
  </si>
  <si>
    <t>https://pro.kinokuniya.co.jp/search_detail/product?search_detail_called=1&amp;table_kbn=E&amp;exp_id=9783031410000</t>
  </si>
  <si>
    <t>医療・保健</t>
    <rPh sb="3" eb="5">
      <t>ホケン</t>
    </rPh>
    <phoneticPr fontId="1"/>
  </si>
  <si>
    <t>Medical Sociology on the Move : Revised Edition including New Directions in Theory</t>
  </si>
  <si>
    <t>Ｗ．Ｃ．コッケルハム著／医療社会学の新傾向（第２版）</t>
  </si>
  <si>
    <t>Cockerham, William C.</t>
  </si>
  <si>
    <t>271 p.</t>
  </si>
  <si>
    <t>C180</t>
  </si>
  <si>
    <t>https://pro.kinokuniya.co.jp/search_detail/product?search_detail_called=1&amp;table_kbn=E&amp;exp_id=9783031586132</t>
  </si>
  <si>
    <t>The Social Causes of Health and Disease</t>
  </si>
  <si>
    <t>Ｗ．Ｃ．コッケルハム著／健康と病気の社会的要因（第４版）</t>
  </si>
  <si>
    <t>283 p.</t>
  </si>
  <si>
    <t>https://pro.kinokuniya.co.jp/search_detail/product?search_detail_called=1&amp;table_kbn=E&amp;exp_id=9783032076045</t>
  </si>
  <si>
    <t>https://pro.kinokuniya.co.jp/search_detail/product?search_detail_called=1&amp;table_kbn=E&amp;exp_id=9781032188997</t>
  </si>
  <si>
    <t>The Wiley Blackwell Encyclopedia of Health, Illness, Behavior, and Society (Wiley Blackwell Encyclopedias in Social Science)</t>
  </si>
  <si>
    <t>ワイリー・ブラックウェル版　健康・病気・行動の社会科学百科事典（第２版・全６巻）</t>
  </si>
  <si>
    <t>Cockerham, William C. (EDT)/ Gabe, Jonathan (EDT)/ Quah, Stella R. (EDT)/ Ryan, J. Michael (EDT)</t>
  </si>
  <si>
    <t>3,264 p.</t>
  </si>
  <si>
    <t>https://pro.kinokuniya.co.jp/search_detail/product?search_detail_called=1&amp;table_kbn=E&amp;exp_id=9781119753803</t>
  </si>
  <si>
    <t>Health Inequality : An Introduction to Concepts, Theories and Methods</t>
  </si>
  <si>
    <t>健康格差入門：概念・理論・方法（第３版）</t>
  </si>
  <si>
    <t>Bartley, Mel/ Kelly-Irving, Michelle</t>
  </si>
  <si>
    <t>C181</t>
  </si>
  <si>
    <t>https://pro.kinokuniya.co.jp/search_detail/product?search_detail_called=1&amp;table_kbn=E&amp;exp_id=9781119753742</t>
  </si>
  <si>
    <t>https://pro.kinokuniya.co.jp/search_detail/product?search_detail_called=1&amp;table_kbn=E&amp;exp_id=9783030749224</t>
  </si>
  <si>
    <t>State, Society, and Covid-19 in East Asia (Routledge Contemporary Asian Societies)</t>
  </si>
  <si>
    <t>藤田泰昌・山本英弘ほか共著／東アジアにおけるCOVID-19と国家と社会</t>
  </si>
  <si>
    <t>Fujita, Taisuke/ Yamamoto, Hidehiro/ Cho, Youngho</t>
  </si>
  <si>
    <t>D252</t>
  </si>
  <si>
    <t>https://pro.kinokuniya.co.jp/search_detail/product?search_detail_called=1&amp;table_kbn=E&amp;exp_id=9781032608808</t>
  </si>
  <si>
    <t>The Bloomsbury Handbook of Care Ethics (Bloomsbury Handbooks)</t>
  </si>
  <si>
    <t>ブルームズベリー版　ケアの倫理ハンドブック</t>
  </si>
  <si>
    <t>Carter, Matilda (EDT)</t>
  </si>
  <si>
    <t>A117</t>
  </si>
  <si>
    <t>https://pro.kinokuniya.co.jp/search_detail/product?search_detail_called=1&amp;table_kbn=E&amp;exp_id=9781597184113</t>
  </si>
  <si>
    <t>入手情報</t>
  </si>
  <si>
    <t>商品記述語</t>
  </si>
  <si>
    <t>出版社名</t>
  </si>
  <si>
    <t>出版国</t>
  </si>
  <si>
    <t>巻数</t>
  </si>
  <si>
    <t>サイズ</t>
  </si>
  <si>
    <t>通貨コード(1)</t>
  </si>
  <si>
    <t>価格(1)</t>
  </si>
  <si>
    <t>標準価格(1)</t>
  </si>
  <si>
    <t>Web販売価格(1)</t>
  </si>
  <si>
    <t>特価の種別(1)</t>
  </si>
  <si>
    <t>適用期限(1)</t>
  </si>
  <si>
    <t>価格注記(1)</t>
  </si>
  <si>
    <t>販売邦価(1)</t>
  </si>
  <si>
    <t>価格識別語(1)</t>
  </si>
  <si>
    <t>通貨コード(2)</t>
  </si>
  <si>
    <t>価格(2)</t>
  </si>
  <si>
    <t>標準価格(2)</t>
  </si>
  <si>
    <t>Web販売価格(2)</t>
  </si>
  <si>
    <t>特価の種別(2)</t>
  </si>
  <si>
    <t>適用期限(2)</t>
  </si>
  <si>
    <t>価格注記(2)</t>
  </si>
  <si>
    <t>販売邦価(2)</t>
  </si>
  <si>
    <t>価格識別語(2)</t>
  </si>
  <si>
    <t>KDC (2)</t>
  </si>
  <si>
    <t>KDC (3)</t>
  </si>
  <si>
    <t>KDC (4)</t>
  </si>
  <si>
    <t>KDC (5)</t>
  </si>
  <si>
    <t>NDC (1)</t>
  </si>
  <si>
    <t>NDC (2)</t>
  </si>
  <si>
    <t>NDC (3)</t>
  </si>
  <si>
    <t>NDC (4)</t>
  </si>
  <si>
    <t>NDC (5)</t>
  </si>
  <si>
    <t>BBC (1)</t>
  </si>
  <si>
    <t>BBC (2)</t>
  </si>
  <si>
    <t>BBC (3)</t>
  </si>
  <si>
    <t>BBC (4)</t>
  </si>
  <si>
    <t>BBC (5)</t>
  </si>
  <si>
    <t>BBC (6)</t>
  </si>
  <si>
    <t>BBC (7)</t>
  </si>
  <si>
    <t>BBC(8)</t>
  </si>
  <si>
    <t>BBC (9)</t>
  </si>
  <si>
    <t>BBC (10)</t>
  </si>
  <si>
    <t>BBC (11)</t>
  </si>
  <si>
    <t>BBC (12)</t>
  </si>
  <si>
    <t>BBC(13)</t>
  </si>
  <si>
    <t>BBC (14)</t>
  </si>
  <si>
    <t>BBC (15)</t>
  </si>
  <si>
    <t>SBコード(1)</t>
  </si>
  <si>
    <t>SBコード(2)</t>
  </si>
  <si>
    <t>SBコード(3)</t>
  </si>
  <si>
    <t>SBコード(4)</t>
  </si>
  <si>
    <t>SBコード(5)</t>
  </si>
  <si>
    <t>SBコード(6)</t>
  </si>
  <si>
    <t>SBコード(7)</t>
  </si>
  <si>
    <t>SBコード(8)</t>
  </si>
  <si>
    <t>SBコード(9)</t>
  </si>
  <si>
    <t>SBコード(10)</t>
  </si>
  <si>
    <t>ブックニュースNO (1)</t>
  </si>
  <si>
    <t>ブックニュースNO (2)</t>
  </si>
  <si>
    <t>ブックニュースNO (3)</t>
  </si>
  <si>
    <t>親シリーズKBN</t>
  </si>
  <si>
    <t>注記</t>
  </si>
  <si>
    <t>団体名</t>
  </si>
  <si>
    <t>会議名</t>
  </si>
  <si>
    <t>仕入先固有NO(EAN)</t>
  </si>
  <si>
    <t>社内在庫フラグ</t>
  </si>
  <si>
    <t>社内在庫価格</t>
  </si>
  <si>
    <t>SDC</t>
  </si>
  <si>
    <t>DDC</t>
  </si>
  <si>
    <t>Academic Descriptors (1)</t>
  </si>
  <si>
    <t>Academic Descriptors (2)</t>
  </si>
  <si>
    <t>Subject (1)</t>
  </si>
  <si>
    <t>Subject (2)</t>
  </si>
  <si>
    <t>Subject (3)</t>
  </si>
  <si>
    <t>Subject (4)</t>
  </si>
  <si>
    <t>Subject (5)</t>
  </si>
  <si>
    <t>Academic Level</t>
  </si>
  <si>
    <t>PAP</t>
  </si>
  <si>
    <t>pap.</t>
  </si>
  <si>
    <t>GB</t>
  </si>
  <si>
    <t>G</t>
  </si>
  <si>
    <t>ANN202508</t>
  </si>
  <si>
    <t>SB3268</t>
  </si>
  <si>
    <t xml:space="preserve">Providing an encyclopedic-style synthesis, the book defines and describes 175 essential concepts of argumentation, and provides discussion of the meaning, application and impact, as well as offering suggestions for further reading. </t>
  </si>
  <si>
    <t>Reasoning</t>
  </si>
  <si>
    <t>HRD</t>
  </si>
  <si>
    <t>soft</t>
  </si>
  <si>
    <t>DE</t>
  </si>
  <si>
    <t>2 vols.</t>
  </si>
  <si>
    <t>set</t>
  </si>
  <si>
    <t>C40</t>
  </si>
  <si>
    <t>D20</t>
  </si>
  <si>
    <t>F310</t>
  </si>
  <si>
    <t>E</t>
  </si>
  <si>
    <t>Q</t>
  </si>
  <si>
    <t>MIRAI</t>
  </si>
  <si>
    <t>SB3218</t>
  </si>
  <si>
    <t>SB3213</t>
  </si>
  <si>
    <t>SB3187</t>
  </si>
  <si>
    <t>SPZ2023</t>
  </si>
  <si>
    <t>NA6243</t>
  </si>
  <si>
    <t>NB4857</t>
  </si>
  <si>
    <t>NA6254</t>
  </si>
  <si>
    <t>SB3224</t>
  </si>
  <si>
    <t>文理を越える今日の人類と地球のキーワード「人新世」にかかわる多様な学問分野の最新の議論を包括的に見わたせる、画期的なハンドブック。人文・社会・自然科学の境界を越えて多数の学者が寄稿した全279章を収録。日本から、鈴木晶子・京都大学名誉教授が「人工知能」、山名淳・東京大学教育学研究科教授が「核戦争」を寄稿。 New in softcover. Hardcover was published in 2023. This Handbook is a collection of contributions of more than 300 researchers who have worked to grasp the Anthropocene, this new geological epoch characterised by a modification of the conditions of habitability of the Earth for all living things, in its biogeophysical and socio-political reality.  These researchers also sought to define a historical and prospective anthropology that integrates social, economic, cultural and political issues as well as, of course, environmental ones.  What are the anthropological changes needed to ensure that our human adventure will be able to continue in the Anthropocene? And what are the educational and political issues involved?</t>
  </si>
  <si>
    <t>KNO5200</t>
  </si>
  <si>
    <t>S</t>
  </si>
  <si>
    <t>Z</t>
  </si>
  <si>
    <t xml:space="preserve">Bringing together the theoretical and applied dimensions of care ethics, this pioneering volume provides an authoritative overview of what care ethics is and the contributions it can make to pressing contemporary problems. </t>
  </si>
  <si>
    <t>Caring</t>
  </si>
  <si>
    <t>US</t>
  </si>
  <si>
    <t>D210</t>
  </si>
  <si>
    <t>E110</t>
  </si>
  <si>
    <t>ANN202407</t>
  </si>
  <si>
    <t>SEIREI</t>
  </si>
  <si>
    <t>マルクスが再び欧米の若者に読まれる21世紀、マルクス自身が最後の改訂を加えたドイツ語原典に依拠した正確な英訳と詳細な注釈から成る決定版が登場！ This magnificent new edition of Capital is a translation of Marx for the twenty-first century. It is the first translation into English to be based on the last German edition revised by Marx himself, the only version that can be called authoritative, and it features extensive commentary and annotations by Paul North and Paul Reitter that draw on the latest scholarship and provide invaluable perspective on the book and its complicated legacy.</t>
  </si>
  <si>
    <t>Capital</t>
  </si>
  <si>
    <t>Economics</t>
  </si>
  <si>
    <t>Capitalism</t>
  </si>
  <si>
    <t>Labor economics</t>
  </si>
  <si>
    <t>ANN202507</t>
  </si>
  <si>
    <t xml:space="preserve">世界的に権威主義とポピュリズムが蔓延し、直接的な強制ではない自由への制約が学問・政治・経済を脅かす中、分野を越えて学者たちが立ち上がる。哲学者と社会学者を編者として、ノーベル経済学者スティグリッツ、政治学者イグティエフらが寄稿、チョムスキーもインタビューと論稿で参加。 Contributors include David Bromwich, Eric Foner, Robert Gooding-Williams, Michael Ignatieff, Laura Kipnis, Anya Schiffrin, Joseph E. Stiglitz, and Geoffrey R. Stone. In an essay and an interview with the volume editors, Noam Chomsky addresses the neoliberal assault on academic freedom. </t>
  </si>
  <si>
    <t>Academic freedom - United Stat</t>
  </si>
  <si>
    <t>Freedom of information - Unite</t>
  </si>
  <si>
    <t>Freedom of expression - United</t>
  </si>
  <si>
    <t>Duress (Law) - United States</t>
  </si>
  <si>
    <t>Political rights - United Stat</t>
  </si>
  <si>
    <t xml:space="preserve">世界的に権威主義とポピュリズムが蔓延し、直接的な強制ではない自由への制約が学問・政治・経済を脅かす中、分野を越えて学者たちが立ち上がる。哲学者と社会学者を編者として、ノーベル経済学者スティグリッツ、政治学者イグティエフらが寄稿、チョムスキーもインタビューと論稿で参加。 Contributors include David Bromwich, Eric Foner, Robert Gooding-Williams, Michael Ignatieff, Laura Kipnis, Anya Schiffrin, Joseph E. Stiglitz, and Geoffrey R. Stone. In an essay and an interview with the volume editors, Noam Chomsky addresses the neoliberal assault on academic freedom.  </t>
  </si>
  <si>
    <t>stock only</t>
  </si>
  <si>
    <t>B201</t>
  </si>
  <si>
    <t>I</t>
  </si>
  <si>
    <t>NA6311</t>
  </si>
  <si>
    <t>SB3246</t>
  </si>
  <si>
    <t>SB3247</t>
  </si>
  <si>
    <t>SB3253</t>
  </si>
  <si>
    <t>SN2025HSS</t>
  </si>
  <si>
    <t>PM2525</t>
  </si>
  <si>
    <t>NA6340</t>
  </si>
  <si>
    <t>KINOPPY</t>
  </si>
  <si>
    <t>人文学の未来へ―哲学、文学、映画、メディア論、都市論、政治思想などの境界を越えて、今日の人文学で最も影響力の大きい思想家の一人であり続けるベンヤミンの思考の世界全体に迫る英文で初のハンドブック。 Walter Benjamin is one of the most influential authors in contemporary humanities, exerting a deep fascination for students and garnering scholarly interest in a variety of fields, such as history of philosophy, literature, film and media studies, political science, religion, architecture, art and history. This Handbook provides students and scholars with a guide to Walter Benjamin’s work that explores each of these areas in depth while also giving the reader a chance to discover connections to other areas of thought.</t>
  </si>
  <si>
    <t>KNO5270</t>
  </si>
  <si>
    <t>A21</t>
  </si>
  <si>
    <t>C60</t>
  </si>
  <si>
    <t>J</t>
  </si>
  <si>
    <t>J202512</t>
  </si>
  <si>
    <t>This open access book argues that existing scholarship on animism, with its focus on harmony, often overlooks a fundamental tension: that the same forces that sustain collective life also demand individual sacrifice. From the Contents: 6. Animism of discarded things: Why Mottainai ghosts and Apaches appeared in modern Japan, Fujihara Tatsushi (Kyoto University, Japan).</t>
  </si>
  <si>
    <t>Human ecology - Japan</t>
  </si>
  <si>
    <t>Animism - Japan</t>
  </si>
  <si>
    <t>Natural disasters - Social asp</t>
  </si>
  <si>
    <t>Japan - Environmental conditio</t>
  </si>
  <si>
    <t>C127</t>
  </si>
  <si>
    <t>ANN202505</t>
  </si>
  <si>
    <t>J202506</t>
  </si>
  <si>
    <t>SB3255A</t>
  </si>
  <si>
    <t xml:space="preserve">This book argues that many Japanese say they are nonreligious because they actually dislike religion and want to distance themselves from it. To support this argument, the book explores how religion is in decline in Japan today. Demonstrating how negative images of religion are produced in the mainstream media, in popular culture, and by various groups and people, this book also explores specific case studies such as anti-cult organizations, lawyers, government agencies, intellectuals, and religious organizations. </t>
  </si>
  <si>
    <t>Irreligion - History - 21st ce</t>
  </si>
  <si>
    <t>Irreligion - History</t>
  </si>
  <si>
    <t>Secularism - History - 21st ce</t>
  </si>
  <si>
    <t>Secularism - History</t>
  </si>
  <si>
    <t>Japan</t>
  </si>
  <si>
    <t>6 vols.</t>
  </si>
  <si>
    <t>C161</t>
  </si>
  <si>
    <t>NA6277</t>
  </si>
  <si>
    <t>NA6278</t>
  </si>
  <si>
    <t>NA6294</t>
  </si>
  <si>
    <t>NA6302</t>
  </si>
  <si>
    <t>グローバルな奴隷と人身売買の歴史をたどる12000年の全史。時代別の全6巻（古代世界 / 前近代 / 邂逅の時代 / 帝国時代 / 世界紛争の時代 / グローバル化の時代）は、各巻とも共通の章立て（1. 奴隷と人身売買の定義とイデオロギー / 2. 奴隷、人身売買、法 / 3. 政治文化 / 4. 強制労働経済 / 5. 社会組織、文化、儀式 / 6. ジェンダー、奴隷化、人身売買 / 7. 時代、奴隷化、人身売買 / 8. 反奴隷制、反人身売買、廃止の結果）で、時代と分野を超える比較の視座を提供。</t>
  </si>
  <si>
    <t>M60</t>
  </si>
  <si>
    <t>NA6248</t>
  </si>
  <si>
    <t>CH202506</t>
  </si>
  <si>
    <t>古代から現代まで人類がどのように余暇を過ごしてきたかをたどる2500年の全史。時代別の全6巻（古代 / 中世 / ルネサンス / 啓蒙主義時代 / 帝国主義時代 / 現代）は、各巻とも共通の章立て（1. 余暇の思想/ 2. 舞台芸術と観客/ 3.知性的アートと公衆 / 4. スポーツとゲーム / 5. 聖日・休日・ツーリズム / 6. 社交の世界 / 7. 財の世界 / 8. 自然の世界 / 9. 余暇の表象）で、時代と分野を超える比較の視座を提供。</t>
  </si>
  <si>
    <t>special p.</t>
  </si>
  <si>
    <t>TF25Q4S1</t>
  </si>
  <si>
    <t xml:space="preserve">世界各地から40人以上の専門家を結集し、千年以上にわたるグローバルな「情報」の実践を社会・政治・文化・技術が交差する視座から包括的に見わたす、メディア研究必携レファレンス。オランダ東インド会社の日本工場における情報管理についての章を含む。 From the Contents: 14. Trading Factories as Information Factories: Aspects of Information Management in the Dutch East India Company’s Japanese Factory, 1609-1623 (Gabor Szommer). </t>
  </si>
  <si>
    <t>Information science - History</t>
  </si>
  <si>
    <t>D240</t>
  </si>
  <si>
    <t>E180</t>
  </si>
  <si>
    <t xml:space="preserve">The Routledge Handbook of the Global 1980s brings together specialists from across the world to examine how the decade was shaped by enormous global changes to politics, economics, culture, societies, and protest movements. The handbook is divided into five sections focusing on the global environment, globalisation and neoliberalism, politics and society, culture and society, and the closing stages of the global Cold War. </t>
  </si>
  <si>
    <t>Civilization, Modern - 1950</t>
  </si>
  <si>
    <t>Civilization, Modern</t>
  </si>
  <si>
    <t>Nineteen eighties - Social asp</t>
  </si>
  <si>
    <t>Nineteen eighties - Political</t>
  </si>
  <si>
    <t>Nineteen eighties</t>
  </si>
  <si>
    <t>F07</t>
  </si>
  <si>
    <t>邦訳：2025年3月・河出書房新社。『サピエンス全史』が和洋ともベストセラーになったユヴァル・ノア・ハラリの６年ぶりの新刊。すべて本書が初出の内容から成り、情報ネットワークが人類史に与えてきた影響を検証する。2025年のペーパーバック版は新たな後書きも収録。 New in paperback now with a new Afterword. From the #1 New York Times bestselling author of Sapiens comes the groundbreaking story of how information networks have made, and unmade, our world.</t>
  </si>
  <si>
    <t>D233</t>
  </si>
  <si>
    <t>ANN202502</t>
  </si>
  <si>
    <t>J202503</t>
  </si>
  <si>
    <t>SB3242B</t>
  </si>
  <si>
    <t>日本と韓国、ドイツとポーランドなど、今日も世界中で巻き起こる戦争の記憶をめぐる「加害者」と「犠牲者」の一方的な関係とは言えない位置取り闘争の構造を剔抉した韓国発の問題書が遂に英訳。</t>
  </si>
  <si>
    <t>Collective memory</t>
  </si>
  <si>
    <t>Nationalism</t>
  </si>
  <si>
    <t>History, Modern - 20th century</t>
  </si>
  <si>
    <t>ANN202509</t>
  </si>
  <si>
    <t xml:space="preserve">Drawing on disciplines as diverse as ecology, history, economics, and epidemiology, this new edition provides students and scholars with an interdisciplinary guide to the major forces - both natural and human-made - that have determined demographic growth, stagnation, or decline across civilizations. </t>
  </si>
  <si>
    <t>F802</t>
  </si>
  <si>
    <t>DATACORE</t>
  </si>
  <si>
    <t>プリンストン大学出版局の好評を博した圧巻の情報史事典Information : A Historical Companion（2021年）のエッセンスを抜き出しペーパーバックで刊行する普及版。 Thanks to recent advances, we now enjoy seemingly unlimited access to information. How did information become so central to our everyday lives? This book traces the global emergence of information practices and technologies across pivotal epochs and regions, providing invaluable historical perspectives on the ways information has shaped and been shaped by societies. Featuring the core articles from the ultimate reference book Information: A Historical Companion, this short history will appeal to anyone seeking to understand our modern mania for an informed existence.</t>
  </si>
  <si>
    <t>Information resources - Histor</t>
  </si>
  <si>
    <t xml:space="preserve">For over thirty years Sport and the British (1989) has been the standard work on the history of sport in Britain, and the new edition provides a complete rewrite of the original text, incorporating the most up-to-date research. Women's sport has a much larger place than in the first edition and has been integrated into the body of the text rather than treated as a separate section. </t>
  </si>
  <si>
    <t>Sports - Social aspects - Grea</t>
  </si>
  <si>
    <t>Sports - Social aspects</t>
  </si>
  <si>
    <t>Sports - History - Great Brita</t>
  </si>
  <si>
    <t>Sports - History</t>
  </si>
  <si>
    <t>Great Britain</t>
  </si>
  <si>
    <t>D251</t>
  </si>
  <si>
    <t>J202509</t>
  </si>
  <si>
    <t>SB3260E</t>
  </si>
  <si>
    <t xml:space="preserve">日本社会の核心に迫るベストセラー英語テキスト、6年ぶりの最新版！コロナ禍の試練、家族とLGBTQの変化、空き家問題、AIの利用拡大、高齢者の犯罪などの新たな内容を盛る。 In this welcome new sixth edition of the bestselling textbook Understanding Japanese Society, Joy Hendry and Emma E. Cook take the reader into the heart of Japanese life. Fully updated, revised, and expanded with a brand new chapter on health and ageing, the sixth edition contains new material on: Experiences of the COVID-19 pandemic; Changes in the family and LGBTQ experiences; Increased interest in rural areas, the problems and opportunities of empty houses; Use of technology and AI in different areas of life; Discussion of new kinds of criminal activity and an increase in elderly offenders. </t>
  </si>
  <si>
    <t>Japan - Social life and custom</t>
  </si>
  <si>
    <t>Japan - Social conditions</t>
  </si>
  <si>
    <t>E191</t>
  </si>
  <si>
    <t>ANN202501</t>
  </si>
  <si>
    <t>From the second half of the nineteenth century, Japan has been a particularly enthusiastic user of exhibitions. Large-scale international exhibitions, including Osaka 2025, form only the tip of an iceberg comprising over 1,300 industrial, regional, and local exhibitions held in Japan over the past 150 years. In this unique history, Angus Lockyer explores how and why these events have been used as catalysts of development and arenas for fostering modern industry, empire, and nation. He traces their complicated genesis, realization, and reception, demonstrating that although they rarely achieve their stated aims, this does not undermine their utility  -  Japanese expos have provided a model subsequently adopted around the world.</t>
  </si>
  <si>
    <t>Exhibitions - History - Japan</t>
  </si>
  <si>
    <t>Technological innovations - Hi</t>
  </si>
  <si>
    <t>Economic development - History</t>
  </si>
  <si>
    <t>Japan - Economic conditions</t>
  </si>
  <si>
    <t>What have been the fundamental shifts in Japanese society over the past decade? And what has remained the same? What will the country look like in five years from now? Introducing you to all aspects of Japanese society, culture, politics, economy, geography and history, this book guides you through the country's enduring features, recent trends and the most interesting areas of analysis: Gender roles, gender fluidity and LBGTQ identities; Changing demographics; The current state of Japanese politics; Reflections on contemporary Japanese culture; Trends in Japan's external relations.</t>
  </si>
  <si>
    <t>ANN202506</t>
  </si>
  <si>
    <t>SB3260B</t>
  </si>
  <si>
    <t xml:space="preserve">Why did Japan embrace “mixed blood” as an authoritarian empire yet turn to xenophobic racial nationalism as a postwar democracy? Kristin Roebuck unravels the politics of sex and reproduction in Japan from the invasion of Manchuria in the 1930s to the dawn of US-Japan alliance in the 1950s, uncovering eugenic ideas and policies that policed the boundaries of kinship and country. </t>
  </si>
  <si>
    <t>Japan - History - 1945-</t>
  </si>
  <si>
    <t>Nationalism - Japan</t>
  </si>
  <si>
    <t>Japan - Population policy</t>
  </si>
  <si>
    <t>Japan - Race relations</t>
  </si>
  <si>
    <t>Eugenics - Japan</t>
  </si>
  <si>
    <t>M652</t>
  </si>
  <si>
    <t>J202312</t>
  </si>
  <si>
    <t>SB3204A</t>
  </si>
  <si>
    <t>CH202406</t>
  </si>
  <si>
    <t>SB3242A</t>
  </si>
  <si>
    <t>ANN202503</t>
  </si>
  <si>
    <t>SOPHIA25</t>
  </si>
  <si>
    <t>New in paperback. Hardcover was published in 2023. In this study, Ian Reader presents new insights into the relationship between religion and tourism more generally and into the contemporary religious situation in Japan. He counteracts scholarship that claims tourism increases religious activity, shows that tourism is a factor in increasing secularization in Japan and draws attention to the role of the state in such contexts.</t>
  </si>
  <si>
    <t>Tourism - Religious aspects -</t>
  </si>
  <si>
    <t>Japan - Religion</t>
  </si>
  <si>
    <t>Japan - Religious life and cus</t>
  </si>
  <si>
    <t>C132</t>
  </si>
  <si>
    <t xml:space="preserve">This book investigates the rise of the dogwhistle as a key cultural and political reference point, arguing that it’s a sign of our political times. It’s related both to the polarized nature of politics in the era of populism, culture wars and online echo-chambers, and to the preoccupation of radical activists on both sides of the traditional left/right divide with controlling language as a way of remaking culture. Their political aims are different, but their tactics are more similar than they might appear. </t>
  </si>
  <si>
    <t xml:space="preserve">In README, historian Patrick McCray argues that in order for computers to become ubiquitous, people first had to become interested in them, learn about them, and take the machines seriously. A powerful catalyst for this transformation was, ironically, one of the oldest information technologies we have: books. The author uses a carefully chosen selection of books, some iconic and others obscure, to describe this technological revolution as it unfolded in the half century after 1945.  </t>
  </si>
  <si>
    <t>Computers in literature</t>
  </si>
  <si>
    <t>Computers - Historiography</t>
  </si>
  <si>
    <t>DIVERSITY</t>
  </si>
  <si>
    <t xml:space="preserve">This book brings together works from exhibition catalogs and museum publications to provide a comprehensive and timely view of the modern approach to feminist curating. Offering insights into how curators from around the world engage with different feminisms and select and exhibit feminist art, this one-of-a-kind anthology exemplifies the diversity of feminist thinking and curatorial approaches in the contemporary art museum. </t>
  </si>
  <si>
    <t>SB3260D</t>
  </si>
  <si>
    <t xml:space="preserve">This book updates the definitive empirical work on Japanese youth fashion subcultures for the 2020s, featuring three new chapters on the global impact of anime, manga and cosplay, global youth subcultures and `cores' in cyberspace and social media, and understanding Japanese subcultures through neofeminist and cyber feminist frameworks.  </t>
  </si>
  <si>
    <t>Arts and youth - Japan</t>
  </si>
  <si>
    <t>Arts and youth</t>
  </si>
  <si>
    <t>Fashion - Japan</t>
  </si>
  <si>
    <t>Fashion</t>
  </si>
  <si>
    <t>Subculture - Japan</t>
  </si>
  <si>
    <t>57 b&amp;w photos</t>
  </si>
  <si>
    <t>M33</t>
  </si>
  <si>
    <t>J202403</t>
  </si>
  <si>
    <t>SB3207D</t>
  </si>
  <si>
    <t>NA6266</t>
  </si>
  <si>
    <t>NA6271</t>
  </si>
  <si>
    <t>ANIME</t>
  </si>
  <si>
    <t>CH202410</t>
  </si>
  <si>
    <t>NA6293</t>
  </si>
  <si>
    <t>NB4929</t>
  </si>
  <si>
    <t>日本・米国・中国の境界を越えて「オタク」が今日のコンテンツ経済を代表するファン文化を形成したダイナミズムに、映画研究、メディア理論、ファン研究、地域研究の学際的な視座から迫る。 Through the lens of anime and its transnational fandom, Jinying Li explores the meanings and logics of geekdom" as one of the most significant sociocultural groups of our time. Drawing from film studies</t>
  </si>
  <si>
    <t xml:space="preserve"> animation studies</t>
  </si>
  <si>
    <t xml:space="preserve"> media theories</t>
  </si>
  <si>
    <t xml:space="preserve"> fan studies</t>
  </si>
  <si>
    <t xml:space="preserve"> and area studies</t>
  </si>
  <si>
    <t xml:space="preserve"> she provides broad cultural and theoretical explanations of anime's appeal to a new body of tech-savvy knowledge workers and consumers commonly known as geeks</t>
  </si>
  <si>
    <t xml:space="preserve"> otaku</t>
  </si>
  <si>
    <t xml:space="preserve"> or zhai."</t>
  </si>
  <si>
    <t>Popular culture</t>
  </si>
  <si>
    <t>Geeks (Computer enthusiasts)</t>
  </si>
  <si>
    <t>Social epistemology</t>
  </si>
  <si>
    <t>Comic books, strips, etc - Jap</t>
  </si>
  <si>
    <t>Animation (Cinematography) - J</t>
  </si>
  <si>
    <t>ANN202402</t>
  </si>
  <si>
    <t>SB3267</t>
  </si>
  <si>
    <t>SB3220E</t>
  </si>
  <si>
    <t>ZS20260228</t>
  </si>
  <si>
    <t>アニメにおいて大きな効果を発揮するものの学術的研究はいまだ少ない音楽と音響についての初のレファレンス。アニメ研究と「サウンド・スタディーズ」が注目される音楽・音響・大衆文化研究を結びつけ、今後の国際的フィールドの広がりを方向づける画期的な一冊。1930年代から現在にいたる日本アニメ（映画・テレビ）における音楽・音響・音声の発展を、理論的な基盤にもとづく多数の論考を有機的に構成することで見わたす。各章で歴史的局面、作曲家、演奏者、シリーズ、ジャンルなどを扱うとともに、重要人物への貴重なインタビューを含む。編者マルコ・ペッリッテーリは、イタリア語でアニメ研究書を執筆し、編著論文集Japanese Animation in Asiaもあり。本書の推薦者には『なぜ日本は「メディアミックスする国」なのか』が邦訳されたマーク・スタインバーグや『ジブリ・アニメーションの文化学』などの編者である須川亜紀子・横浜国立大学教授が名を連ねる。</t>
  </si>
  <si>
    <t>M354</t>
  </si>
  <si>
    <t>M351</t>
  </si>
  <si>
    <t>CH202502</t>
  </si>
  <si>
    <t xml:space="preserve">This book explores how TikTok has revolutionized musical theatre fandom and democratized musical theatre fan cultures and spaces. The book argues that TikTok has created a new canon of musical theatre thanks to the way virality works on the app, expanding musical theatre into a purely digital realm that spills into other, non-digital aspects of U.S. popular culture.  </t>
  </si>
  <si>
    <t>Musicals - History and critici</t>
  </si>
  <si>
    <t>Fans Persons</t>
  </si>
  <si>
    <t xml:space="preserve">This Palgrave Pivot provides a concise and succinct analysis of K-pop from transcultural perspectives through its most famous example, BTS.   </t>
  </si>
  <si>
    <t>KNO5520</t>
  </si>
  <si>
    <t>12 vols.</t>
  </si>
  <si>
    <t>C05</t>
  </si>
  <si>
    <t>P</t>
  </si>
  <si>
    <t>NB4920</t>
  </si>
  <si>
    <t>WS2024</t>
  </si>
  <si>
    <t>WC2024A</t>
  </si>
  <si>
    <t>SB3229</t>
  </si>
  <si>
    <t>CORE50</t>
  </si>
  <si>
    <t>NB4925</t>
  </si>
  <si>
    <t>NB4939</t>
  </si>
  <si>
    <t>社会学の全体へ―重要用語を網羅する一大レファレンス、17年ぶりの新版！初版の編者ジョージ・リッツァにクリス・ロジェクらが加わり、今日の代表的な社会学者が寄稿した2700項目以上をアルファベット順に収録。既存の項目を全面改訂の上、300以上の新項目にて、社会・政治運動、ジェンダー・セクシュアリティ、人種・エスニシティ、ナショナリズム、健康と社会、社会理論などにわたる最新テーマに対応。グローバル化する社会学研究を反映した世界各地からのアプローチも特色。社会学のあらゆる分野、重要な概念・理論・方法論・思想・調査法・議論を網羅するとともに、他の多くの人文・社会系の分野とも交わる学際性を体現。（日本総代理店：紀伊國屋書店）</t>
  </si>
  <si>
    <t xml:space="preserve">This concise, clear, accessible book is meant to truly engage students by using personal stories, solid research, and key theories that illustrate how sociologists look at life, the way we understand social dynamics, what “socially constructed” means, and how a sociological sensibility can, ultimately, be liberating. </t>
  </si>
  <si>
    <t>ソーシャルネットワークデータの収集、分析、解釈について丁寧に解説する好評テキストの第3版。 This book supports you step-by-step through the entire research process, from design and data collection to coding, visualisation, and analysis.</t>
  </si>
  <si>
    <t>B114</t>
  </si>
  <si>
    <t>NB4923</t>
  </si>
  <si>
    <t>TF25Q2S1</t>
  </si>
  <si>
    <t>SB3256</t>
  </si>
  <si>
    <t>NB4943</t>
  </si>
  <si>
    <t>全34章にて人々の日常に寄り添う社会調査法「EM」の全体像と最前線に迫る初のハンドブック。「文脈と新資料」「理論的方向づけ」「研究アプローチ」「一般人と専門家の分析」「応用領域」の5部構成で、原点から今日にいたる重要な進展とEMのアプローチに特徴的な複雑性を解き明かす。 This volume offers a comprehensive overview of the most pressing issues and developments in the field of Ethnomethodology, including ethnomethodological Conversation Analysis, and highlights new and emerging areas for research. With truly authoritative coverage of the state of the art, including current debates, methodological issues, emerging topics for inquiry, new perspectives on established topics, empirical studies, and resources for study, it features lively, challenging discussions by a diverse range of international practitioners that will provide readers with unrivalled scholarship on Ethnomethodology and Conversation Analysis for years to come.</t>
  </si>
  <si>
    <t>Ethnomethodology</t>
  </si>
  <si>
    <t>K</t>
  </si>
  <si>
    <t>混合研究法の第一人者であるジョン・W・クレスウェルによる、受賞歴もあるベストセラータイトルの最新版。ナラティブ研究、現象学、グラウンデッド・セオリー、エスノグラフィー、事例研究の5つのアプローチを取り上げる、質的研究の理論・戦略・実践の入門書。シェリル・N・ポスを共著者に迎えた新版では、最新の技術開発を反映し、多様な事例を収録。</t>
  </si>
  <si>
    <t>Social sciences - Methodology</t>
  </si>
  <si>
    <t>C200</t>
  </si>
  <si>
    <t>G849</t>
  </si>
  <si>
    <t>NB4940</t>
  </si>
  <si>
    <t>SB3212</t>
  </si>
  <si>
    <t>NB4946</t>
  </si>
  <si>
    <t>SB3250</t>
  </si>
  <si>
    <t>NB4942</t>
  </si>
  <si>
    <t>デンジン&amp;リンカンによる質的研究の最も権威あるハンドブック（第2版は邦訳あり）の6年ぶりの新版。全34章のうち27章を刷新し、交差性、批判的障害学、ソーシャルメディア研究法、テーマティック・アナリシス法、公衆衛生とCOVID-19などの旧版にはなかったトピックを取り上げる。 This new edition of the SAGE Handbook of Qualitative Research represents the sixth generation of the ongoing conversation about the discipline, practice, and conduct of qualitative inquiry. As with earlier editions, the Sixth Edition is virtually a new volume, with 27 of the 34 chapters representing new topics or approaches not seen in the previous edition.</t>
  </si>
  <si>
    <t>Social sciences - Research</t>
  </si>
  <si>
    <t>Qualitative research</t>
  </si>
  <si>
    <t xml:space="preserve">With new content on the ethics of digital research, online interviews and data protection, you will also find: 11 new Student Research Spotlights that demonstrate how you can foster a reflexive mindset; A strong emphasis on social justice, including principles for culturally-responsive research and methodologies that challenge colonial perspectives; 34 case studies of real-world research that apply theory to global contexts, from Portugal, to Germany to Canada. </t>
  </si>
  <si>
    <t>Social sciences - Research - M</t>
  </si>
  <si>
    <t>NB4903</t>
  </si>
  <si>
    <t>SB3258</t>
  </si>
  <si>
    <t>NB4926</t>
  </si>
  <si>
    <t>NB4880</t>
  </si>
  <si>
    <t>NB4879</t>
  </si>
  <si>
    <t>NB4842</t>
  </si>
  <si>
    <t>社会科学全般で使う混合研究法をデザインするために必須のハンドブック。混合研究法の第一人者ジョン・W・クレスウェルをはじめ、マイク・D・フェターズ、V・L・プラノ・クラーク、抱井尚子（日本混合研究法学会初代理事長）、稲葉光行（日本混合研究法学会理事長）など、著名な研究者が多数寄稿。 The SAGE Handbook provides a comprehensive overview of key strands of research and theoretical concepts in this increasingly important field. With 49 chapters and four section summaries, this Handbook describes the 'state of the art'; discuss key debates and issues; and gives pointers on future directions for practice, research, teaching, management of services, and development of theoretical understandings.</t>
  </si>
  <si>
    <t>Research - Methodology</t>
  </si>
  <si>
    <t>This revised Fifth Edition offers an expanded interdisciplinary focus, covering qualitative research in the medical and health professions, the social sciences, education, and the humanities. It also covers new tools and technologies - including discussion of AI in qualitative research - that facilitate the process of conducting, analyzing, and presenting research.</t>
  </si>
  <si>
    <t>Education - Research - Methodo</t>
  </si>
  <si>
    <t>Education - Research</t>
  </si>
  <si>
    <t>CASE method</t>
  </si>
  <si>
    <t>NB4858</t>
  </si>
  <si>
    <t>NB4877</t>
  </si>
  <si>
    <t>世界の様々な地域の事例を集め、グローバルな視座から社会学の概念を見渡すレファレンス。全36章にて、ヨーロッパから、南北アメリカ、東アジア、東南アジア、南アジア、アフリカ、オセアニアまで、幅広い地域をカバー。「政治学」「労働」「親族」「信念」「技術」「生態学」の6部構成で、日本からは、阿部康人・同志社大学准教授が「3.11後の市民科学」について寄稿。 From the Contents: 34.Revaluing the mundane: Citizen science after Fukushima(Yasuhito Abe).</t>
  </si>
  <si>
    <t>TF24Q4S1</t>
  </si>
  <si>
    <t xml:space="preserve">This best-selling textbook returns for an eighth edition with material on the most fundamental issues in sociology today, building on the seventh edition’s discussion of reproductive justice after the revocation of Roe v. Wade, social movements such as BLM and #MeToo, a discussion of the Covid-19 pandemic and Donald Trump and Joe Biden. </t>
  </si>
  <si>
    <t>A304</t>
  </si>
  <si>
    <t>ANN202405</t>
  </si>
  <si>
    <t>空間と場所に関して最も影響力のある思想家62人について解説する好評テキストの新版。思想家の伝記、理論、影響と批判、主要参考文献などを収録。 This updated edition of the essential undergraduate text will introduce you to the most influential thinkers in the tradition of social theory, with a new focus on the past fifty years.</t>
  </si>
  <si>
    <t>Human geography</t>
  </si>
  <si>
    <t>Space and time</t>
  </si>
  <si>
    <t>SB3255B</t>
  </si>
  <si>
    <t xml:space="preserve">This Palgrave Pivot serves as a brief exploration of the evolution of sociological thinking in Japan from the Meiji era to the early 21st century. The authors unfold the narrative of societal changes, cultural shifts, and the interplay between tradition and modernity, tracing the footsteps of influential thinkers, movements, and key sociological themes that have shaped the collective consciousness of Japan.  </t>
  </si>
  <si>
    <t>KNO7420</t>
  </si>
  <si>
    <t>J202412</t>
  </si>
  <si>
    <t>SB3241E</t>
  </si>
  <si>
    <t>Though rich, diverse, unique and engaging, Japan's sociological outputs have been internationally underrepresented. In its thoughtful translation and curation of key Japanese sociological texts, this book redresses this imbalance and treads exciting new ground. Comprising 17 chapters spanning 7 decades, this text introduces you to fundamental themes, from classical studies in post-war Japan to contemporary sociological issues like migration politics, social mobility and gender-based violence.</t>
  </si>
  <si>
    <t>Sociology - Japan</t>
  </si>
  <si>
    <t xml:space="preserve">In this updated edition of her popular introduction, Mary Romero presents intersectionality as a core facet of the sociological imagination. One-dimensional approaches are no longer acceptable: we must examine all systems of oppression simultaneously and how they integrate and work with or against each other to shape life experiences. Recognizing the dynamics of patriarchy, capitalism, and white supremacy, Romero shows how social inequality is maintained or minimized in various social settings and interactions. The new edition is updated with the latest literature and theoretical insights, as well as addressing contemporary political issues and conservative backlash, from immigrant detention to attacks on Critical Race Theory. </t>
  </si>
  <si>
    <t>ANN202408</t>
  </si>
  <si>
    <t>Compiled by expert authors, the Encyclopedia outlines different regional strands of social theory, demonstrating how they conceptualize the international social order and contribute to understanding globalization processes. It identifies key concepts in contemporary social thought, addressing issues such as methodological nationalism, post-colonialism, globalization and world society. Entries emphasize the vital role of social theory in understanding society and set a new standard for reviewing ideas and concepts in the discipline.</t>
  </si>
  <si>
    <t>Globalization - Social aspects</t>
  </si>
  <si>
    <t>SB3255E</t>
  </si>
  <si>
    <t>This book explores the widening inequality and its social consequences in Tokyo Metropolitan area by using two approaches, one from social class and social stratification theory and the other from urban sociology. A vital resource for researchers, scholars, urban policy makers and urban planners.</t>
  </si>
  <si>
    <t>Tokyo Japan - Social condition</t>
  </si>
  <si>
    <t xml:space="preserve">This edited volume presents the latest findings from the 5th International Social Survey Programme (ISSP) Social Inequality module, a widely recognized dataset comprising responses from over 30 countries. It explores global perspectives on social inequality. The chapters in this book were originally published in the International Journal of Sociology. </t>
  </si>
  <si>
    <t>Equality - Public opinion</t>
  </si>
  <si>
    <t>Surveys</t>
  </si>
  <si>
    <t>NB4910</t>
  </si>
  <si>
    <t>NB4914</t>
  </si>
  <si>
    <t>SB3248</t>
  </si>
  <si>
    <t>SB3249</t>
  </si>
  <si>
    <t>SN2025GLBL</t>
  </si>
  <si>
    <t xml:space="preserve">格差問題をグローバルかつ社会科学全体で考えるために必携！全87章にて、格差にまつわる種々の理論的系譜、概念、方法、議論を網羅。「日本における社会的格差研究の小史」の章を含む。社会学・政治学・経済学で共有すべき格差研究の知を凝縮。 </t>
  </si>
  <si>
    <t>D224</t>
  </si>
  <si>
    <t>W</t>
  </si>
  <si>
    <t>世界中で広がる貧富の格差にアルファベット順のテーマ別に迫る、学生のための必携レファレンス！「医療」「環境」「市場」「住宅」「障害」「女性の権利」「性的指向」「年齢」等々のテーマについて各国・地域の動向を比較しながら解説。</t>
  </si>
  <si>
    <t>Equality</t>
  </si>
  <si>
    <t>E121</t>
  </si>
  <si>
    <t xml:space="preserve">This book offers a masterful and critical introduction to key issues and processes shaping contemporary cities, drawing on a whole host of economic, social, spatial, legal, environmental, and planning and design perspectives. In addition to the continuing power of `older' bases of urban inequality  ―  racial and cultural discrimination, gender inequity, legal exclusions, informality and shelter deprivation  ―  it examines significant emergent patterns, including the increasing polarization and concentrations of wealth at the top of urban economies. </t>
  </si>
  <si>
    <t xml:space="preserve">In the aftermath of the Cold War, many societies seemed firmly set on a pathway to cultural re-integration, progressive reform, and democratic government. This didn’t happen. Instead, they have become increasingly polarized, and far-right antidemocratic forces are gaining power. In his new work, Jeffrey Alexander explains why, developing an approach to social change that challenges the faith in progress that underpins much contemporary thinking. </t>
  </si>
  <si>
    <t xml:space="preserve">This book explores the QAnon movement by examining its history, fluctuations and evolution, stemming from the likelihood of multiple users behind the “Q” account, as well as from the changes in the sociopolitical landscape since the creation of the movement. </t>
  </si>
  <si>
    <t>Fanaticism - Political aspects</t>
  </si>
  <si>
    <t>Fanaticism</t>
  </si>
  <si>
    <t>QAnon conspiracy theory - Reli</t>
  </si>
  <si>
    <t>QAnon conspiracy theory</t>
  </si>
  <si>
    <t>United States</t>
  </si>
  <si>
    <t>ANN202504</t>
  </si>
  <si>
    <t xml:space="preserve">This book argues that whistleblowing is likely to become an increasingly important form of action in the coming years. Themes in the book include the democratic history of the whistleblower, normalized wrongdoing in organizations, the place of whistleblowers in popular culture, and Big Tech whistleblowing. </t>
  </si>
  <si>
    <t xml:space="preserve">Based on the experiences of workers, this book analyzes the reasons behind the unexpected growth of the 'great resignation' and demonstrates how resigning today not only prevents exploitative conditions from deteriorating our health and relationships, but also allows us to reclaim time for ourselves and our lives. </t>
  </si>
  <si>
    <t xml:space="preserve">Drawing on over 50 original interviews and discourse analytical research conducted in the US and Germany, The Social Codes of Tech Workers takes readers deep into their hearts and minds. Robert Dorschel demonstrates how tech workers’ subjectivity is structured by a return of social critique, hybrid professional roles, and distinctive lifestyles. The book identifies tech workers as a contradictory class formation, oscillating between a spirit of emancipation and yet another spirit of capitalism. </t>
  </si>
  <si>
    <t>High technology industries - E</t>
  </si>
  <si>
    <t xml:space="preserve">The Politics of Unpaid Labour introduces the theory of the politics of unpaid labour to advance understanding of inequality within the context of precarious work.  </t>
  </si>
  <si>
    <t>E235</t>
  </si>
  <si>
    <t>F88</t>
  </si>
  <si>
    <t xml:space="preserve">Where did data science come from, and why did it gain broad recognition? Philipp Brandt met data science’s early protagonists in New York City’s start-up spaces, coffee shops, and lecture halls, where they displayed a puzzling combination of enthusiasm and uncertainty. Retracing their conversations, Brandt demonstrates how the data scientist role emerged from the collective processing of personal struggles navigating the uncharted space between statistical expertise and coding skills.  </t>
  </si>
  <si>
    <t>NB4891</t>
  </si>
  <si>
    <t xml:space="preserve">Anthony Elliott examines how machine learning algorithms are not only transforming global institutions but also rewriting our personal lives. He tells this story through a wide-ranging analysis which takes in ChatGPT, Amazon, the Metaverse, Martin Ford, Netflix, Uber, Bernard Stiegler, Squid Game, Kate Crawford, LaMDA, Byung-Chul Han, autonomous drones, Jean Baudrillard and the automation of warfare. </t>
  </si>
  <si>
    <t>ANN202404</t>
  </si>
  <si>
    <t xml:space="preserve">機械学習のアルゴリズムがいかに国際組織から個人的生活まで変容させたか描く一冊。ChatGPT、Amazon、メタバース、NetFlix、Uber、マーティン・フォードなど多様な事例を収録。 Anthony Elliott examines how machine learning algorithms are not only transforming global institutions but also rewriting our personal lives. He tells this story through a wide-ranging analysis which takes in ChatGPT, Amazon, the Metaverse, Martin Ford, Netflix, Uber, Bernard Stiegler, Squid Game, Kate Crawford, LaMDA, Byung-Chul Han, autonomous drones, Jean Baudrillard and the automation of warfare. </t>
  </si>
  <si>
    <t>This Encyclopedia provides a comprehensive overview of the expanding field of science and technology studies (STS). Covering key frameworks, themes and topics, Ulrike Felt and Alan Irwin bring together expert contributors to map the development of STS within its historical and intellectual context.</t>
  </si>
  <si>
    <t>Science - Dictionaries</t>
  </si>
  <si>
    <t>Technology - Dictionaries</t>
  </si>
  <si>
    <t>F85</t>
  </si>
  <si>
    <t>KYOJO2025</t>
  </si>
  <si>
    <t xml:space="preserve">Through its 39 chapters, The Oxford Handbook of the Sociology of Machine Learning offers a state-of-the-art and forward-looking overview of the intersection between machine learning and sociology, exploring what sociology can gain from machine learning and how it can shed new light on the societal implications of this technology.  </t>
  </si>
  <si>
    <t>Machine learning - Social aspe</t>
  </si>
  <si>
    <t>Machine learning</t>
  </si>
  <si>
    <t>F46</t>
  </si>
  <si>
    <t xml:space="preserve">This Handbook covers the two post-disaster stages of the disaster cycle and presents a comprehensive and cutting-edge overview of their many considerations. </t>
  </si>
  <si>
    <t>Disaster relief</t>
  </si>
  <si>
    <t>ANN202411</t>
  </si>
  <si>
    <t xml:space="preserve">Topics covered include the social roots of disaster vulnerability, exposure to natural hazards as a form of environmental injustice, and emerging threats. This second edition includes a greater emphasis on climate-related disasters, reflections on the impacts of Covid-19, new material on the legacies of colonialism, and refreshed case studies. </t>
  </si>
  <si>
    <t xml:space="preserve">デジタル時代の社会を回す「ファン現象」に迫る基本書の8年ぶりの新版。全43章のうち、20章を新たに追加し、11章を改訂。新たな章として「アジアを越えるBLメディア：文化越境ファンダムにおけるクィア効果の役割の理論化」「Ｋポップのファンダムにおけるアイデンティティとパワーのマッピング」「“有害”ファン研究についての対話」を含む。 This second edition includes 20 new chapters, 11 revised chapters, and 12 reprinted chapters organized into four main sections: Methods, Ethics and Theoretical Approaches; Fan Practices and Platforms; Identities; and Industry and Labor. Each section features a short introduction that discusses the section's scope and contributions, highlights the importance of the section's topic to fan studies, and offers suggestions for further reading. </t>
  </si>
  <si>
    <t>Mass media and culture</t>
  </si>
  <si>
    <t>Fans Persons - Psychology</t>
  </si>
  <si>
    <t>A60</t>
  </si>
  <si>
    <t>J202409</t>
  </si>
  <si>
    <t>SB3226E</t>
  </si>
  <si>
    <t>TF24Q3S3</t>
  </si>
  <si>
    <t>日本、中国、イラン、イラク、台湾、韓国、インドネシア、シンガポール、トルコ、ロシアのゲームの歴史をめぐる。 This book explores the representations of national Asian histories in digital games. Situated at the intersection of regional game studies and historical game studies, this book offers chapters on histories and heritages of Japan, China, Iran, Iraq, Taiwan, South Korea, Indonesia, Singapore, Turkey, and Russia. From the Contents: 4. (De)colonial Difficulties in Japanese Games: Collective Memory &amp; (Post)colonialism in Atelier Ryza (Ryan Scheiding).</t>
  </si>
  <si>
    <t>Video games - History - Asia</t>
  </si>
  <si>
    <t>Video game characters - Design</t>
  </si>
  <si>
    <t>Representation Philosophy</t>
  </si>
  <si>
    <t>Asia - Social life and customs</t>
  </si>
  <si>
    <t>B33</t>
  </si>
  <si>
    <t>SN25Q13K</t>
  </si>
  <si>
    <t xml:space="preserve">This anthology, now in its second edition, re-centers the park experience around its protagonist: the tourist, and addresses the Disney Parks using performance theory, an approach few to no scholars had used prior to the first edition. It includes updated contributions and 3 new chapters that extend the framework of the 'Tourist as Actor' to new subjects. </t>
  </si>
  <si>
    <t>KNO5880</t>
  </si>
  <si>
    <t>JPOPCUL</t>
  </si>
  <si>
    <t>J202406</t>
  </si>
  <si>
    <t>「ジャニーズ・アイドル」現象とは何だったのか？現代日本における男性性とナショナルアイデンティティ形成に絡めて、メキシコの女性研究者がカルチュラルスタディーズの視点から社会経済的文脈とともに検討する。 New in paperback.  Hardcover was published in 2024.</t>
  </si>
  <si>
    <t>Theatrical agencies - History</t>
  </si>
  <si>
    <t>Celebrities in mass media</t>
  </si>
  <si>
    <t>Men in mass media</t>
  </si>
  <si>
    <t>Johnny &amp; Associates</t>
  </si>
  <si>
    <t>Theatrical agencies - Japan -</t>
  </si>
  <si>
    <t>Cultural industries - Japan -</t>
  </si>
  <si>
    <t xml:space="preserve">This book examines subcultures studies and how subcultures are structured by contours of inequality through the continued relevance of gender, sexuality, race and ethnicity and social class; as well as how contemporary processes, such as globalization, aging and digital technology have given us new ways of thinking about subcultures.  </t>
  </si>
  <si>
    <t>Counterculture - History - 21s</t>
  </si>
  <si>
    <t>Counterculture</t>
  </si>
  <si>
    <t>Social groups - History - 21st</t>
  </si>
  <si>
    <t>Social groups - History</t>
  </si>
  <si>
    <t>Sociology - History - 21st cen</t>
  </si>
  <si>
    <t xml:space="preserve">Now in a fully revised and updated third edition, The Paralympic Games Explained is the leading introduction to the Paralympic Games, one of the largest multi-sport mega-events in the world. The book explores every key aspect of the Games, from the history and development of the Paralympic movement to the Games’ economic and social impact. </t>
  </si>
  <si>
    <t>Sports for people with disabil</t>
  </si>
  <si>
    <t>A46</t>
  </si>
  <si>
    <t>NA6324</t>
  </si>
  <si>
    <t>This book focuses on tourism, memorial sites of the Holocaust and the Pacific War and the management practices for the visitors that they attract. It provides an account of landscapes of violence as millions of people in Central and Eastern Europe, China, Japan and the United States were affected by wars, conflicts and crises.  From the Contents: 7. Remembering Japanese American confinement: memorial practices at Amache and Manzanar; 8. Disconnection and continuity of war memories and battleship Yamato;9. ‘Kamikaze’ heritage tourism in Japan: a pathway to peace and understanding (reprint of article in the Journal of Heritage Tourism 2020); 10. Chinese students confront the Hiroshima Peace Memorial Museum.</t>
  </si>
  <si>
    <t>Dark tourism</t>
  </si>
  <si>
    <t>Heritage tourism - Management</t>
  </si>
  <si>
    <t>Holocaust, Jewish 1939-1945</t>
  </si>
  <si>
    <t>World War, 1939-1945 - Campaig</t>
  </si>
  <si>
    <t>E261</t>
  </si>
  <si>
    <t xml:space="preserve">Drawing on cutting-edge research from psychology, high performance, business and management, the book explores key issues in contemporary esports, including skill development, health and fitness, career transitions, live streaming, sponsorship, consumer behaviour, and social identity in esports, as well as looking at special populations, from parents of esports players to older people active in esports. </t>
  </si>
  <si>
    <t>eSports Contests</t>
  </si>
  <si>
    <t>eSports players</t>
  </si>
  <si>
    <t>NB4900</t>
  </si>
  <si>
    <t>NB4901</t>
  </si>
  <si>
    <t>SB3252</t>
  </si>
  <si>
    <t>急速に成長するeスポーツ産業を見渡す全62章。世界中から93名もの専門家を迎え、プレイヤー、ビジネス・経営、メディア・コミュニケーション、教育などの切り口で、eスポーツの実像に迫る。アジア、欧米、アフリカ、オセアニアなどの世界のeスポーツ文化の事例も紹介。 This handbook offers the first fully comprehensive, interdisciplinary study of esports, one of the fastest growing sectors of the contemporary sports and entertainment industries. Global in coverage, it emphasizes the multifaceted nature of esports and explores the most pressing issues defining the competitive video gaming landscape today.</t>
  </si>
  <si>
    <t>C141</t>
  </si>
  <si>
    <t xml:space="preserve">Based on a unique blending of sociology, history, anthropology, and philosophy, this book seeks to reinvigorate youth-centered sports along a path of inclusivity, play, and enjoyment. Beyond the Black Clubs represents a groundbreaking collaboration between leading global researchers as they unravel the intricate tapestry of youth sports in Japan. </t>
  </si>
  <si>
    <t xml:space="preserve">In this student-friendly textbook, author Cornel Nesseler moves beyond common misconceptions to provide a nuanced analysis of the esports industry's real-world impact. Concise chapters explore the intersection of competitive and non-competitive gaming and broader societal trends while offering real-world insights into esports career opportunities, connections to traditional sports, and the games at the core of the industry. </t>
  </si>
  <si>
    <t>NB4912</t>
  </si>
  <si>
    <t>NB4941</t>
  </si>
  <si>
    <t>広告、マーケティング、ＰＲ、戦略的コミュニケーションを含む販促産業の社会・政治・文化的影響力を探る全35章のハンドブック。「販促文化と産業の論理」「販促の実践」「販促とアイデンティティ」「販促と文化」「販促と制度的権力」の全5部構成で、「販促メディアと子ども」「気候危機」「ソーシャルメディア・インフルエンサー」といった学際的なテーマを含む。 The Sage Handbook of Promotional Culture and Society critically examines the social, political, and cultural impact of promotional industries, including advertising, branding, public relations, strategic communication, and marketing communication. By adopting a global and inclusive approach to its subject, the Handbook champions marginalised voices and cross-cultural scholarship.</t>
  </si>
  <si>
    <t>Public relations - Cross-cultu</t>
  </si>
  <si>
    <t>Advertising - Cross-cultural s</t>
  </si>
  <si>
    <t>Marketing - Cross-cultural stu</t>
  </si>
  <si>
    <t>NB4886</t>
  </si>
  <si>
    <t>Focusing on political humor in the media, the authors offer a panorama of political humor - including political satire, parody, and cartooning - in Spain, Poland, Montenegro, Turkey, Japan, Australia, Iran, Brazil, Argentina, Malaysia, and Indonesia, among others. They detail political humor’s multifaceted and versatile nature, suggesting that national culture and political humor expressed in the news media are intertwined; thus, understanding political humor requires looking at the cultural landscape of a given country or society.  From the Contents: 2.The Relationship between Culture and Political Humor in Japanese Manga; 12.Politically Related Senryu Verses in Daily Newspapers as a Manifestation of Humor in Japan.</t>
  </si>
  <si>
    <t>D111</t>
  </si>
  <si>
    <t>SB3251</t>
  </si>
  <si>
    <t>SB3214</t>
  </si>
  <si>
    <t>コロナ後の社会で初めてメディア・コミュニケーションにかかわる「女性と人権」の現代的論点を総括する注目のハンドブック。 This Handbook engages contemporary debates on women's rights, democracy, and neoliberalism through the lens of feminist communication scholarship. The first major collection of its kind published in the COVID-19 era, this unique volume frames a wide range of issues relevant to the gender and communication agenda within a human rights framework.</t>
  </si>
  <si>
    <t>SB3182</t>
  </si>
  <si>
    <t>SB3186</t>
  </si>
  <si>
    <t>NB4933</t>
  </si>
  <si>
    <t>WC2024B</t>
  </si>
  <si>
    <t>世界で起きている多くの紛争と平和コミュニケーションのアプローチを示すハンドブック。特にグローバルサウスに焦点を当て、理論、手法、媒介的・事例志向的・革新的なアプローチで紛争・平和の重要論点をたどる。 This incisive collection of essays highlights conflict and peace issues in the Global South, with coverage of theory, method, mediated, case-oriented, and innovative approaches. In Handbook of Conflict and Peace Communication, renowned communication and media scholar Dr. Sudeshna Roy delivers an authoritative exploration of a variety of critical conflicts in the world and a spectrum of approaches to peace communication.  This book offers an in-depth view of how intricate and intractable conflicts can be and how the communicative aspects of conflict are equally challenging.</t>
  </si>
  <si>
    <t>NA6306</t>
  </si>
  <si>
    <t>NB4919</t>
  </si>
  <si>
    <t>SB3245</t>
  </si>
  <si>
    <t>異文化間コミュニケーションの確立された理論、手法、実践を示し、グローバル社会における課題や機会に対応する異文化間コミュニケーションを探る全35章。特に、職場、教育、家族、メディア、危機、集団間介入に焦点を当て、「ヘイトスピーチ」「環境コミュニケーション」「危機の時代におけるコミュニケーション戦略」などの最新の論点を取り上げる。 This Handbook offers a global, interdisciplinary, and contextual approach to understanding the complexities of intercultural communication in our diverse and interconnected world. The handbook brings together established theories, methodologies, and practices and provides a comprehensive exploration of intercultural communication in response to the challenges and opportunities presented by our global society. Featuring contributions from leading and emerging scholars across multiple disciplines, including communication studies, psychology, applied linguistics, sociology, education, and business, this handbook covers research spanning geographical locations across Europe, Africa, Oceania, North America, South America, and the Asia Pacific.</t>
  </si>
  <si>
    <t>Intercultural communication</t>
  </si>
  <si>
    <t>SO25</t>
  </si>
  <si>
    <t>「批判的」異文化間コミュニケーション研究とは何か？そのコアとなる理論・方法と応用の射程を一冊にまとめた好評レファレンスの13年ぶりの新版。「入植者植民地主義」「交差性」「クィア性」「人種」「アイデンティティ」「批判的異文化間教育学」「移民」「エコロジー」「批判的未来」といったトピックをカバー。 In the newly revised second edition of The Handbook of Critical Intercultural Communication, a lineup of outstanding critical researchers delivers a one-stop collection of contemporary and relevant readings that define, delineate, and inhabit what it means to 'do critical intercultural communication.'</t>
  </si>
  <si>
    <t xml:space="preserve">This book advances our understanding of memory, information, and data by charting the struggle between the computing technologies that archive data and the cultures of information that have led to platforms that assert control over its use. Amelia Acker examines the origins of data archives and the computing processes of storage, exchange, and transmission.  </t>
  </si>
  <si>
    <t>Archives - Technological innov</t>
  </si>
  <si>
    <t>Digital preservation - History</t>
  </si>
  <si>
    <t>Information storage and retrie</t>
  </si>
  <si>
    <t xml:space="preserve">Can producing stories and developing platforms to support people who have been harmed by multiple, intersecting systems heal those systems? In Reparative Media, Aymar Jean Escoffery argues that this is exactly how we repair our culture and heal harms from racism, sexism, classism, homophobia, transphobia, ableism, and religious discrimination: by reconsidering how we make media, how we connect through technology, and how we generate knowledge. </t>
  </si>
  <si>
    <t>Television programs - Social a</t>
  </si>
  <si>
    <t>Social justice - United States</t>
  </si>
  <si>
    <t>Streaming technology (Telecomm</t>
  </si>
  <si>
    <t>Multiculturalism in mass media</t>
  </si>
  <si>
    <t>A03</t>
  </si>
  <si>
    <t>F803</t>
  </si>
  <si>
    <t xml:space="preserve">This cutting-edge introductory textbook, weaving together important insights from information science, history, regulation and culture, the text frames the social changes that have marked the first decades of the twenty-first century, and highlights some of the most significant issues we face today. Topics covered include organization, search, metadata, knowledge, open standards, and AI. </t>
  </si>
  <si>
    <t xml:space="preserve">The Routledge Companion to Media Audiences captures the ways in which audiences and audience researchers are adapting to emerging social, cultural, market, technical and environmental conditions. Bringing together forty original essays, this anthology explores how our constantly changing encounters with media are complex, contradictory, and increasingly commercialized in the modern world. </t>
  </si>
  <si>
    <t>B34</t>
  </si>
  <si>
    <t>SB3255D</t>
  </si>
  <si>
    <t>TF25Q3S1</t>
  </si>
  <si>
    <t>NB4934</t>
  </si>
  <si>
    <t>スクリーンには21世紀に「母」であることの複雑さ困難さを問う表象があふれている。映画を通して今日のグローバルな母たちの生き方に迫る本書の全33章のうち4章が日本関連で、「日本映画におけるトランスジェンダーの母たちと異界」「完璧なママではいられなくて：現代日本映画における女性の労働と育児放棄の描写」などを含む。 From the Contents: 8. Transgender Mothers and Ikai in Japanese Films (Katsuya Izumi); 13. The Anatomy of Dependence: Other Faces of Motherhood on Japanese Post-Millennial Screen (Ana Dosen); 17. Mothers-turned-activists in Japanese documentary film. Tokieda Toshie and the pioneer ‘democratic motherhood’; 27. Failing at Being a Perfect Mama: Portrayals of Women’s Labour and Child Abandonment in Contemporary Japanese Films (Herb L. Fondevilla).</t>
  </si>
  <si>
    <t>Motherhood in motion pictures</t>
  </si>
  <si>
    <t>Motherhood in mass media</t>
  </si>
  <si>
    <t xml:space="preserve">This book responds to mounting calls to broaden the theorization of digital journalism, addressing critical questions about an emerging yet rapidly expanding area of study, and presenting multiple entry points and approaches that help us understand digital journalism better.  </t>
  </si>
  <si>
    <t>KNO7330</t>
  </si>
  <si>
    <t xml:space="preserve">メディア・インフラ、公共コミュニケーションの政治、社会、民主主義、文化、経済状況の鍵概念を45ヶ国の事例を用いて探る事典。日本については、「日本：歴史的遺産、政治的相互依存、ＤＸ」を収録。 From the Contents: 33.Japan: Exploring Historical Legacies, Political Interdependencies, and Digital Transformation (Yosuke Buchmeier). </t>
  </si>
  <si>
    <t>F890</t>
  </si>
  <si>
    <t>TF23Q4SALE</t>
  </si>
  <si>
    <t>TF24Q1SALE</t>
  </si>
  <si>
    <t>SB3205</t>
  </si>
  <si>
    <t>SB3225</t>
  </si>
  <si>
    <t>ヘイトスピーチ、ホロコースト否定論、「キャンセルカルチャー」などは、表現の自由を制限されるべきなのか。歴史、哲学、政治、文化、技術の境界を越えて、今日の民主主義社会で激しい論争を巻き起こしている難題に、メディアとジャーナリズムの役割から迫る全36章。グローバルな事例研究も豊富で「2010年代の日本における表現の自由と民主主義」の章を含む。 This volume addresses the various historical, philosophical, political and cultural parameters of censorship and freedom of expression as well as current debates involving technology, journalism and media regulation. Geographically, temporally and culturally diverse accounts of censorship and freedom of expression are discussed through a broad range of perspectives and case studies. This Companion covers core principles and concerns in addition to more specialist and controversial debates, including those surrounding hate speech, holocaust denial, pornography and so-called 'cancel culture'. The collection pays particular attention to the role of the media in both facilitating and suppressing freedom of expression. From the Contents: Chapter 15: Freedom of Expression and Democracy in Japan in the 2010s (Ryusaku Yamada).</t>
  </si>
  <si>
    <t>Freedom of expression</t>
  </si>
  <si>
    <t>Censorship</t>
  </si>
  <si>
    <t>This cutting-edge collection explores the histories, aesthetics, and cultural work of fan video across a wide variety of manifestations and genres.  It examines a wide range of fan video genres and practices, including vidding, reaction videos, self-insert TikToks, ASMR videos, let's play videos, streams, Bilibili videos, gif loops, fan films, crack videos, animatics, collection videos, deepfakes, fake trailers, and fan video essays, among others.</t>
  </si>
  <si>
    <t>Internet videos - Social aspec</t>
  </si>
  <si>
    <t>Internet videos - Production a</t>
  </si>
  <si>
    <t>Internet videos</t>
  </si>
  <si>
    <t xml:space="preserve">This new edition covers the many changes in the field over the last decade:  from dating apps, AI, mobile phones, travel, games, and digital transactions through drones, blockchain, microbilities, Virtual Reality, touch and haptic technology, to the role of mobile media in health, climate change, mobiles and electrification, digital migrant cultures, arts, creativity, and politics - and beyond. From the Contents: 6. The Doubling of Time and Place (Hidenori Tomita). </t>
  </si>
  <si>
    <t>Mobile communication systems</t>
  </si>
  <si>
    <t>Mobile computing</t>
  </si>
  <si>
    <t>Multimedia communications</t>
  </si>
  <si>
    <t xml:space="preserve">While some hail cancel culture as a tool for social justice, amplifying marginalized voices and calling out systemic inequalities, others critique it as performative virtue signalling or a form of censorship. This book navigates these tensions by analysing the complex interplay of digital platforms and governance mechanisms that shape cancel culture. It explores how platform architectures enable or resist cancel practices, how narratives and media discourses surrounding cancel culture are constructed and contested, and how these dynamics differ across national and cultural contexts. </t>
  </si>
  <si>
    <t>Cancel culture</t>
  </si>
  <si>
    <t>Digital media - Social aspects</t>
  </si>
  <si>
    <t xml:space="preserve">Critical Literacy in an AI World examines generative AI through the lens of critical literacy. This textbook provides essential insights into advancements in artificial intelligence, which are increasingly entangled in human decision making across all spheres of society, profoundly reshaping literacy and media practices.  </t>
  </si>
  <si>
    <t>WS202508</t>
  </si>
  <si>
    <t xml:space="preserve">The Handbook of Digital Labor critically examines how digital technologies are reshaping work and employment around the globe. Bridging historical and contemporary perspectives, this timely volume explores the dynamics of labor within digital capitalism using a critical framework that illuminates the systemic challenges faced by workers across diverse sectors. Dozens of contributing authors address key challenges including surveillance, inequality, and environmental exploitation, while highlighting innovative forms of resistance and organizing. </t>
  </si>
  <si>
    <t>Mass media - Social aspects</t>
  </si>
  <si>
    <t>Labor</t>
  </si>
  <si>
    <t>データが社会を映すだけでなく社会を動かす時代、その全域において批判的データ研究の基礎から最前線のアプローチを開陳する、画期的なハンドブック。全28章をテーマ別の7部構成「データのインフラ」「データの労働」「データの権力と闘争」「データと自然の危機」「データと身体」「データの科学」「データの諸専門領域」にて収録。 The Sage Handbook of Data and Society provides a comprehensive exploration of the impact of data on society. Addressing urgent research questions in this rapidly evolving field and offering a balanced mix of introductory insights and advanced analyses, this resource offers a nuanced understanding of critical data studies and their relevance to contemporary society.</t>
  </si>
  <si>
    <t>Big data - Social aspects</t>
  </si>
  <si>
    <t>Internet - Social aspects</t>
  </si>
  <si>
    <t>108 color illus.</t>
  </si>
  <si>
    <t>G82</t>
  </si>
  <si>
    <t xml:space="preserve">Inspired by the author’s own experiences, Conceiving Histories brings together history, personal memoir, and illustration to investigate the culturally hidden experience of trying to conceive. In elegant, engaging prose, Isabel Davis explores the combination of myth, fantasy, science, and pseudo-science that the (un)reproductive body encounters in pursuit of a viable pregnancy. With 108 full-color illustrations, Conceiving Histories is also a beautiful material object, an intentionally playful antidote and supplement to online search engines - the resort of so many embroiled in fertility challenges. </t>
  </si>
  <si>
    <t>Conception - Social aspects -</t>
  </si>
  <si>
    <t>Human reproduction - Social as</t>
  </si>
  <si>
    <t>Fertility, Human - Social aspe</t>
  </si>
  <si>
    <t>C160</t>
  </si>
  <si>
    <t>TF23Q3SALE</t>
  </si>
  <si>
    <t>SB3234</t>
  </si>
  <si>
    <t>TF24S1GN</t>
  </si>
  <si>
    <t>NB4873</t>
  </si>
  <si>
    <t>NB4883</t>
  </si>
  <si>
    <t>NB4855</t>
  </si>
  <si>
    <t>ジェンダーの視点からメディアと暴力の問題系に切り込む初のハンドブック。全57章は、「報道」「現実の表象」「ジェンダーに基づくオンライン暴力」「フェミニストの反応」の4部構成で、各部に編者の序文を置き、最前線の風景を概観。映画、テレビからポルノグラフィー、ネット動画まで、世界各地の新旧のメディアを網羅し、性暴力、児童虐待、排外的煽動などの多様な暴力のかたちを論じる。 This is the first collection on media and violence to take a gendered, intersectional approach.  Comprising over 50 chapters by a team of interdisciplinary and international contributors, the book is structured around the following parts: News; Representing Reality; Gender-based Violence Online; Feminist Responses.</t>
  </si>
  <si>
    <t>Violence in mass media</t>
  </si>
  <si>
    <t>Violence - Sex differences</t>
  </si>
  <si>
    <t>Sex role in mass media</t>
  </si>
  <si>
    <t>Women in mass media</t>
  </si>
  <si>
    <t>Women - Violence against</t>
  </si>
  <si>
    <t>3 vols.</t>
  </si>
  <si>
    <t>C213</t>
  </si>
  <si>
    <t>NB4874</t>
  </si>
  <si>
    <t>NB4890</t>
  </si>
  <si>
    <t>NB4927</t>
  </si>
  <si>
    <t>初版の約350項目から改訂増補された新版では、アルファベット順に約500項目を収録。「COVID-19期間のLGBTQ+」「トランプ政権のLGBTQ+への影響」といった新トピックや、「クィア」「人種」「トランスジェンダー」に関する項目を追加。 This encyclopedia will be a unique product on the market: a reference work that looks at LGBTQ issues and identity primarily through the lenses of psychology, human development, and sociology, and emphasizing queer, feminist, and ecological perspectives on this topic. Entries will be written by top researchers and clinicians across multiple fields―psychology, human development, gender/queer studies, sexuality studies, social work, nursing, cultural studies, education, family studies, medicine, public health, and sociology―contributing to approximately 450-500 signed entries.</t>
  </si>
  <si>
    <t>Gays</t>
  </si>
  <si>
    <t>Gay and lesbian studies</t>
  </si>
  <si>
    <t>Sexual minorities</t>
  </si>
  <si>
    <t xml:space="preserve">In this comprehensive text, Holly Kruse explores how notions of gender and technology have been socially constructed. The book is rich with historical and contemporary examples  -  from bicycles and washing machines to the telegraph and the computer.  </t>
  </si>
  <si>
    <t>M6</t>
  </si>
  <si>
    <t>TF24Q2EF</t>
  </si>
  <si>
    <t>CH202503</t>
  </si>
  <si>
    <t xml:space="preserve">「少女／女子」の多様性に迫る「ガールズ・スタディーズ」の国際的かつ学際的そして交差的に進化を遂げる現在に迫る全32章。「ガールズ・スタディーズはいかにありえるか」「ガールズ・スタディーズにおいて誰が“ガール”なのか」「ガールとガールフッドの表象」「身体・性・セクシュアリティ」の4部構成。 Spread across four thematic sections, the essays in this collection offer a glimpse into the evolution of the field, directly challenge and move beyond the field's early shortcomings, provide compelling examples of current research, and suggest new directions for future Girls' Studies scholars. Chapters explore the connections between girlhoods and such topics as sexuality, race, ethnicity, religion, education, activism, social-class, ability, gender identity, media representation, and more. </t>
  </si>
  <si>
    <t>Teenage girls - Psychology</t>
  </si>
  <si>
    <t>Young women - Social condition</t>
  </si>
  <si>
    <t>家族、雇用、育児、介護にも深刻な影響をもたらしたコロナ禍の教訓をジェンダーの視点から包括的に論じる初のレファレンス。例えば、検査、治療、ワクチン接種へのアクセスにジェンダーはいかにかかわっていたか。あるいは既存のジェンダー格差とともに人種、セクシュアリティ、障害、移民、貧困と交差する格差の深刻化。全35章は、法と人権、経済と労働と社会的再生産、保健、リプロダクティブ・ヘルスなどの論点に及ぶ。 This interdisciplinary collection touches on two major themes: first, how gender played a central role in shaping access to testing, treatment, and vaccines. Second, how the pandemic not only deepened existing gender inequalities, but also those along the lines of race, class, sexuality, disability, and immigration status.  Bringing together a diverse range of international scholars across a number of disciplinary perspectives, this intersectional and comparative focus on COVID explores topics including the pandemic's impact on families, employment, childcare and elder care, human rights, as well as gender and political economy and leadership, public health law, disability rights, and abortion access.</t>
  </si>
  <si>
    <t>Social Determinants of Health</t>
  </si>
  <si>
    <t>COVID-19</t>
  </si>
  <si>
    <t>Gender Equity</t>
  </si>
  <si>
    <t>Socioeconomic Disparities in H</t>
  </si>
  <si>
    <t>TFSANKO</t>
  </si>
  <si>
    <t>SB3201</t>
  </si>
  <si>
    <t>NB4813</t>
  </si>
  <si>
    <t>人文・社会系の分野を越える新たなキーワード「インターセクショナリティ」の可能性を極めつくす全53章の画期的レファレンス。「交差性の系譜をたどりなおす」「交差的な方法と学際性／専門性」「交差性の旅路」「交差的なボーダーワーク」「トランス* 交差性」「障害と交差的身体化」「交差的な科学とデータ研究」「大衆文化の交差点」「交差的正義再考」の9部構成。 New in paperback. Hardcover was published in 2023. Comprising over 50 chapters by a diverse, international, and interdisciplinary team of contributors, the Companion is divided into nine parts: Retracing Intersectional Genealogies; Intersectional Methods and (Inter)Disciplinarity; Intersectionality's Travels; Intersectional Borderwork; Trans* Intersectionalities; Disability and Intersectional Embodiment; Intersectional Science and Data Studies; Popular Culture at the Intersections; Rethinking Intersectional Justice.</t>
  </si>
  <si>
    <t>Feminist theory</t>
  </si>
  <si>
    <t>Intersectionality Sociology -</t>
  </si>
  <si>
    <t>Women, Black - Social conditio</t>
  </si>
  <si>
    <t>African American women - Race</t>
  </si>
  <si>
    <t>G404</t>
  </si>
  <si>
    <t>This book equips you with the tools to safely and effectively harness femtech and digital health solutions while addressing critical issues like data privacy, device accuracy, and product reliability.</t>
  </si>
  <si>
    <t>TF25Q1S1</t>
  </si>
  <si>
    <t xml:space="preserve">Divided into three clear parts and comprising 34 chapters by an international team of contributors, The Handbook addresses topics in the following key areas: resisting violence; communicating creatively; labor migration and displacement; health and disease; reproduction; intersectionality; decolonial work. </t>
  </si>
  <si>
    <t>Feminist anthropology</t>
  </si>
  <si>
    <t>C210</t>
  </si>
  <si>
    <t>Carol Gilligan's landmark book In a Different Voice - the little book that started a revolution" - brought women's voices to the fore in work on the self and moral development</t>
  </si>
  <si>
    <t xml:space="preserve"> enabling women to be heard in their own right</t>
  </si>
  <si>
    <t xml:space="preserve"> and with their own integrity</t>
  </si>
  <si>
    <t xml:space="preserve"> for the first time.  Forty years later</t>
  </si>
  <si>
    <t xml:space="preserve"> Carol Gilligan now returns to the subject matter of her classic book</t>
  </si>
  <si>
    <t xml:space="preserve"> re-examining its central arguments and concerns from the vantage point of the present.  Thanks to the work that she and others have done in recent decades</t>
  </si>
  <si>
    <t xml:space="preserve"> it is now possible to clarify and articulate what couldn't quite be seen or said at the time of the original publication: that the "different voice" (the voice of care ethics)</t>
  </si>
  <si>
    <t xml:space="preserve"> although initially heard as a "feminine" voice</t>
  </si>
  <si>
    <t xml:space="preserve"> is in fact a human voice; that the voice it differs from is a patriarchal voice (bound to gender binaries and hierarchies); and that where patriarchy is in force or enforced</t>
  </si>
  <si>
    <t xml:space="preserve"> the human voice is a voice of resistance</t>
  </si>
  <si>
    <t xml:space="preserve"> and care ethics is an ethics of liberation.  While gender is central to the story Gilligan tells</t>
  </si>
  <si>
    <t xml:space="preserve"> it is not a story about gender: it is a human story."</t>
  </si>
  <si>
    <t>ANN202304</t>
  </si>
  <si>
    <t>Japan is at the forefront of global population decline. The Future Is Foreign investigates how elite Japanese firms are responding to this unprecedented challenge. Hilary Holbrow argues that labor shortages push Japanese firms to hire more immigrants and women, and to ease excessive demands on all workers. At the same time, not all employees benefit equally.</t>
  </si>
  <si>
    <t>Discrimination in employment -</t>
  </si>
  <si>
    <t>Pay equity - Japan</t>
  </si>
  <si>
    <t>Women - Japan - Economic condi</t>
  </si>
  <si>
    <t>Immigrants - Japan - Economic</t>
  </si>
  <si>
    <t>intro. p.</t>
  </si>
  <si>
    <t>D230</t>
  </si>
  <si>
    <t>NB4936</t>
  </si>
  <si>
    <t>世界的に議論を巻き起こす「難民」「強制移住」の問題系の最新の学術的知見をまとめた250項目以上を収録。「批判的難民研究コレクティブ」のメンバーによる学際的アプローチが特色で、「法・政治・政策」「人道主義と人道支援組織」「メディア・文化・ストーリーテリング」という3つの主題軸から構成。</t>
  </si>
  <si>
    <t xml:space="preserve">Immigration policy will never satisfy everyone. It’s a stubborn fact that more people will want to move to high-income countries than residents will want to admit. But, as Alan Manning  -  former head of Britain’s Migration Advisory Committee  -  makes clear, that doesn’t mean we can’t do much better. </t>
  </si>
  <si>
    <t>NB4908</t>
  </si>
  <si>
    <t>全88章にて世界的に議論を巻き起こす「クリティカル・ホワイトネス」の最前線を網羅。「アカデミア」「教育」「刑事司法」「対人援助職」「STEM」「人文・社会系」「コミュニティ・人道開発」といった広汎な分野における「白人性」を検証。 This timely handbook responds to the international drive to know more about Whiteness  -  its origins, its impacts and, importantly, the means for diffusing it. Guided by critical Whiteness theory, the volume deconstructs, decodes and disrupts Whiteness as it is constructed and employed in contemporary and diverse contexts.</t>
  </si>
  <si>
    <t>E130</t>
  </si>
  <si>
    <t>NB4818</t>
  </si>
  <si>
    <t>SB3183</t>
  </si>
  <si>
    <t>NA6221</t>
  </si>
  <si>
    <t>SB3210</t>
  </si>
  <si>
    <t>NB4884</t>
  </si>
  <si>
    <t>全３巻、31章からなる移民研究の必携レファレンス。1980年代から現在にかけての移民についてのケーススタディや、移民の文脈における社会的接触に関する研究を収録。世界経済全体に関係する移住の影響と決定要因を学術的に分析した、分野を越える新たな移民研究の嚆矢となるハンドブック。 Contents: Volume 1: Immigration and the Labor Market: A Global View of Assimilation and its Aftermath; Volume 2: Global Migration: Alternative Views and Social Comparisons; Volume 3: Types of Migrants and Economies: A Global Perspective.</t>
  </si>
  <si>
    <t>C142</t>
  </si>
  <si>
    <t xml:space="preserve">This book analyzes the relationship between migration and social sustainability in Japan and examines the transformation of its foreign-national and ethnic minority population over the past thirty years while critically assessing Japan’s immigration and integration policies and their domestic and inter-regional social effects. </t>
  </si>
  <si>
    <t>Older people - Social conditio</t>
  </si>
  <si>
    <t>Japan - Emigration and immigra</t>
  </si>
  <si>
    <t>SB3242E</t>
  </si>
  <si>
    <t>With contributions from a diverse group of thirteen scholars representing five academic disciplines, No Island Is an Island puts recent changes to the nature of immigration to Japan as well as the foreign population of Japan into social, political, historical, cultural, and religious context.</t>
  </si>
  <si>
    <t xml:space="preserve">A decade after the publication of the first International Handbook on the Demography of Sexuality, there have been fundamental shifts in how we measure sexual and gender identities and the breadth of available population-level sexuality data. The chapters in this second edition of this handbook provide guidance on methodological approaches involved in studying population sexuality, as well as insight into the ways that sexuality shapes key demographic outcomes. </t>
  </si>
  <si>
    <t>KNO7440</t>
  </si>
  <si>
    <t xml:space="preserve">Geodemography  -  an innovative perspective that brings together geography, demography and politics  -   is the study of how population dynamics influence societies, states, regions and affect the relations between them, over time and throughout the world. Using a broad repertoire of exemplary cases drawn from recent world history, this book demonstrates that geodemography is an invaluable tool for gaining a deeper appreciation of the changing relations between societies and states and the great challenges we face today.   </t>
  </si>
  <si>
    <t>SB3220F</t>
  </si>
  <si>
    <t>TF24Q3S1</t>
  </si>
  <si>
    <t>New in paperback. Hardcover was published in 2024. This textbook explores recent research on the topics of gender inequalities, intergenerational support, and family in select East Asian societies, including China, Hong Kong, Taiwan and Japan. it uncovers dynamic and evolving couple and intergenerational relationships, together with the persistent impact on time use, housework and childcare. From the Contents: 3. Intergenerational living arrangements and marital fertility in Japan: a counterfactual approach (Shohei Yoda).</t>
  </si>
  <si>
    <t>Child care - Social aspects -</t>
  </si>
  <si>
    <t>Child care - Economic aspects</t>
  </si>
  <si>
    <t>Fertility, Human - Economic as</t>
  </si>
  <si>
    <t>Sex role - East Asia</t>
  </si>
  <si>
    <t>M66</t>
  </si>
  <si>
    <t>SB3225Z1</t>
  </si>
  <si>
    <t>CH202409</t>
  </si>
  <si>
    <t>TF24S2HB</t>
  </si>
  <si>
    <t>SB3240</t>
  </si>
  <si>
    <t>世界各地で異なる「福祉国家システム」を比較する視座を開く好評ハンドブックの7年ぶりの新版。改訂増補し、32の国・地域をカバー。イタリア、スペイン、南アフリカ、ベトナムなどの新たな事例研究を含む。 Developing countries may not have full-fledged welfare states like those we find in Europe, but certainly they have welfare state systems.  For comparative social policy research, the term welfare state systems" has many advantages</t>
  </si>
  <si>
    <t xml:space="preserve"> as there are numerous different types/models of welfare state systems around the world."</t>
  </si>
  <si>
    <t>Social policy</t>
  </si>
  <si>
    <t>Public welfare</t>
  </si>
  <si>
    <t>Welfare state</t>
  </si>
  <si>
    <t>M68</t>
  </si>
  <si>
    <t>NB4878</t>
  </si>
  <si>
    <t>OAB2024</t>
  </si>
  <si>
    <t>The Oxford Handbook of the Sociology of Disability provides a timely and comprehensive overview of the wide range and depth of sociological theory and research on disability - brought together for the first time in one volume. The 37 chapters in this Handbook, organized into three major sections, provide an assessment of the history of the field, its current state, and the future for research on and in the sociology of disability.</t>
  </si>
  <si>
    <t>Sociology of disability</t>
  </si>
  <si>
    <t>152 illus., 132 in color</t>
  </si>
  <si>
    <t>C35</t>
  </si>
  <si>
    <t>C260</t>
  </si>
  <si>
    <t>SB3217</t>
  </si>
  <si>
    <t>SB3221</t>
  </si>
  <si>
    <t>当事者参加による真に多様で包摂的な未来のための最新・最大レファレンス。全92章にわたり近年の潮流を本格的に紹介し、障害の歴史から、世界の障害研究の潮流、障害運動のグローバルな展開、障害と人種やジェンダーとの交差性、今日の社会変革への可能性までをカバーする。 This important reference work maps the terrain of disability across the world by providing an overview of issues, concerns and developments in the domains of society, culture, medicine, law, policy, justice, education, economics, and science and technology. It is a truly inclusive volume bringing together perspectives from researchers, activists, professionals, service providers, international development experts and policymakers based in the global North and South, and it particularly focuses on the voices of the principal stakeholders - disabled persons themselves. Spread over 14 sections and spanning more than 80 chapters, this volume is the most comprehensive, up-to-date reference work available on the subject.</t>
  </si>
  <si>
    <t xml:space="preserve">This 2nd edition provides readers with an updated single source reviewing and updating sociological theory in medical or health sociology.  </t>
  </si>
  <si>
    <t>KNO7490</t>
  </si>
  <si>
    <t xml:space="preserve">In this updated edition, preeminent medical sociologist William C. Cockerham offers the most compelling case yet that stress, poverty, unhealthy lifestyles, and adverse living and working conditions can all be directly associated with illness.  Of particular note in this revised edition are: updates on the power of social class to determine a person’s health and life span; deeper consideration of how the social construction of race matters for a person’s physical and mental health; new research on the role of lifestyles as a social determinant of health; and an analysis of the differential impacts of the Covid-19 pandemic. </t>
  </si>
  <si>
    <t>G900</t>
  </si>
  <si>
    <t>NA6337</t>
  </si>
  <si>
    <t>NB4945</t>
  </si>
  <si>
    <t>好評「社会科学百科事典」シリーズから、健康と病気という人類普遍のテーマを学際的に開く基本書の11年ぶりの新版！500人以上の世界的な研究者が執筆協力した約600項目をアルファベット順に収録し、新設したセクションにて、グローバル・パンデミック、慢性疾患、エピジェネティクス、感染症、研究方法論をカバー。医療社会学、医療人類学、公衆衛生、健康心理学、健康地理学、看護、保健医療にわたる多様な関連分野を架橋し、全世界的なコロナ禍の経験を経てますます社会化する健康と病気の問題系を包括する必携レファレンス。</t>
  </si>
  <si>
    <t xml:space="preserve">The third edition of this popular book closely examines the influence of social class, gender, and race/ethnicity (among other issues) on health in the light of broad macro-political contexts. Bartley and Kelly-Irving draw on extensive new evidence that shows how the chances for everyone to lead a long and healthy life depend on where power lies to control health-damaging policies and introduce health-promoting ones. </t>
  </si>
  <si>
    <t>心理学、社会学、コミュニケーション研究などの境界を越える学際的なフィールドの初のレファレンスの3年ぶりの新版。大部分の内容を改訂し、新たな序文、5つの新たな章を収録。ロシア・ウクライナ戦争、パンデミック、人工知能からどんな笑いが取り出せるか。 This second edition includes a new introduction from the editors, updates to the majority of the chapters, and five new chapters which take a humour-research approach to contemporary issues such as the Russian-Ukrainian crisis, the consequences of the pandemic, and tackles developments related to artificial intelligence and gamification.</t>
  </si>
  <si>
    <t>KNO5340</t>
  </si>
  <si>
    <t>NB4866</t>
  </si>
  <si>
    <t>教育と社会の間の複雑な関係を詳説するレファレンス。全39章にて「ジェンダー・民族的格差」「COVID-19の幼児教育への影響」などの、私たちがグローバル社会で直面している教育の喫緊の課題を掘り下げる。「教育と持続的不平等」「社会・家族の文脈」「学校・教育政策」「地域とコミュニティ」「国際的コンテクストにおける教育とイノベーション」の5部構成。</t>
  </si>
  <si>
    <t>Educational sociology</t>
  </si>
  <si>
    <t>Education - Aims and objective</t>
  </si>
  <si>
    <t>NB4906</t>
  </si>
  <si>
    <t>This Encyclopedia provides a comprehensive map of the field of sexuality education. It offers an entry point for those interested in this topic, providing a robust summary of issues and directing them to its best scholarship. Comprehensive in scope, it covers diverse global locations to highlight the significance of context when defining sexuality education. The rapid development and increase in accessibility of digital technologies, which has broadened sexuality education to include digital and media platforms, is also reflected.</t>
  </si>
  <si>
    <t>KNO7220</t>
  </si>
  <si>
    <t>C174</t>
  </si>
  <si>
    <t>ANN202307</t>
  </si>
  <si>
    <t>SB3204F</t>
  </si>
  <si>
    <t>社会の主流や住宅体制の周辺部に位置するホームレスの人びとを陥れ、地位を小さなものにする隠れた力学を暴く。長期間のフィールドワークに基づいたエスノグラフィーの手法で、日本の状況を論じる一冊。 This book discloses the hidden dynamics of state rescaling that ensnares homeless people at the fringes of mainstream society and housing regimes.  The book develops rich context-based arguments of homelessness, policy, and social movements in Japan. It explains the oppressive effects of rescaling and its limits in the interplay of the state, domiciled society, public space, class formation, social movements, and capitalism.</t>
  </si>
  <si>
    <t>J202309</t>
  </si>
  <si>
    <t>SB3195E</t>
  </si>
  <si>
    <t>This book discloses the hidden dynamics of state rescaling that ensnares homeless people at the fringes of mainstream society and housing regimes.  The book develops rich context-based arguments of homelessness, policy, and social movements in Japan. It explains the oppressive effects of rescaling and its limits in the interplay of the state, domiciled society, public space, class formation, social movements, and capitalism.</t>
  </si>
  <si>
    <t>Urban poor - Japan</t>
  </si>
  <si>
    <t>Homelessness - Japan</t>
  </si>
  <si>
    <t>Urban policy - Japan</t>
  </si>
  <si>
    <t>NB4947</t>
  </si>
  <si>
    <t>政治マーケティングに関するグローバルな視点を示し、多様な文脈、文化、政治体制を網羅する全38章。ジンバブエ、日本、インド、香港、ウクライナといったこれまでほとんど議論されてこなかった地域の政治マーケティングの実践を取り上げる。 This is a comprehensive resource that introduces the theory and practice of political marketing in a global, yet simultaneously localized, world. The practice of political marketing has evolved significantly during the 20th and 21st centuries, adapting to the rise of mass media, marketing communication, advertising, and the web. Traditionally dominated by US, European, and Australasian scholars, the field has up-to-now emphasized the Americanisation and professionalisation of campaigning styles.</t>
  </si>
  <si>
    <t>Campaign management</t>
  </si>
  <si>
    <t>Marketing - Political aspects</t>
  </si>
  <si>
    <t>Marketing</t>
  </si>
  <si>
    <t>Political campaigns</t>
  </si>
  <si>
    <t>NB4909</t>
  </si>
  <si>
    <t>変革への胎動か民主主義への脅威か？民主主義の脅威か？分野も地域も越える「新たなポピュリズム」研究の総合的なプラットフォームとなるべく、米国とインドの大学の研究者がタッグを組んで学際的かつグローバルな顔ぶれの寄稿者を結集した、243項目の事典。日本関連項目「DX時代のポピュリズムとイノベーション戦略：日本の事例」「日本におけるソフト・ポピュリズムの可能性」を含む。</t>
  </si>
  <si>
    <t xml:space="preserve">This book details how Xi’s China, Putin’s Russia, Modi’s India, AMLO’s Mexico, Bolsonaro’s Brazil, and Orban’s Hungary have all sought, in their different ways, to exploit news to manufacture alternative realities - and how their methods have taken hold in the United States, the United Kingdom, and other democracies.  </t>
  </si>
  <si>
    <t>Government and the press</t>
  </si>
  <si>
    <t>Information warfare</t>
  </si>
  <si>
    <t>Mass media and propaganda</t>
  </si>
  <si>
    <t>Press and politics</t>
  </si>
  <si>
    <t>4 vols.</t>
  </si>
  <si>
    <t>NB4937</t>
  </si>
  <si>
    <t xml:space="preserve">ジェンダーと政治の相互関係の最新の知見をアルファベット順の500以上の項目（1500語以上）で平易に示すこのテーマの決定版レファレンス。グローバルかつ学際的で、インターセクショナリティの視座を組み込んだ、ジェンダー研究はもちろん、女性やLGBTQの政治参加と関連政策の両面がイシューになる政治学においても必携。 </t>
  </si>
  <si>
    <t xml:space="preserve">Once, it was thought, a scandal was the kiss of death for a political career. Today, however, surviving scandal seems to be the norm. Donald Trump has weathered - and even perhaps benefited from - controversies that would have been unimaginable for virtually any other candidate. Prominent figures in both parties have won elections and remained in office despite credible allegations of wrongdoing. Do scandals still matter? When and why do voters punish politicians or give them a free pass? Charting the changes from Watergate to the present, this book is a rigorous and compelling investigation of the politics of scandals. </t>
  </si>
  <si>
    <t>United States - Politics and g</t>
  </si>
  <si>
    <t>Political corruption - United</t>
  </si>
  <si>
    <t>Political culture - United Sta</t>
  </si>
  <si>
    <t>Polarization (Social sciences)</t>
  </si>
  <si>
    <t xml:space="preserve">The first edition of Populism and Word Politics was the first book-length treatment of populism from an International Relations (IR) perspective. The second edition reflects the continuation and evolution of populism in world politics, and includes a new introduction, updated chapters and an additional contribution on populist security narratives. </t>
  </si>
  <si>
    <t>A116</t>
  </si>
  <si>
    <t xml:space="preserve">Experts are not infallible. Treating them as such has done us all a grave disservice and, as The Weaponization of Expertise makes painfully clear, given rise to the very populism that all-knowing experts and their elite coterie decry. Jacob Hale Russell and Dennis Patterson use the devastating example of the COVID-19 pandemic to illustrate their case, revealing how the hubris of all-too-human experts undermined - perhaps irreparably - public faith in elite policymaking. Paradoxically, by turning science into dogmatism, the overweening elite response has also proved deeply corrosive to expertise itself - in effect, doing exactly what elite policymakers accuse their critics of doing. </t>
  </si>
  <si>
    <t>Science - Social aspects - Uni</t>
  </si>
  <si>
    <t>Elite (Social sciences) - Unit</t>
  </si>
  <si>
    <t>Populism - United States</t>
  </si>
  <si>
    <t>United States - Social conditi</t>
  </si>
  <si>
    <t xml:space="preserve">Routledge Handbook of Asian Diaspora and Nationalism examines how nationalism is negotiated and renegotiated in the diasporic context, and how diasporic nationalism significantly contributes to the ongoing processes of transnationalism and ethnonationalism. From the Contents: 12.  Nationalism “Back Home” and Diasporicity: Japanese Modern Overseas Migration and Representations of the Japanese Diaspora in Television Drama Series (Yuko Kawai); 20.  Managing Diasporic Returns: Contrasting Approaches to Peoplehood and Returnee Integration in Japan and Korea (Ingyu Oh, Dong-Hoon Seol &amp; Minkyung Choi). </t>
  </si>
  <si>
    <t>SB3242F</t>
  </si>
  <si>
    <t xml:space="preserve">Based on the findings of cross-national surveys in Japan, South Korea, and China, this book scrutinizes the dynamics of the state - society relationships in each country, examining trends of change in this relationship during the COVID-19 pandemic. Citizens’ attitudes toward individual freedom, the state’s anti-pandemic policies, vaccine hesitancy, and income redistribution policies across the three countries are compared revealing how public opinion in Japan, South Korea, and China during the COVID-19 pandemic provides a basis for understanding the complex relationship between state and society in East Asia. </t>
  </si>
  <si>
    <t>COVID-19 Pandemic, 2020-2023 -</t>
  </si>
  <si>
    <t>SB3257</t>
  </si>
  <si>
    <t>Oren Bar-Gill and Cass Sunstein consider the harms and benefits of AI and algorithms and catalog the different ways in which algorithms are being or may be used in consumer and other markets. The authors identify the market conditions under which these uses injure consumers and consider policy and regulatory responses that could reduce the risks consumers, investors, workers, and voters face now - and in the future.</t>
  </si>
  <si>
    <t>Artificial intelligence</t>
  </si>
  <si>
    <t>Consumer protection - Data pro</t>
  </si>
  <si>
    <t>スポーツが経済的にも政治的にも重要になるとともに不正行為も後を絶たず、近年の注目テーマ。好評の初版を6年ぶりに改訂、アップデートし、新たなテーマとして「内部通報」「スポーツウォッシング」「eスポーツ」を取り上げる。 This updated and expanded new edition explores how sport is manipulated for economic and political gain. New chapters looking at whistleblowing, sportwashing, e-sports, and horseracing broaden the scope of the book and explore recent debates.</t>
  </si>
  <si>
    <t>KNO7870</t>
  </si>
  <si>
    <t>NB4851</t>
  </si>
  <si>
    <t>格差社会変革の切り札になるか？ 注目テーマの好評ハンドブック、4年ぶりの新版。新たな章で、ベーシック・インカムの歴史、開発や和平への貢献、社会実験の必要条件、公衆衛生的含意などを論じる。ミクロシミュレーション、地価税、地域通貨、ブロックチェーン技術、暗号通貨の進展にも対応。 New in softcover. Hardcover was published in 2023.</t>
  </si>
  <si>
    <t>KNO7830</t>
  </si>
  <si>
    <t>This handbook takes a comprehensive approach to studying and understanding modern slavery, particularly forced labour and human trafficking. It considers the historical and cultural roots of modern slavery and suggests that analyzing the issue from humanities, social sciences, criminological, and business perspectives could lead to a better understanding of its emergence worldwide.</t>
  </si>
  <si>
    <t xml:space="preserve">From the advent of tools like ChatGPT to the creation of synthetic media, the book provides a rigorous, scientific analysis of how Generative AI is altering content creation, distribution, and consumption. </t>
  </si>
  <si>
    <t>TF24Q4S2</t>
  </si>
  <si>
    <t>データ主導の時代に急成長を遂げる「インフルエンス産業」は、国家／非国家アクターの種々のニーズに応じて、オーディエンスの感情・思考・行動に影響を与える。全25章で世界中で商業、政治、メディアの境界を越えて存在感を高めるこの産業のしくみを初めて包括的に概観するハンドブック。 This Handbook provides the first comprehensive examination of the influence industry and how it operates worldwide across different domains. The volume fills a gap in scholarship exploring the recent technical, political and economic development of this industry, surveying the extent of different technologies and services offered to clients worldwide across multiple domains (commercial, political, national security and government).</t>
  </si>
  <si>
    <t>Propaganda</t>
  </si>
  <si>
    <t>Public relations</t>
  </si>
  <si>
    <t>Social influence</t>
  </si>
  <si>
    <t>Digital media - Political aspe</t>
  </si>
  <si>
    <t>SB3215</t>
  </si>
  <si>
    <t>SB3230</t>
  </si>
  <si>
    <t>NB4885</t>
  </si>
  <si>
    <t>観光学の定番レファレンス、10年ぶりの新版―コロナ禍の激震を経た観光の未来を照らす！近年の激動のさなかのツーリズムの今後を考えるための基礎と最新の視座を提供する本書は、初版の構成を刷新し、全8部・全48章にて、新たなトピックとしては、コロナ禍の観光と観光業界への影響、中国のアウトバウンド・ツーリズムとショッピング、長距離ウォーキングなどに対応。 New in paperback. Hardcover was published in 2024.</t>
  </si>
  <si>
    <t>Tourism</t>
  </si>
  <si>
    <t>Handbooks and manuals</t>
  </si>
  <si>
    <t>NB4915</t>
  </si>
  <si>
    <t>NB4928</t>
  </si>
  <si>
    <t>世界各地のツーリズムをまとめる必携の事典の8年ぶりの新版。前版から13ヶ国・105名が新たに加わり、世界124ヶ国から871名もの専門家が寄稿した国際的な内容。全771項目にて、基本用語から最近使われ始めた新たな概念まで説明し、ツーリズム、ホスピタリティ、レクリエーションといった諸領域の重要テーマを網羅。編集委員の加藤久美・和歌山大教授をはじめ、日本からも多数寄稿。 This encyclopedia is the most comprehensive and updated source of reference in tourism research and practice. It covers both traditional and emerging concepts and terms and is fully international in its scope. Some 769 entries by 871 internationally renowned experts from 124 countries provide a definitive access to the knowledge of tourism and its related fields.</t>
  </si>
  <si>
    <t xml:space="preserve">This book considers the manner in which places associated with past dark events are presented and interpreted for tourists. Case studies include both well- and lesser-known destinations related to the Pacific War, from a comparison of the Hiroshima and Nagasaki Peace/Atomic Bomb Museums to an island where poison gas was manufactured, and a former copper mine at which prisoners of war worked during 1944-5. Other case studies focus on disaster sites, contentious industrial heritage, controversial Hansen’s disease (leprosy) sanatoria, and more. </t>
  </si>
  <si>
    <t>E112</t>
  </si>
  <si>
    <t>SB3235C</t>
  </si>
  <si>
    <t>Maximum Likelihood Estimation with Stata, Fifth Edition is the essential reference and guide for researchers in all disciplines who wish to write maximum likelihood (ML) estimators in Stata. Beyond providing comprehensive coverage of Stata’s commands for writing ML estimators, the book presents an overview of the underpinnings of maximum likelihood and how to think about ML estimation. The fifth edition includes a new second chapter that demonstrates the easy-to-use mlexp command. This command allows you to directly specify a likelihood function and perform estimation without any programming.</t>
  </si>
  <si>
    <t>Social sciences - Statistical</t>
  </si>
  <si>
    <t>URL前半</t>
    <rPh sb="3" eb="5">
      <t>ゼンハン</t>
    </rPh>
    <phoneticPr fontId="1"/>
  </si>
  <si>
    <t>https://pro.kinokuniya.co.jp/search_detail/product?search_detail_called=1&amp;table_kbn=E&amp;exp_id=</t>
    <phoneticPr fontId="1"/>
  </si>
  <si>
    <t>ISBN</t>
    <phoneticPr fontId="1"/>
  </si>
  <si>
    <t>URL</t>
    <phoneticPr fontId="1"/>
  </si>
  <si>
    <t>Document ID</t>
  </si>
  <si>
    <t>Title</t>
  </si>
  <si>
    <t>PrintIsbn</t>
  </si>
  <si>
    <t>EIsbn</t>
  </si>
  <si>
    <t>Publisher</t>
  </si>
  <si>
    <t>Imprint</t>
  </si>
  <si>
    <t>PublicationDate</t>
  </si>
  <si>
    <t>Date Added</t>
  </si>
  <si>
    <t>Document Type</t>
  </si>
  <si>
    <t>Title Edition</t>
  </si>
  <si>
    <t>Series Title</t>
  </si>
  <si>
    <t>Authors</t>
  </si>
  <si>
    <t>Subject</t>
  </si>
  <si>
    <t>Lcc</t>
  </si>
  <si>
    <t>Dewey</t>
  </si>
  <si>
    <t>Lcsh</t>
  </si>
  <si>
    <t>Language</t>
  </si>
  <si>
    <t>Available for Sale</t>
  </si>
  <si>
    <t>Digital Course Reserve</t>
  </si>
  <si>
    <t>Max Concurrent Users</t>
  </si>
  <si>
    <t>DDA Available</t>
  </si>
  <si>
    <t>Full Download Available</t>
  </si>
  <si>
    <t>STL Available</t>
  </si>
  <si>
    <t>DRM Free Available for Sale</t>
  </si>
  <si>
    <t>Price Non-Linear USD</t>
  </si>
  <si>
    <t>Price 3-User USD</t>
  </si>
  <si>
    <t>Price 1-User USD</t>
  </si>
  <si>
    <t>Price Unlimited USD</t>
  </si>
  <si>
    <t>Full MARC Available</t>
  </si>
  <si>
    <t>Screen Reader Friendly</t>
  </si>
  <si>
    <t>Accessibility Metadata</t>
  </si>
  <si>
    <t>ebrary ID</t>
  </si>
  <si>
    <t>MiL ID</t>
  </si>
  <si>
    <t>Fund Code</t>
  </si>
  <si>
    <t>Subscribed</t>
  </si>
  <si>
    <t>DRM Free Subscribed</t>
  </si>
  <si>
    <t>Owned</t>
  </si>
  <si>
    <t>Owned Access Model</t>
  </si>
  <si>
    <t>DRM Free Owned</t>
  </si>
  <si>
    <t>NL Days Remaining</t>
  </si>
  <si>
    <t>Visible</t>
  </si>
  <si>
    <t>Full Record URL</t>
  </si>
  <si>
    <t>The Routledge Companion to Intersectionalities</t>
  </si>
  <si>
    <t>Taylor &amp; Francis Group</t>
  </si>
  <si>
    <t>Book</t>
  </si>
  <si>
    <t>Routledge Companions to Gender Series</t>
  </si>
  <si>
    <t>Nash, Jennifer C.;Pinto, Samantha</t>
  </si>
  <si>
    <t>Social Science</t>
  </si>
  <si>
    <t>HQ1190 .N374 2023</t>
  </si>
  <si>
    <t>English</t>
  </si>
  <si>
    <t>Yes</t>
  </si>
  <si>
    <t>No</t>
  </si>
  <si>
    <t>https://ebookcentral.proquest.com/lib/demo-kinokuniya/detail.action?docID=7192873</t>
  </si>
  <si>
    <t>The Oxford Handbook of the Sociology of Disability</t>
  </si>
  <si>
    <t>Oxford University Press, Incorporated</t>
  </si>
  <si>
    <t>Oxford Handbooks Series</t>
  </si>
  <si>
    <t>Brown, Robyn Lewis;Maroto, Michelle;Pettinicchio, David</t>
  </si>
  <si>
    <t>HV1568 .O946 2023</t>
  </si>
  <si>
    <t>Sociology of disability. ; People with disabilities-Social conditions.</t>
  </si>
  <si>
    <t>https://ebookcentral.proquest.com/lib/demo-kinokuniya/detail.action?docID=7261026</t>
  </si>
  <si>
    <t>Bloomsbury Publishing Plc</t>
  </si>
  <si>
    <t>Religion</t>
  </si>
  <si>
    <t>https://ebookcentral.proquest.com/lib/demo-kinokuniya/detail.action?docID=7280959</t>
  </si>
  <si>
    <t>https://ebookcentral.proquest.com/lib/demo-kinokuniya/detail.action?docID=7280960</t>
  </si>
  <si>
    <t>The Routledge Companion to Gender, Media and Violence</t>
  </si>
  <si>
    <t>Boyle, Karen;Berridge, Susan</t>
  </si>
  <si>
    <t>P96.V5 .R688 2024</t>
  </si>
  <si>
    <t>Feminism and mass media. ; Sex role in mass media. ; Violence-Sex differences. ; Violence in mass media. ; Women-Violence against. ; Women in mass media.</t>
  </si>
  <si>
    <t>https://ebookcentral.proquest.com/lib/demo-kinokuniya/detail.action?docID=7281674</t>
  </si>
  <si>
    <t>Handbook of the Anthropocene : Humans Between Heritage and Future</t>
  </si>
  <si>
    <t>Religion and Philosophy Series</t>
  </si>
  <si>
    <t>Wallenhorst, Nathanaël;Wulf, Christoph.</t>
  </si>
  <si>
    <t>Philosophy; Social Science</t>
  </si>
  <si>
    <t>B1-5802</t>
  </si>
  <si>
    <t>Geology, Stratigraphic-Anthropocene.</t>
  </si>
  <si>
    <t>https://ebookcentral.proquest.com/lib/demo-kinokuniya/detail.action?docID=30717231</t>
  </si>
  <si>
    <t>Fine Arts</t>
  </si>
  <si>
    <t>NC1766.J3 L5 2024</t>
  </si>
  <si>
    <t>Animation (Cinematography)-Japan-Influence. ; Animation (Cinematography)-Japan-Social aspects. ; Comic books, strips, etc.-Japan-Psychological aspects. ; Geeks (Computer enthusiasts) ; Social epistemology. ; Popular culture.</t>
  </si>
  <si>
    <t>https://ebookcentral.proquest.com/lib/demo-kinokuniya/detail.action?docID=30753472</t>
  </si>
  <si>
    <t>SAGE Publications, Limited</t>
  </si>
  <si>
    <t>Poth, Cheryl N.</t>
  </si>
  <si>
    <t>H62.A1 .S244 2023</t>
  </si>
  <si>
    <t>Social sciences-Research.</t>
  </si>
  <si>
    <t>https://ebookcentral.proquest.com/lib/demo-kinokuniya/detail.action?docID=30769405</t>
  </si>
  <si>
    <t>The Palgrave International Handbook of Basic Income</t>
  </si>
  <si>
    <t>Springer International Publishing AG</t>
  </si>
  <si>
    <t>Exploring the Basic Income Guarantee Series</t>
  </si>
  <si>
    <t>Torry, Malcolm</t>
  </si>
  <si>
    <t>Business/Management; Economics</t>
  </si>
  <si>
    <t>HJ9-9940</t>
  </si>
  <si>
    <t>Basic income.</t>
  </si>
  <si>
    <t>https://ebookcentral.proquest.com/lib/demo-kinokuniya/detail.action?docID=30806128</t>
  </si>
  <si>
    <t>Rescaling Urban Poverty : Homelessness, State Restructuring and City Politics in Japan</t>
  </si>
  <si>
    <t>John Wiley &amp; Sons, Incorporated</t>
  </si>
  <si>
    <t>RGS-IBG Book Series</t>
  </si>
  <si>
    <t>HV4607.A4 H393 2023</t>
  </si>
  <si>
    <t>Homelessness-Japan. ; Sociology, Urban-Japan. ; Urban poor-Japan.</t>
  </si>
  <si>
    <t>https://ebookcentral.proquest.com/lib/demo-kinokuniya/detail.action?docID=30835945</t>
  </si>
  <si>
    <t>Bhambra, Gurminder;Mayblin, Lucy;Medien, Kathryn;Viveros-Vigoya, Mara</t>
  </si>
  <si>
    <t>HM881</t>
  </si>
  <si>
    <t>https://ebookcentral.proquest.com/lib/demo-kinokuniya/detail.action?docID=30975830</t>
  </si>
  <si>
    <t>Berends, Mark;Schneider, Barbara;Lamb, Stephen</t>
  </si>
  <si>
    <t>Education; Social Science</t>
  </si>
  <si>
    <t>https://ebookcentral.proquest.com/lib/demo-kinokuniya/detail.action?docID=30999676</t>
  </si>
  <si>
    <t>The Routledge Companion to Gender and COVID-19</t>
  </si>
  <si>
    <t>McClain, Linda C.;Ahmed, Aziza</t>
  </si>
  <si>
    <t>Social Science; Health</t>
  </si>
  <si>
    <t>RA644.C67</t>
  </si>
  <si>
    <t>362.1962/4144</t>
  </si>
  <si>
    <t>COVID-19 (Disease)</t>
  </si>
  <si>
    <t>https://ebookcentral.proquest.com/lib/demo-kinokuniya/detail.action?docID=31211203</t>
  </si>
  <si>
    <t>Blair, Ann;Duguid, Paul;Goeing, Anja-Silvia;Grafton, Anthony</t>
  </si>
  <si>
    <t>Library Science</t>
  </si>
  <si>
    <t>Z665 .I546 2024</t>
  </si>
  <si>
    <t>Information science-History.</t>
  </si>
  <si>
    <t>https://ebookcentral.proquest.com/lib/demo-kinokuniya/detail.action?docID=31229737</t>
  </si>
  <si>
    <t>Rioux, Marcia H.;Buettgen, Alexis;Zubrow, Ezra;Viera, José</t>
  </si>
  <si>
    <t>HV40-69.2</t>
  </si>
  <si>
    <t>People with disabilities.</t>
  </si>
  <si>
    <t>https://ebookcentral.proquest.com/lib/demo-kinokuniya/detail.action?docID=31251609</t>
  </si>
  <si>
    <t>The Routledge Companion to Girls' Studies</t>
  </si>
  <si>
    <t>Mazzarella, Sharon</t>
  </si>
  <si>
    <t>Social Science; Psychology</t>
  </si>
  <si>
    <t>HQ798</t>
  </si>
  <si>
    <t>Teenage girls-Psychology. ; Young women-Social conditions.</t>
  </si>
  <si>
    <t>https://ebookcentral.proquest.com/lib/demo-kinokuniya/detail.action?docID=31251741</t>
  </si>
  <si>
    <t>SAGE Publications, Incorporated</t>
  </si>
  <si>
    <t>Goldberg, Abbie E.</t>
  </si>
  <si>
    <t>General Works/Reference; Social Science</t>
  </si>
  <si>
    <t>https://ebookcentral.proquest.com/lib/demo-kinokuniya/detail.action?docID=31288980</t>
  </si>
  <si>
    <t>Beyond the Male Idol Factory : The Construction of Gender and National Ideologies in Japan Through Johnny's Jimusho</t>
  </si>
  <si>
    <t>Asian Celebrity and Fandom Studies</t>
  </si>
  <si>
    <t>PN2921 .M363 2024</t>
  </si>
  <si>
    <t>Johnny &amp; Associates. ; Masculinity in popular culture. ; Celebrities in mass media. ; Cultural industries-Japan-History. ; Theatrical agencies-Japan-History. ; Men in mass media.</t>
  </si>
  <si>
    <t>https://ebookcentral.proquest.com/lib/demo-kinokuniya/detail.action?docID=31304097</t>
  </si>
  <si>
    <t>The Language of Politics Series</t>
  </si>
  <si>
    <t>Feldman, Ofer</t>
  </si>
  <si>
    <t>Political Science</t>
  </si>
  <si>
    <t>JA85-85.2</t>
  </si>
  <si>
    <t>https://ebookcentral.proquest.com/lib/demo-kinokuniya/detail.action?docID=31326252</t>
  </si>
  <si>
    <t>Farley, John E.;Flota, Michael W.;Carter, J. Scott</t>
  </si>
  <si>
    <t>HM585</t>
  </si>
  <si>
    <t>Sociology.</t>
  </si>
  <si>
    <t>https://ebookcentral.proquest.com/lib/demo-kinokuniya/detail.action?docID=31355073</t>
  </si>
  <si>
    <t>https://ebookcentral.proquest.com/lib/demo-kinokuniya/detail.action?docID=31357475</t>
  </si>
  <si>
    <t>Behavioral Science and Psychology Series</t>
  </si>
  <si>
    <t>Vanderheiden, Elisabeth;Mayer, Claude-Hélène</t>
  </si>
  <si>
    <t>HM1001-1281</t>
  </si>
  <si>
    <t>https://ebookcentral.proquest.com/lib/demo-kinokuniya/detail.action?docID=31360171</t>
  </si>
  <si>
    <t>Russell, Jacob Hale;Patterson, Dennis</t>
  </si>
  <si>
    <t>https://ebookcentral.proquest.com/lib/demo-kinokuniya/detail.action?docID=31368817</t>
  </si>
  <si>
    <t>The Wiley Blackwell Companion to Tourism</t>
  </si>
  <si>
    <t>Wiley Blackwell Companions to Geography Series</t>
  </si>
  <si>
    <t>Hall, C. Michael</t>
  </si>
  <si>
    <t>https://ebookcentral.proquest.com/lib/demo-kinokuniya/detail.action?docID=31522871</t>
  </si>
  <si>
    <t>Asian Histories and Heritages in Video Games</t>
  </si>
  <si>
    <t>Routledge Advances in Game Studies</t>
  </si>
  <si>
    <t>Kang, Yowei;Yang, Kenneth C. C.;Mochocki, Michał;Majewski, Jakub;Schreiber, Paweł</t>
  </si>
  <si>
    <t>Sport &amp;amp; Recreation</t>
  </si>
  <si>
    <t>GV1469.3</t>
  </si>
  <si>
    <t>Video games-History-Asia. ; Video game characters-Design. ; Representation (Philosophy) ; Asia-Social life and customs.</t>
  </si>
  <si>
    <t>https://ebookcentral.proquest.com/lib/demo-kinokuniya/detail.action?docID=31575377</t>
  </si>
  <si>
    <t>Routledge Handbook of Esports</t>
  </si>
  <si>
    <t>Routledge International Handbooks Series</t>
  </si>
  <si>
    <t>Jenny, Seth E.;Besombes, Nicolas;Brock, Tom;Cote, Amanda C.;Scholz, Tobias M.</t>
  </si>
  <si>
    <t>GV1469.34.E86</t>
  </si>
  <si>
    <t>eSports (Contests)</t>
  </si>
  <si>
    <t>https://ebookcentral.proquest.com/lib/demo-kinokuniya/detail.action?docID=31603462</t>
  </si>
  <si>
    <t>The Routledge Companion to Media Audiences</t>
  </si>
  <si>
    <t>Routledge Media and Cultural Studies Companions Series</t>
  </si>
  <si>
    <t>Hill, Annette;Lunt, Peter</t>
  </si>
  <si>
    <t>P96.A83</t>
  </si>
  <si>
    <t>Mass media. ; Mass media-Social aspects. ; Mass media and culture.</t>
  </si>
  <si>
    <t>https://ebookcentral.proquest.com/lib/demo-kinokuniya/detail.action?docID=31603467</t>
  </si>
  <si>
    <t>Briant, Emma L.;Bakir, Vian</t>
  </si>
  <si>
    <t>HM1231</t>
  </si>
  <si>
    <t>Propaganda.</t>
  </si>
  <si>
    <t>https://ebookcentral.proquest.com/lib/demo-kinokuniya/detail.action?docID=31609661</t>
  </si>
  <si>
    <t>Tourism, Memorials and Landscapes of Violence : Remembering the Holocaust and the Pacific War</t>
  </si>
  <si>
    <t>Routledge Cultural Heritage and Tourism Series</t>
  </si>
  <si>
    <t>Hartmann, Rudi</t>
  </si>
  <si>
    <t>History; Geography/Travel</t>
  </si>
  <si>
    <t>G156.5.D37</t>
  </si>
  <si>
    <t>940.53/1864</t>
  </si>
  <si>
    <t>Dark tourism. ; Holocaust, Jewish (1939-1945) ; World War, 1939-1945-Campaigns-Pacific Ocean.</t>
  </si>
  <si>
    <t>https://ebookcentral.proquest.com/lib/demo-kinokuniya/detail.action?docID=31612748</t>
  </si>
  <si>
    <t>Schapals, Aljosha Karim;Pentzold, Christian</t>
  </si>
  <si>
    <t>P91.3</t>
  </si>
  <si>
    <t>https://ebookcentral.proquest.com/lib/demo-kinokuniya/detail.action?docID=31622263</t>
  </si>
  <si>
    <t>The Palgrave Handbook of Music and Sound in Japanese Animation</t>
  </si>
  <si>
    <t>Palgrave Studies in Sound Series</t>
  </si>
  <si>
    <t>Pellitteri, Marco</t>
  </si>
  <si>
    <t>Social Science; Fine Arts</t>
  </si>
  <si>
    <t>HM1206-1211</t>
  </si>
  <si>
    <t>Animated film music-Japan. ; Anime (Motion pictures) ; Anime (Television programs) ; Sound in motion pictures.</t>
  </si>
  <si>
    <t>https://ebookcentral.proquest.com/lib/demo-kinokuniya/detail.action?docID=31674255</t>
  </si>
  <si>
    <t>The Routledge International Handbook of Ethnomethodology</t>
  </si>
  <si>
    <t>Carlin, Andrew P.;Dennis, Alex;Jenkings, K. Neil;Lindwall, Oskar;Mair, Michael</t>
  </si>
  <si>
    <t>HM481</t>
  </si>
  <si>
    <t>https://ebookcentral.proquest.com/lib/demo-kinokuniya/detail.action?docID=31685837</t>
  </si>
  <si>
    <t>University of Hawaii Press</t>
  </si>
  <si>
    <t>Strausz, Michael;Han, Eric;Kashiwazaki, Chikako;Kato, Jotaro;Liu-Farrer, Gracia;Norihito, Takahashi;Roberts, Glenda S.;Fujita, Noriko;Holbrow, Hilary J.;Tian, Yunchen</t>
  </si>
  <si>
    <t>History; Political Science</t>
  </si>
  <si>
    <t>https://ebookcentral.proquest.com/lib/demo-kinokuniya/detail.action?docID=31692099</t>
  </si>
  <si>
    <t>The Routledge Companion to Media Fandom</t>
  </si>
  <si>
    <t>Click, Melissa A.;Scott, Suzanne</t>
  </si>
  <si>
    <t>HM646</t>
  </si>
  <si>
    <t>Fans (Persons)-Psychology. ; Mass media and culture. ; Popular culture-Social aspects.</t>
  </si>
  <si>
    <t>https://ebookcentral.proquest.com/lib/demo-kinokuniya/detail.action?docID=31696404</t>
  </si>
  <si>
    <t>World Scientific Handbook Of Global Migration (In 3 Volumes)</t>
  </si>
  <si>
    <t>World Scientific Publishing Company</t>
  </si>
  <si>
    <t>World Scientific</t>
  </si>
  <si>
    <t>Robert M Sauer</t>
  </si>
  <si>
    <t>HD6300 .W675 2024</t>
  </si>
  <si>
    <t>Foreign workers. ; Emigration and immigration. ; Labor supply.</t>
  </si>
  <si>
    <t>https://ebookcentral.proquest.com/lib/demo-kinokuniya/detail.action?docID=31717730</t>
  </si>
  <si>
    <t>The Routledge Handbook of Disaster Response and Recovery</t>
  </si>
  <si>
    <t>Paul, Bimal Kanti;Juran, Luke</t>
  </si>
  <si>
    <t>HV553</t>
  </si>
  <si>
    <t>Disaster relief. ; Hazard mitigation.</t>
  </si>
  <si>
    <t>https://ebookcentral.proquest.com/lib/demo-kinokuniya/detail.action?docID=31725554</t>
  </si>
  <si>
    <t>Breuer, Markus;Forrest, David</t>
  </si>
  <si>
    <t>Philosophy; Sport &amp;amp; Recreation</t>
  </si>
  <si>
    <t>GV716</t>
  </si>
  <si>
    <t>https://ebookcentral.proquest.com/lib/demo-kinokuniya/detail.action?docID=31733732</t>
  </si>
  <si>
    <t>State, Society, and Covid-19 in East Asia</t>
  </si>
  <si>
    <t>Routledge Contemporary Asian Societies Series</t>
  </si>
  <si>
    <t>Fujita, Taisuke;Yamamoto, Hidehiro;Cho, Youngho;Han, Sang-Jin;Zhai, Yida</t>
  </si>
  <si>
    <t>Health; Social Science</t>
  </si>
  <si>
    <t>COVID-19 Pandemic, 2020-2023. ; COVID-19 (Disease)-Government policy. ; COVID-19 (Disease)-Epidemiology.</t>
  </si>
  <si>
    <t>https://ebookcentral.proquest.com/lib/demo-kinokuniya/detail.action?docID=31752253</t>
  </si>
  <si>
    <t>The Routledge Handbook of Motherhood on Screen</t>
  </si>
  <si>
    <t>Routledge Media and Cultural Studies Handbooks Series</t>
  </si>
  <si>
    <t>Liddy, Susan;Flynn, Deirdre</t>
  </si>
  <si>
    <t>PN1995.9.M63</t>
  </si>
  <si>
    <t>https://ebookcentral.proquest.com/lib/demo-kinokuniya/detail.action?docID=31752294</t>
  </si>
  <si>
    <t>Mutsvairo, Bruce;Orgeret, Kristin Skare</t>
  </si>
  <si>
    <t>Journalism</t>
  </si>
  <si>
    <t>PN4699-5650</t>
  </si>
  <si>
    <t>Digital media. ; Online journalism-Handbooks, manuals, etc.</t>
  </si>
  <si>
    <t>https://ebookcentral.proquest.com/lib/demo-kinokuniya/detail.action?docID=31759158</t>
  </si>
  <si>
    <t>Elgar Encyclopedia of Science and Technology Studies</t>
  </si>
  <si>
    <t>Edward Elgar Publishing Limited</t>
  </si>
  <si>
    <t>Elgar Encyclopedias in the Social Sciences Series</t>
  </si>
  <si>
    <t>Felt, Ulrike;Irwin, Alan</t>
  </si>
  <si>
    <t>Science: General; Science</t>
  </si>
  <si>
    <t>Q175.5 .E443 2024</t>
  </si>
  <si>
    <t>Science-Social aspects-Encyclopedias.</t>
  </si>
  <si>
    <t>https://ebookcentral.proquest.com/lib/demo-kinokuniya/detail.action?docID=31783161</t>
  </si>
  <si>
    <t>Social Sciences Series</t>
  </si>
  <si>
    <t>Jodhka, Surinder S.;Rehbein, Boike</t>
  </si>
  <si>
    <t>HM706</t>
  </si>
  <si>
    <t>https://ebookcentral.proquest.com/lib/demo-kinokuniya/detail.action?docID=31788370</t>
  </si>
  <si>
    <t>Ravulo, Jioji;Olcoń, Katarzyna;Dune, Tinashe;Workman, Alex;Liamputtong, Pranee</t>
  </si>
  <si>
    <t>HT1501-1595.22</t>
  </si>
  <si>
    <t>https://ebookcentral.proquest.com/lib/demo-kinokuniya/detail.action?docID=31790020</t>
  </si>
  <si>
    <t>Asakawa, Tatsuto;Hashimoto, Kenji;Hirahara, Yuki</t>
  </si>
  <si>
    <t>HN730.T65</t>
  </si>
  <si>
    <t>https://ebookcentral.proquest.com/lib/demo-kinokuniya/detail.action?docID=31807468</t>
  </si>
  <si>
    <t>Weller, Toni;Black, Alistair;Mak, Bonnie;Skouvig, Laura</t>
  </si>
  <si>
    <t>Z665</t>
  </si>
  <si>
    <t>https://ebookcentral.proquest.com/lib/demo-kinokuniya/detail.action?docID=31807499</t>
  </si>
  <si>
    <t>Chacko Chennattuserry, Joseph;Deshpande, Madhumati;Hong, Paul</t>
  </si>
  <si>
    <t>JA76</t>
  </si>
  <si>
    <t>https://ebookcentral.proquest.com/lib/demo-kinokuniya/detail.action?docID=31812798</t>
  </si>
  <si>
    <t>Venturini, Tommaso;Acker, Amelia;Plantin, Jean-Christophe;Walford, Tone</t>
  </si>
  <si>
    <t>HM851 .S244 2025</t>
  </si>
  <si>
    <t>Information society.</t>
  </si>
  <si>
    <t>https://ebookcentral.proquest.com/lib/demo-kinokuniya/detail.action?docID=31812894</t>
  </si>
  <si>
    <t>Edwards, Lee;Bourne, Clea;Cabañes, Jason Vincent A.;Castro, Gisela</t>
  </si>
  <si>
    <t>Business/Management</t>
  </si>
  <si>
    <t>https://ebookcentral.proquest.com/lib/demo-kinokuniya/detail.action?docID=31812903</t>
  </si>
  <si>
    <t>The Palgrave Handbook on Modern Slavery</t>
  </si>
  <si>
    <t>Krambia Kapardis, Maria;Clark, Colin;Warria, Ajwang';Dion, Michel</t>
  </si>
  <si>
    <t>JV6001-9480</t>
  </si>
  <si>
    <t>https://ebookcentral.proquest.com/lib/demo-kinokuniya/detail.action?docID=31824067</t>
  </si>
  <si>
    <t>Allen, Louisa;Rasmussen, Mary Lou</t>
  </si>
  <si>
    <t>Health; Education</t>
  </si>
  <si>
    <t>LC189-214.53</t>
  </si>
  <si>
    <t>Sex instruction.</t>
  </si>
  <si>
    <t>https://ebookcentral.proquest.com/lib/demo-kinokuniya/detail.action?docID=31859626</t>
  </si>
  <si>
    <t>Inequality Around the World : Understanding the Rich-Poor Divide from America to Zimbabwe [2 Volumes]</t>
  </si>
  <si>
    <t>Bloomsbury Academic &amp; Professional</t>
  </si>
  <si>
    <t>Shannon, Deric</t>
  </si>
  <si>
    <t>HM821 .I547 2025</t>
  </si>
  <si>
    <t>Equality.</t>
  </si>
  <si>
    <t>https://ebookcentral.proquest.com/lib/demo-kinokuniya/detail.action?docID=31872177</t>
  </si>
  <si>
    <t>Migration, Aging and Japan's Sustainable Society</t>
  </si>
  <si>
    <t>Routledge Contemporary Japan Series</t>
  </si>
  <si>
    <t>Saveliev, Igor;Hall, Natalie-Anne</t>
  </si>
  <si>
    <t>HN723.5</t>
  </si>
  <si>
    <t>Migrations of nations.</t>
  </si>
  <si>
    <t>https://ebookcentral.proquest.com/lib/demo-kinokuniya/detail.action?docID=31880714</t>
  </si>
  <si>
    <t>Liu, Shuang;Komisarof, Adam;Hua, Zhu;Obijiofor, Levi</t>
  </si>
  <si>
    <t>HM1211 .S244 2025</t>
  </si>
  <si>
    <t>Intercultural communication. ; Linguistics.</t>
  </si>
  <si>
    <t>https://ebookcentral.proquest.com/lib/demo-kinokuniya/detail.action?docID=31880925</t>
  </si>
  <si>
    <t>Jafari, Jafar;Xiao, Honggen</t>
  </si>
  <si>
    <t>HD21</t>
  </si>
  <si>
    <t>338.4/791/03</t>
  </si>
  <si>
    <t>https://ebookcentral.proquest.com/lib/demo-kinokuniya/detail.action?docID=31881640</t>
  </si>
  <si>
    <t>Engineering; Engineering: General</t>
  </si>
  <si>
    <t>T395.5.J3 L635 2025</t>
  </si>
  <si>
    <t>Exhibitions-Japan-History. ; Technological innovations-Japan-History. ; Economic development-Japan-History. ; Japan-Economic conditions.</t>
  </si>
  <si>
    <t>https://ebookcentral.proquest.com/lib/demo-kinokuniya/detail.action?docID=31922390</t>
  </si>
  <si>
    <t>Social Science; Philosophy</t>
  </si>
  <si>
    <t>HM480</t>
  </si>
  <si>
    <t>https://ebookcentral.proquest.com/lib/demo-kinokuniya/detail.action?docID=31925011</t>
  </si>
  <si>
    <t>The Oxford Handbook of the Sociology of Machine Learning</t>
  </si>
  <si>
    <t>Borch, Christian;Pardo-Guerra, Juan Pablo</t>
  </si>
  <si>
    <t>HM51 .B673 2025</t>
  </si>
  <si>
    <t>Sociology. ; Sociology-Research.</t>
  </si>
  <si>
    <t>https://ebookcentral.proquest.com/lib/demo-kinokuniya/detail.action?docID=31929893</t>
  </si>
  <si>
    <t>Tisdell, Elizabeth J.;Merriam, Sharan B.;Stuckey-Peyrot, Heather L.</t>
  </si>
  <si>
    <t>Education</t>
  </si>
  <si>
    <t>https://ebookcentral.proquest.com/lib/demo-kinokuniya/detail.action?docID=31955722</t>
  </si>
  <si>
    <t>The Handbook of Digital Labor</t>
  </si>
  <si>
    <t>Global Handbooks in Media and Communication Research Series</t>
  </si>
  <si>
    <t>Qiu, Jack Linchuan;Yeo, ShinJoung;Maxwell, Richard</t>
  </si>
  <si>
    <t>https://ebookcentral.proquest.com/lib/demo-kinokuniya/detail.action?docID=32005867</t>
  </si>
  <si>
    <t>Reader, Ian;Chilson, Clark</t>
  </si>
  <si>
    <t>211/.60952</t>
  </si>
  <si>
    <t>https://ebookcentral.proquest.com/lib/demo-kinokuniya/detail.action?docID=32012360</t>
  </si>
  <si>
    <t>Bar-Gill, Oren;Sunstein, Cass R.</t>
  </si>
  <si>
    <t>Science; Business/Management</t>
  </si>
  <si>
    <t>Q335 .B374 2025</t>
  </si>
  <si>
    <t>Artificial intelligence.</t>
  </si>
  <si>
    <t>https://ebookcentral.proquest.com/lib/demo-kinokuniya/detail.action?docID=32028954</t>
  </si>
  <si>
    <t>https://ebookcentral.proquest.com/lib/demo-kinokuniya/detail.action?docID=32126434</t>
  </si>
  <si>
    <t>Davis, Jonathan</t>
  </si>
  <si>
    <t>CB428</t>
  </si>
  <si>
    <t>https://ebookcentral.proquest.com/lib/demo-kinokuniya/detail.action?docID=32126787</t>
  </si>
  <si>
    <t>Threadgold, Steven;Muggleton, David</t>
  </si>
  <si>
    <t>https://ebookcentral.proquest.com/lib/demo-kinokuniya/detail.action?docID=32128149</t>
  </si>
  <si>
    <t>The Routledge Companion to Mobile Media</t>
  </si>
  <si>
    <t>Goggin, Gerard;Hjorth, Larissa</t>
  </si>
  <si>
    <t>Business/Management; Engineering: Electrical; Engineering</t>
  </si>
  <si>
    <t>TK5103.2</t>
  </si>
  <si>
    <t>384.3/3</t>
  </si>
  <si>
    <t>https://ebookcentral.proquest.com/lib/demo-kinokuniya/detail.action?docID=32128309</t>
  </si>
  <si>
    <t>QAnon : From Conspiracy Theory to New Religious Movement</t>
  </si>
  <si>
    <t>Routledge Studies in Fascism and the Far Right Series</t>
  </si>
  <si>
    <t>Argentino, Marc-André</t>
  </si>
  <si>
    <t>HV6275</t>
  </si>
  <si>
    <t>https://ebookcentral.proquest.com/lib/demo-kinokuniya/detail.action?docID=32130414</t>
  </si>
  <si>
    <t>Kerrigan, Páraic;Farries, Elizabeth;Siapera, Eugenia</t>
  </si>
  <si>
    <t>HM1176</t>
  </si>
  <si>
    <t>https://ebookcentral.proquest.com/lib/demo-kinokuniya/detail.action?docID=32131224</t>
  </si>
  <si>
    <t>Sociology in Japan : The Overlooked Trajectory of Its Development</t>
  </si>
  <si>
    <t>Sociology Transformed Series</t>
  </si>
  <si>
    <t>Mitupova, Sayana;Yoshino, Koji</t>
  </si>
  <si>
    <t>HM435-477</t>
  </si>
  <si>
    <t>https://ebookcentral.proquest.com/lib/demo-kinokuniya/detail.action?docID=32131944</t>
  </si>
  <si>
    <t>Fashioning Japanese Subcultures : Decentralization and Diversification As Neotribes</t>
  </si>
  <si>
    <t>Bloomsbury Publishing USA</t>
  </si>
  <si>
    <t>https://ebookcentral.proquest.com/lib/demo-kinokuniya/detail.action?docID=32145760</t>
  </si>
  <si>
    <t>Second International Handbook on the Demography of Sexuality</t>
  </si>
  <si>
    <t>International Handbooks of Population Series</t>
  </si>
  <si>
    <t>Baumle, Amanda K.;Oyarvide Tuthill, Zelma</t>
  </si>
  <si>
    <t>HB848-3697</t>
  </si>
  <si>
    <t>https://ebookcentral.proquest.com/lib/demo-kinokuniya/detail.action?docID=32162759</t>
  </si>
  <si>
    <t>Hong, Hee Jung;Kim, Sungkyung</t>
  </si>
  <si>
    <t>https://ebookcentral.proquest.com/lib/demo-kinokuniya/detail.action?docID=32175488</t>
  </si>
  <si>
    <t>Performance and the Disney Theme Park Experience : The Tourist As Actor, 2nd Edition</t>
  </si>
  <si>
    <t>Kokai, Jennifer A.;Robson, Tom</t>
  </si>
  <si>
    <t>PN2181-2193</t>
  </si>
  <si>
    <t>https://ebookcentral.proquest.com/lib/demo-kinokuniya/detail.action?docID=32196013</t>
  </si>
  <si>
    <t>The Bloomsbury Handbook of Care Ethics</t>
  </si>
  <si>
    <t>Bloomsbury Handbooks Series</t>
  </si>
  <si>
    <t>Carter, Matilda</t>
  </si>
  <si>
    <t>Philosophy</t>
  </si>
  <si>
    <t>177/.7</t>
  </si>
  <si>
    <t>https://ebookcentral.proquest.com/lib/demo-kinokuniya/detail.action?docID=32201111</t>
  </si>
  <si>
    <t>https://ebookcentral.proquest.com/lib/demo-kinokuniya/detail.action?docID=32226741</t>
  </si>
  <si>
    <t>Medical Sociology on the Move : Revised Edition Including New Directions in Theory</t>
  </si>
  <si>
    <t>RA418-418.5</t>
  </si>
  <si>
    <t>https://ebookcentral.proquest.com/lib/demo-kinokuniya/detail.action?docID=32253158</t>
  </si>
  <si>
    <t>Baines, Paul;Harris, Phil;Hejlova, Denisa;Panagopoulos, Costas</t>
  </si>
  <si>
    <t>https://ebookcentral.proquest.com/lib/demo-kinokuniya/detail.action?docID=32255787</t>
  </si>
  <si>
    <t>Understanding Japanese Society</t>
  </si>
  <si>
    <t>Nissan Institute/Routledge Japanese Studies</t>
  </si>
  <si>
    <t>Hendry, Joy;Cook, Emma E.</t>
  </si>
  <si>
    <t>https://ebookcentral.proquest.com/lib/demo-kinokuniya/detail.action?docID=32256901</t>
  </si>
  <si>
    <t>Key Texts for Japanese Sociology</t>
  </si>
  <si>
    <t>SAGE Studies in International Sociology Series</t>
  </si>
  <si>
    <t>Nakazawa, Hideo</t>
  </si>
  <si>
    <t>https://ebookcentral.proquest.com/lib/demo-kinokuniya/detail.action?docID=32261992</t>
  </si>
  <si>
    <t>History Series</t>
  </si>
  <si>
    <t>Cho, Joanne Miyang;Lee, Tessa C.</t>
  </si>
  <si>
    <t>History; Fine Arts</t>
  </si>
  <si>
    <t>D203.2-475</t>
  </si>
  <si>
    <t>https://ebookcentral.proquest.com/lib/demo-kinokuniya/detail.action?docID=32274298</t>
  </si>
  <si>
    <t>Roberts, Lia K.</t>
  </si>
  <si>
    <t>Social Science; Political Science</t>
  </si>
  <si>
    <t>https://ebookcentral.proquest.com/lib/demo-kinokuniya/detail.action?docID=32292026</t>
  </si>
  <si>
    <t>Health</t>
  </si>
  <si>
    <t>https://ebookcentral.proquest.com/lib/demo-kinokuniya/detail.action?docID=32298261</t>
  </si>
  <si>
    <t>Contemporary Japan</t>
  </si>
  <si>
    <t>Contemporary States and Societies Series</t>
  </si>
  <si>
    <t>McCargo, Duncan;Park, Sara</t>
  </si>
  <si>
    <t>History</t>
  </si>
  <si>
    <t>https://ebookcentral.proquest.com/lib/demo-kinokuniya/detail.action?docID=32304597</t>
  </si>
  <si>
    <t>The Sociology of Whistleblowing : Disclosure and Suspicion in Democratic Societies</t>
  </si>
  <si>
    <t>Cultural Sociology Series</t>
  </si>
  <si>
    <t>HM621-656</t>
  </si>
  <si>
    <t>https://ebookcentral.proquest.com/lib/demo-kinokuniya/detail.action?docID=32323753</t>
  </si>
  <si>
    <t>Business/Management; Social Science</t>
  </si>
  <si>
    <t>https://ebookcentral.proquest.com/lib/demo-kinokuniya/detail.action?docID=32344327</t>
  </si>
  <si>
    <t>The Routledge Handbook of Fan Video and Digital Authorship</t>
  </si>
  <si>
    <t>Stein, Louisa Ellen;Close, Samantha</t>
  </si>
  <si>
    <t>https://ebookcentral.proquest.com/lib/demo-kinokuniya/detail.action?docID=32361400</t>
  </si>
  <si>
    <t>A</t>
  </si>
  <si>
    <t>哲学・宗教・歴史地理・地域文化</t>
    <rPh sb="0" eb="2">
      <t>テツガク</t>
    </rPh>
    <rPh sb="3" eb="5">
      <t>シュウキョウ</t>
    </rPh>
    <rPh sb="6" eb="8">
      <t>レキシ</t>
    </rPh>
    <rPh sb="8" eb="10">
      <t>チリ</t>
    </rPh>
    <rPh sb="11" eb="13">
      <t>チイキ</t>
    </rPh>
    <rPh sb="13" eb="15">
      <t>ブンカ</t>
    </rPh>
    <phoneticPr fontId="9"/>
  </si>
  <si>
    <t>Philosophy, Religion &amp; History</t>
  </si>
  <si>
    <t>A0</t>
  </si>
  <si>
    <t>総記</t>
    <rPh sb="0" eb="2">
      <t>ソウキ</t>
    </rPh>
    <phoneticPr fontId="9"/>
  </si>
  <si>
    <t>GENERALITIES</t>
  </si>
  <si>
    <t>A00</t>
  </si>
  <si>
    <t>学術・文化一般</t>
    <rPh sb="0" eb="2">
      <t>ガクジュツ</t>
    </rPh>
    <rPh sb="3" eb="5">
      <t>ブンカ</t>
    </rPh>
    <rPh sb="5" eb="7">
      <t>イッパン</t>
    </rPh>
    <phoneticPr fontId="9"/>
  </si>
  <si>
    <t>Scholarship &amp; Culture in General</t>
  </si>
  <si>
    <t>A01</t>
  </si>
  <si>
    <t>書物の歴史・文化</t>
    <rPh sb="0" eb="2">
      <t>ショモツ</t>
    </rPh>
    <rPh sb="3" eb="5">
      <t>レキシ</t>
    </rPh>
    <rPh sb="6" eb="8">
      <t>ブンカ</t>
    </rPh>
    <phoneticPr fontId="9"/>
  </si>
  <si>
    <t>Book History &amp; Culture</t>
  </si>
  <si>
    <t>A02</t>
  </si>
  <si>
    <t>書誌</t>
  </si>
  <si>
    <t>Bibliography</t>
  </si>
  <si>
    <t>図書館学・情報科学</t>
  </si>
  <si>
    <t>Library &amp; Information Science</t>
  </si>
  <si>
    <t>A04</t>
  </si>
  <si>
    <t>博物館学・文化資源学</t>
    <rPh sb="5" eb="7">
      <t>ブンカ</t>
    </rPh>
    <rPh sb="7" eb="9">
      <t>シゲン</t>
    </rPh>
    <rPh sb="9" eb="10">
      <t>ガク</t>
    </rPh>
    <phoneticPr fontId="9"/>
  </si>
  <si>
    <t>Museology &amp; Cultural Resource</t>
  </si>
  <si>
    <t>A05</t>
  </si>
  <si>
    <t>百科事典・レファレンス</t>
    <rPh sb="0" eb="2">
      <t>ヒャッカ</t>
    </rPh>
    <rPh sb="2" eb="4">
      <t>ジテン</t>
    </rPh>
    <phoneticPr fontId="9"/>
  </si>
  <si>
    <t>Encyclopedias &amp; References</t>
  </si>
  <si>
    <t>A06</t>
  </si>
  <si>
    <t>人名事典・ダイレクトリー</t>
  </si>
  <si>
    <t>Biographical Dic. &amp; Directory</t>
  </si>
  <si>
    <t>A07</t>
  </si>
  <si>
    <t>出版・メディア</t>
    <rPh sb="0" eb="2">
      <t>シュッパン</t>
    </rPh>
    <phoneticPr fontId="9"/>
  </si>
  <si>
    <t>Publishing &amp; Media</t>
  </si>
  <si>
    <t>A08</t>
  </si>
  <si>
    <t>統計・年鑑</t>
  </si>
  <si>
    <t>Statistics &amp; Yearbook</t>
  </si>
  <si>
    <t>A09</t>
  </si>
  <si>
    <t>スタディガイド他</t>
  </si>
  <si>
    <t>Study Guides &amp; Others</t>
  </si>
  <si>
    <t>A1</t>
  </si>
  <si>
    <t>哲学・思想</t>
    <rPh sb="3" eb="5">
      <t>シソウ</t>
    </rPh>
    <phoneticPr fontId="9"/>
  </si>
  <si>
    <t>PHILOSOPHY</t>
  </si>
  <si>
    <t>哲学・思想一般</t>
    <rPh sb="3" eb="5">
      <t>シソウ</t>
    </rPh>
    <phoneticPr fontId="9"/>
  </si>
  <si>
    <t>General</t>
  </si>
  <si>
    <t>A11</t>
  </si>
  <si>
    <t>哲学理論・実践</t>
    <rPh sb="0" eb="2">
      <t>テツガク</t>
    </rPh>
    <rPh sb="2" eb="4">
      <t>リロン</t>
    </rPh>
    <rPh sb="5" eb="7">
      <t>ジッセン</t>
    </rPh>
    <phoneticPr fontId="9"/>
  </si>
  <si>
    <t>Theory &amp; Praxis</t>
  </si>
  <si>
    <t>哲学理論・実践一般</t>
    <rPh sb="5" eb="7">
      <t>ジッセン</t>
    </rPh>
    <phoneticPr fontId="9"/>
  </si>
  <si>
    <t>A111</t>
  </si>
  <si>
    <t>形而上学・認識論</t>
  </si>
  <si>
    <t>Metaphysics &amp; Epistemology</t>
  </si>
  <si>
    <t>A112</t>
  </si>
  <si>
    <t>美学・芸術哲学</t>
    <rPh sb="3" eb="5">
      <t>ゲイジュツ</t>
    </rPh>
    <rPh sb="5" eb="7">
      <t>テツガク</t>
    </rPh>
    <phoneticPr fontId="9"/>
  </si>
  <si>
    <t>Aesthetics &amp; Philosophy of Arts</t>
  </si>
  <si>
    <t>A113</t>
  </si>
  <si>
    <t>論理学・数理哲学</t>
    <rPh sb="4" eb="6">
      <t>スウリ</t>
    </rPh>
    <rPh sb="6" eb="8">
      <t>テツガク</t>
    </rPh>
    <phoneticPr fontId="9"/>
  </si>
  <si>
    <t>Logic &amp; Mathematical Philosophy</t>
  </si>
  <si>
    <t>A114</t>
  </si>
  <si>
    <t>分析哲学・プラグマティズム</t>
    <rPh sb="0" eb="2">
      <t>ブンセキ</t>
    </rPh>
    <phoneticPr fontId="9"/>
  </si>
  <si>
    <t>Analytical Philosophy &amp; Pragmatism</t>
  </si>
  <si>
    <t>A115</t>
  </si>
  <si>
    <t>現象学・実存主義</t>
    <rPh sb="4" eb="6">
      <t>ジツゾン</t>
    </rPh>
    <rPh sb="6" eb="8">
      <t>シュギ</t>
    </rPh>
    <phoneticPr fontId="9"/>
  </si>
  <si>
    <t>Phenomenology &amp; Existentialism</t>
  </si>
  <si>
    <t>科学史・科学哲学</t>
    <rPh sb="0" eb="2">
      <t>カガク</t>
    </rPh>
    <rPh sb="2" eb="3">
      <t>シ</t>
    </rPh>
    <phoneticPr fontId="9"/>
  </si>
  <si>
    <t>History &amp; Philosophy of Science</t>
  </si>
  <si>
    <t>倫理学・道徳哲学</t>
    <rPh sb="4" eb="6">
      <t>ドウトク</t>
    </rPh>
    <rPh sb="6" eb="8">
      <t>テツガク</t>
    </rPh>
    <phoneticPr fontId="9"/>
  </si>
  <si>
    <t>Ethics &amp; Moral Philosophy</t>
  </si>
  <si>
    <t>社会・法・政治思想</t>
    <rPh sb="7" eb="9">
      <t>シソウ</t>
    </rPh>
    <phoneticPr fontId="9"/>
  </si>
  <si>
    <t>Law, Politics &amp; Society</t>
  </si>
  <si>
    <t>現代思想</t>
    <rPh sb="0" eb="2">
      <t>ゲンダイ</t>
    </rPh>
    <rPh sb="2" eb="4">
      <t>シソウ</t>
    </rPh>
    <phoneticPr fontId="9"/>
  </si>
  <si>
    <t>Contemporary Thought</t>
  </si>
  <si>
    <t>A12</t>
  </si>
  <si>
    <t>西洋思想史一般</t>
    <rPh sb="0" eb="2">
      <t>セイヨウ</t>
    </rPh>
    <rPh sb="2" eb="4">
      <t>シソウ</t>
    </rPh>
    <rPh sb="4" eb="5">
      <t>シ</t>
    </rPh>
    <rPh sb="5" eb="7">
      <t>イッパン</t>
    </rPh>
    <phoneticPr fontId="9"/>
  </si>
  <si>
    <t>History of Western Thought</t>
  </si>
  <si>
    <t>A13</t>
  </si>
  <si>
    <t>古代思想</t>
    <rPh sb="2" eb="4">
      <t>シソウ</t>
    </rPh>
    <phoneticPr fontId="9"/>
  </si>
  <si>
    <t>Ancient Thought</t>
  </si>
  <si>
    <t>A14</t>
  </si>
  <si>
    <t>中世・ルネサンス思想</t>
    <rPh sb="8" eb="10">
      <t>シソウ</t>
    </rPh>
    <phoneticPr fontId="9"/>
  </si>
  <si>
    <t>Medieval Thought &amp; Renaissance</t>
  </si>
  <si>
    <t>A15</t>
  </si>
  <si>
    <t>近代西洋思想史</t>
    <rPh sb="0" eb="2">
      <t>キンダイ</t>
    </rPh>
    <rPh sb="2" eb="4">
      <t>セイヨウ</t>
    </rPh>
    <rPh sb="4" eb="6">
      <t>シソウ</t>
    </rPh>
    <rPh sb="6" eb="7">
      <t>シ</t>
    </rPh>
    <phoneticPr fontId="9"/>
  </si>
  <si>
    <t>Modern Western Thought</t>
  </si>
  <si>
    <t>A150</t>
  </si>
  <si>
    <t>近代西洋思想一般</t>
    <rPh sb="2" eb="4">
      <t>セイヨウ</t>
    </rPh>
    <rPh sb="4" eb="6">
      <t>シソウ</t>
    </rPh>
    <phoneticPr fontId="9"/>
  </si>
  <si>
    <t>A151</t>
  </si>
  <si>
    <t>イギリス思想</t>
    <rPh sb="4" eb="6">
      <t>シソウ</t>
    </rPh>
    <phoneticPr fontId="9"/>
  </si>
  <si>
    <t>British Thought</t>
  </si>
  <si>
    <t>A152</t>
  </si>
  <si>
    <t>アメリカ思想</t>
    <rPh sb="4" eb="6">
      <t>シソウ</t>
    </rPh>
    <phoneticPr fontId="9"/>
  </si>
  <si>
    <t>American Thought</t>
  </si>
  <si>
    <t>A153</t>
  </si>
  <si>
    <t>ドイツ思想</t>
    <rPh sb="3" eb="5">
      <t>シソウ</t>
    </rPh>
    <phoneticPr fontId="9"/>
  </si>
  <si>
    <t>German Thought</t>
  </si>
  <si>
    <t>A154</t>
  </si>
  <si>
    <t>フランス思想</t>
    <rPh sb="4" eb="6">
      <t>シソウ</t>
    </rPh>
    <phoneticPr fontId="9"/>
  </si>
  <si>
    <t>French Thought</t>
  </si>
  <si>
    <t>A155</t>
  </si>
  <si>
    <t>ヨーロッパ思想</t>
    <rPh sb="5" eb="7">
      <t>シソウ</t>
    </rPh>
    <phoneticPr fontId="9"/>
  </si>
  <si>
    <t>European Thought</t>
  </si>
  <si>
    <t>東洋思想</t>
  </si>
  <si>
    <t>Oriental Thought</t>
  </si>
  <si>
    <t>A17</t>
  </si>
  <si>
    <t>その他</t>
  </si>
  <si>
    <t>Others</t>
  </si>
  <si>
    <t>A2</t>
  </si>
  <si>
    <t>宗教学</t>
    <rPh sb="2" eb="3">
      <t>ガク</t>
    </rPh>
    <phoneticPr fontId="9"/>
  </si>
  <si>
    <t>RELIGION</t>
  </si>
  <si>
    <t>A20</t>
  </si>
  <si>
    <t>宗教学一般</t>
    <rPh sb="2" eb="3">
      <t>ガク</t>
    </rPh>
    <phoneticPr fontId="9"/>
  </si>
  <si>
    <t>比較宗教・古代信仰・神話・民俗</t>
    <rPh sb="0" eb="2">
      <t>ヒカク</t>
    </rPh>
    <rPh sb="2" eb="4">
      <t>シュウキョウ</t>
    </rPh>
    <rPh sb="5" eb="7">
      <t>コダイ</t>
    </rPh>
    <rPh sb="7" eb="9">
      <t>シンコウ</t>
    </rPh>
    <rPh sb="10" eb="12">
      <t>シンワ</t>
    </rPh>
    <rPh sb="13" eb="15">
      <t>ミンゾク</t>
    </rPh>
    <phoneticPr fontId="9"/>
  </si>
  <si>
    <t>Classic, Myth &amp; Folklore</t>
  </si>
  <si>
    <t>A22</t>
  </si>
  <si>
    <t>宗教心理学・超心理学・オカルト</t>
    <rPh sb="0" eb="2">
      <t>シュウキョウ</t>
    </rPh>
    <rPh sb="2" eb="5">
      <t>シンリガク</t>
    </rPh>
    <rPh sb="6" eb="7">
      <t>チョウ</t>
    </rPh>
    <rPh sb="7" eb="10">
      <t>シンリガク</t>
    </rPh>
    <phoneticPr fontId="9"/>
  </si>
  <si>
    <t>Parapsychology &amp; Occultism</t>
  </si>
  <si>
    <t>宗教社会学・人類学</t>
    <rPh sb="0" eb="2">
      <t>シュウキョウ</t>
    </rPh>
    <rPh sb="2" eb="4">
      <t>シャカイ</t>
    </rPh>
    <rPh sb="4" eb="5">
      <t>ガク</t>
    </rPh>
    <rPh sb="6" eb="9">
      <t>ジンルイガク</t>
    </rPh>
    <phoneticPr fontId="9"/>
  </si>
  <si>
    <t xml:space="preserve">Sociology &amp; Anthropology </t>
  </si>
  <si>
    <t>A24</t>
  </si>
  <si>
    <t>一神教</t>
    <rPh sb="0" eb="3">
      <t>イッシンキョウ</t>
    </rPh>
    <phoneticPr fontId="9"/>
  </si>
  <si>
    <t>Monotheism</t>
  </si>
  <si>
    <t>A240</t>
  </si>
  <si>
    <t>一神教一般</t>
    <rPh sb="0" eb="3">
      <t>イッシンキョウ</t>
    </rPh>
    <rPh sb="3" eb="5">
      <t>イッパン</t>
    </rPh>
    <phoneticPr fontId="9"/>
  </si>
  <si>
    <t>A241</t>
  </si>
  <si>
    <t>聖書学</t>
  </si>
  <si>
    <t>Bible Studies</t>
  </si>
  <si>
    <t>A242</t>
  </si>
  <si>
    <t>キリスト教</t>
  </si>
  <si>
    <t>Christianity</t>
  </si>
  <si>
    <t>A243</t>
  </si>
  <si>
    <t>ユダヤ研究</t>
  </si>
  <si>
    <t>Jewish Studies</t>
  </si>
  <si>
    <t>A244</t>
  </si>
  <si>
    <t>イスラーム</t>
  </si>
  <si>
    <t>Islam Studies</t>
  </si>
  <si>
    <t>A25</t>
  </si>
  <si>
    <t>ヒンドゥー教・シーク教・ジャイナ教</t>
    <rPh sb="16" eb="17">
      <t>キョウ</t>
    </rPh>
    <phoneticPr fontId="9"/>
  </si>
  <si>
    <t>Hinduism, Sikhism &amp; Jainism</t>
  </si>
  <si>
    <t>A26</t>
  </si>
  <si>
    <t>仏教・神道・道教・儒教</t>
  </si>
  <si>
    <t>Buddhism, Shinto &amp; Confucianism</t>
  </si>
  <si>
    <t>A27</t>
  </si>
  <si>
    <t>A3</t>
  </si>
  <si>
    <t>歴史学・地理学・考古学</t>
    <rPh sb="2" eb="3">
      <t>ガク</t>
    </rPh>
    <rPh sb="4" eb="6">
      <t>チリ</t>
    </rPh>
    <rPh sb="6" eb="7">
      <t>ガク</t>
    </rPh>
    <rPh sb="8" eb="11">
      <t>コウコガク</t>
    </rPh>
    <phoneticPr fontId="9"/>
  </si>
  <si>
    <t>HISTORY, GEOGRAPHY &amp; ARCHAEOLOGY</t>
  </si>
  <si>
    <t>A30</t>
  </si>
  <si>
    <t>歴史学・地理学</t>
    <rPh sb="0" eb="3">
      <t>レキシガク</t>
    </rPh>
    <rPh sb="4" eb="6">
      <t>チリ</t>
    </rPh>
    <rPh sb="6" eb="7">
      <t>ガク</t>
    </rPh>
    <phoneticPr fontId="9"/>
  </si>
  <si>
    <t>History &amp; Geography</t>
  </si>
  <si>
    <t>歴史学参考図書</t>
  </si>
  <si>
    <t>History - Reference</t>
  </si>
  <si>
    <t>A301</t>
  </si>
  <si>
    <t>歴史学理論・方法論</t>
  </si>
  <si>
    <t>Historical Theory &amp; Method</t>
  </si>
  <si>
    <t>世界史一般</t>
    <rPh sb="0" eb="3">
      <t>セカイシ</t>
    </rPh>
    <rPh sb="3" eb="5">
      <t>イッパン</t>
    </rPh>
    <phoneticPr fontId="9"/>
  </si>
  <si>
    <t>World History - General</t>
  </si>
  <si>
    <t>世界文化史</t>
  </si>
  <si>
    <t>Cultural History - General</t>
  </si>
  <si>
    <t>地理一般</t>
    <rPh sb="0" eb="2">
      <t>チリ</t>
    </rPh>
    <rPh sb="2" eb="4">
      <t>イッパン</t>
    </rPh>
    <phoneticPr fontId="9"/>
  </si>
  <si>
    <t>Geography - General</t>
  </si>
  <si>
    <t>A31</t>
  </si>
  <si>
    <t>考古学・古代史</t>
    <rPh sb="0" eb="3">
      <t>コウコガク</t>
    </rPh>
    <rPh sb="4" eb="7">
      <t>コダイシ</t>
    </rPh>
    <phoneticPr fontId="9"/>
  </si>
  <si>
    <t>Archaeology &amp; Ancient History</t>
  </si>
  <si>
    <t>A310</t>
  </si>
  <si>
    <t>考古学・先史学</t>
    <rPh sb="6" eb="7">
      <t>ガク</t>
    </rPh>
    <phoneticPr fontId="9"/>
  </si>
  <si>
    <t>Archaeology &amp; Prehistory</t>
  </si>
  <si>
    <t>A311</t>
  </si>
  <si>
    <r>
      <t>古代史</t>
    </r>
    <r>
      <rPr>
        <sz val="10"/>
        <rFont val="Arial"/>
        <family val="2"/>
      </rPr>
      <t>―</t>
    </r>
    <r>
      <rPr>
        <sz val="10"/>
        <rFont val="ＭＳ ゴシック"/>
        <family val="3"/>
        <charset val="128"/>
      </rPr>
      <t>ヨーロッパ</t>
    </r>
    <rPh sb="0" eb="2">
      <t>コダイ</t>
    </rPh>
    <rPh sb="2" eb="3">
      <t>シ</t>
    </rPh>
    <phoneticPr fontId="9"/>
  </si>
  <si>
    <t>Ancient History- Europe</t>
  </si>
  <si>
    <t>A312</t>
  </si>
  <si>
    <r>
      <t>古代史</t>
    </r>
    <r>
      <rPr>
        <sz val="10"/>
        <rFont val="Arial"/>
        <family val="2"/>
      </rPr>
      <t>―</t>
    </r>
    <r>
      <rPr>
        <sz val="10"/>
        <rFont val="ＭＳ ゴシック"/>
        <family val="3"/>
        <charset val="128"/>
      </rPr>
      <t>世界諸文明</t>
    </r>
    <rPh sb="0" eb="2">
      <t>コダイ</t>
    </rPh>
    <rPh sb="2" eb="3">
      <t>シ</t>
    </rPh>
    <rPh sb="4" eb="6">
      <t>セカイ</t>
    </rPh>
    <rPh sb="6" eb="7">
      <t>ショ</t>
    </rPh>
    <rPh sb="7" eb="9">
      <t>ブンメイ</t>
    </rPh>
    <phoneticPr fontId="9"/>
  </si>
  <si>
    <t>Other Ancient Civilizations</t>
  </si>
  <si>
    <t>A4</t>
  </si>
  <si>
    <t>ヨーロッパの歴史・文化</t>
    <rPh sb="6" eb="8">
      <t>レキシ</t>
    </rPh>
    <rPh sb="9" eb="11">
      <t>ブンカ</t>
    </rPh>
    <phoneticPr fontId="9"/>
  </si>
  <si>
    <t>HISTORY &amp; CULTURE- EUROPE</t>
  </si>
  <si>
    <t>ヨーロッパ一般</t>
    <rPh sb="5" eb="7">
      <t>イッパン</t>
    </rPh>
    <phoneticPr fontId="9"/>
  </si>
  <si>
    <t>A41</t>
  </si>
  <si>
    <t>ヨーロッパ／中世</t>
    <rPh sb="6" eb="8">
      <t>チュウセイ</t>
    </rPh>
    <phoneticPr fontId="9"/>
  </si>
  <si>
    <t>Medieval History</t>
  </si>
  <si>
    <t>A42</t>
  </si>
  <si>
    <t>ヨーロッパ／近代初期</t>
    <rPh sb="6" eb="8">
      <t>キンダイ</t>
    </rPh>
    <rPh sb="8" eb="10">
      <t>ショキ</t>
    </rPh>
    <phoneticPr fontId="9"/>
  </si>
  <si>
    <t>Early Modern History</t>
  </si>
  <si>
    <t>A43</t>
  </si>
  <si>
    <t>ヨーロッパ／１８世紀～フランス革命前夜</t>
    <rPh sb="8" eb="10">
      <t>セイキ</t>
    </rPh>
    <rPh sb="15" eb="17">
      <t>カクメイ</t>
    </rPh>
    <rPh sb="17" eb="19">
      <t>ゼンヤ</t>
    </rPh>
    <phoneticPr fontId="9"/>
  </si>
  <si>
    <t>18th Century - Ancient Regime</t>
  </si>
  <si>
    <t>A44</t>
  </si>
  <si>
    <t>ヨーロッパ／フランス革命～１９世紀</t>
    <rPh sb="10" eb="12">
      <t>カクメイ</t>
    </rPh>
    <rPh sb="15" eb="17">
      <t>セイキ</t>
    </rPh>
    <phoneticPr fontId="9"/>
  </si>
  <si>
    <t>French Revolution &amp; 19th Century</t>
  </si>
  <si>
    <t>A45</t>
  </si>
  <si>
    <t>ヨーロッパ／１９世紀末～第一次大戦</t>
    <rPh sb="8" eb="10">
      <t>セイキ</t>
    </rPh>
    <rPh sb="10" eb="11">
      <t>マツ</t>
    </rPh>
    <rPh sb="12" eb="13">
      <t>ダイ</t>
    </rPh>
    <rPh sb="13" eb="15">
      <t>イチジ</t>
    </rPh>
    <rPh sb="15" eb="17">
      <t>タイセン</t>
    </rPh>
    <phoneticPr fontId="9"/>
  </si>
  <si>
    <t>1900 to WW I</t>
  </si>
  <si>
    <t>ヨーロッパ／戦間期～第二次大戦</t>
    <rPh sb="10" eb="11">
      <t>ダイ</t>
    </rPh>
    <rPh sb="11" eb="12">
      <t>ニ</t>
    </rPh>
    <rPh sb="12" eb="13">
      <t>ジ</t>
    </rPh>
    <rPh sb="13" eb="15">
      <t>タイセン</t>
    </rPh>
    <phoneticPr fontId="9"/>
  </si>
  <si>
    <t>Post-WW I &amp; WW II</t>
  </si>
  <si>
    <t>A47</t>
  </si>
  <si>
    <t>ヨーロッパ／第二次大戦後～現在</t>
    <rPh sb="6" eb="7">
      <t>ダイ</t>
    </rPh>
    <rPh sb="7" eb="9">
      <t>ニジ</t>
    </rPh>
    <rPh sb="9" eb="11">
      <t>タイセン</t>
    </rPh>
    <rPh sb="11" eb="12">
      <t>ゴ</t>
    </rPh>
    <rPh sb="13" eb="15">
      <t>ゲンザイ</t>
    </rPh>
    <phoneticPr fontId="9"/>
  </si>
  <si>
    <t>Post-WW II</t>
  </si>
  <si>
    <t>A5</t>
  </si>
  <si>
    <t>アメリカ大陸の歴史・文化</t>
    <rPh sb="4" eb="6">
      <t>タイリク</t>
    </rPh>
    <rPh sb="7" eb="9">
      <t>レキシ</t>
    </rPh>
    <rPh sb="10" eb="12">
      <t>ブンカ</t>
    </rPh>
    <phoneticPr fontId="9"/>
  </si>
  <si>
    <t>HISTORY &amp; CULTURE- THE AMERICAS</t>
  </si>
  <si>
    <t>A50</t>
  </si>
  <si>
    <t>アメリカ大陸一般</t>
    <rPh sb="4" eb="6">
      <t>タイリク</t>
    </rPh>
    <rPh sb="6" eb="8">
      <t>イッパン</t>
    </rPh>
    <phoneticPr fontId="9"/>
  </si>
  <si>
    <t>A51</t>
  </si>
  <si>
    <t>北米</t>
    <rPh sb="0" eb="2">
      <t>ホクベイ</t>
    </rPh>
    <phoneticPr fontId="9"/>
  </si>
  <si>
    <t>North America</t>
  </si>
  <si>
    <t>A510</t>
  </si>
  <si>
    <t>北米一般</t>
    <rPh sb="2" eb="4">
      <t>イッパン</t>
    </rPh>
    <phoneticPr fontId="9"/>
  </si>
  <si>
    <t>A511</t>
  </si>
  <si>
    <t>北米／初期～植民地時代</t>
    <rPh sb="0" eb="2">
      <t>ホクベイ</t>
    </rPh>
    <rPh sb="3" eb="5">
      <t>ショキ</t>
    </rPh>
    <rPh sb="6" eb="9">
      <t>ショクミンチ</t>
    </rPh>
    <rPh sb="9" eb="11">
      <t>ジダイ</t>
    </rPh>
    <phoneticPr fontId="9"/>
  </si>
  <si>
    <t>Early History &amp; Colonial Period</t>
  </si>
  <si>
    <t>A512</t>
  </si>
  <si>
    <t>北米／独立～１９世紀初頭</t>
    <rPh sb="0" eb="2">
      <t>ホクベイ</t>
    </rPh>
    <rPh sb="3" eb="5">
      <t>ドクリツ</t>
    </rPh>
    <rPh sb="8" eb="10">
      <t>セイキ</t>
    </rPh>
    <rPh sb="10" eb="12">
      <t>ショトウ</t>
    </rPh>
    <phoneticPr fontId="9"/>
  </si>
  <si>
    <t>Period of Revolution to 1809</t>
  </si>
  <si>
    <t>A513</t>
  </si>
  <si>
    <t>北米／１９世紀</t>
    <rPh sb="0" eb="2">
      <t>ホクベイ</t>
    </rPh>
    <rPh sb="5" eb="7">
      <t>セイキ</t>
    </rPh>
    <phoneticPr fontId="9"/>
  </si>
  <si>
    <t>19th Century</t>
  </si>
  <si>
    <t>A514</t>
  </si>
  <si>
    <t>北米／２０世紀初頭～第二次大戦</t>
    <rPh sb="0" eb="2">
      <t>ホクベイ</t>
    </rPh>
    <rPh sb="5" eb="7">
      <t>セイキ</t>
    </rPh>
    <rPh sb="7" eb="9">
      <t>ショトウ</t>
    </rPh>
    <rPh sb="10" eb="11">
      <t>ダイ</t>
    </rPh>
    <rPh sb="11" eb="13">
      <t>ニジ</t>
    </rPh>
    <rPh sb="13" eb="15">
      <t>タイセン</t>
    </rPh>
    <phoneticPr fontId="9"/>
  </si>
  <si>
    <t>Early 20th Century to WW II</t>
  </si>
  <si>
    <t>A515</t>
  </si>
  <si>
    <t>北米／第二次大戦後～現在</t>
    <rPh sb="0" eb="2">
      <t>ホクベイ</t>
    </rPh>
    <rPh sb="3" eb="4">
      <t>ダイ</t>
    </rPh>
    <rPh sb="4" eb="6">
      <t>ニジ</t>
    </rPh>
    <rPh sb="6" eb="8">
      <t>タイセン</t>
    </rPh>
    <rPh sb="8" eb="9">
      <t>ゴ</t>
    </rPh>
    <rPh sb="10" eb="12">
      <t>ゲンザイ</t>
    </rPh>
    <phoneticPr fontId="9"/>
  </si>
  <si>
    <t xml:space="preserve">Post-WW II </t>
  </si>
  <si>
    <t>A52</t>
  </si>
  <si>
    <t>中南米</t>
    <rPh sb="0" eb="3">
      <t>チュウナンベイ</t>
    </rPh>
    <phoneticPr fontId="9"/>
  </si>
  <si>
    <t>Central &amp; South America</t>
  </si>
  <si>
    <t>A6</t>
  </si>
  <si>
    <t>日本とアジア太平洋地域の歴史・文化</t>
    <rPh sb="0" eb="2">
      <t>ニホン</t>
    </rPh>
    <rPh sb="6" eb="9">
      <t>タイヘイヨウ</t>
    </rPh>
    <rPh sb="9" eb="11">
      <t>チイキ</t>
    </rPh>
    <rPh sb="12" eb="14">
      <t>レキシ</t>
    </rPh>
    <rPh sb="15" eb="17">
      <t>ブンカ</t>
    </rPh>
    <phoneticPr fontId="9"/>
  </si>
  <si>
    <t>HISTORY &amp; CULTURE- ASIA PACIFIC</t>
  </si>
  <si>
    <t>日本とアジア太平洋地域一般</t>
    <rPh sb="6" eb="9">
      <t>タイヘイヨウ</t>
    </rPh>
    <rPh sb="9" eb="11">
      <t>チイキ</t>
    </rPh>
    <rPh sb="11" eb="13">
      <t>イッパン</t>
    </rPh>
    <phoneticPr fontId="9"/>
  </si>
  <si>
    <t>A61</t>
  </si>
  <si>
    <t>日本</t>
    <rPh sb="0" eb="2">
      <t>ニホン</t>
    </rPh>
    <phoneticPr fontId="9"/>
  </si>
  <si>
    <t>日本一般</t>
    <rPh sb="0" eb="2">
      <t>ニホン</t>
    </rPh>
    <rPh sb="2" eb="4">
      <t>イッパン</t>
    </rPh>
    <phoneticPr fontId="9"/>
  </si>
  <si>
    <t>A611</t>
  </si>
  <si>
    <t>日本／開国以前</t>
    <rPh sb="0" eb="2">
      <t>ニホン</t>
    </rPh>
    <rPh sb="3" eb="5">
      <t>カイコク</t>
    </rPh>
    <rPh sb="5" eb="7">
      <t>イゼン</t>
    </rPh>
    <phoneticPr fontId="9"/>
  </si>
  <si>
    <t>Before 1858</t>
  </si>
  <si>
    <t>日本／開国～アジア太平洋戦争</t>
    <rPh sb="0" eb="2">
      <t>ニホン</t>
    </rPh>
    <rPh sb="3" eb="5">
      <t>カイコク</t>
    </rPh>
    <rPh sb="9" eb="12">
      <t>タイヘイヨウ</t>
    </rPh>
    <rPh sb="12" eb="14">
      <t>センソウ</t>
    </rPh>
    <phoneticPr fontId="9"/>
  </si>
  <si>
    <t>1858 to 1945</t>
  </si>
  <si>
    <t>日本／戦後～現在</t>
    <rPh sb="0" eb="2">
      <t>ニホン</t>
    </rPh>
    <rPh sb="3" eb="5">
      <t>センゴ</t>
    </rPh>
    <rPh sb="6" eb="8">
      <t>ゲンザイ</t>
    </rPh>
    <phoneticPr fontId="9"/>
  </si>
  <si>
    <t>After 1945</t>
  </si>
  <si>
    <t>A62</t>
  </si>
  <si>
    <t>東アジア（日本以外）</t>
    <rPh sb="0" eb="1">
      <t>ヒガシ</t>
    </rPh>
    <rPh sb="5" eb="7">
      <t>ニホン</t>
    </rPh>
    <rPh sb="7" eb="9">
      <t>イガイ</t>
    </rPh>
    <phoneticPr fontId="9"/>
  </si>
  <si>
    <t>East Asia</t>
  </si>
  <si>
    <t>A620</t>
  </si>
  <si>
    <t>東アジア一般</t>
    <rPh sb="0" eb="1">
      <t>ヒガシ</t>
    </rPh>
    <rPh sb="4" eb="6">
      <t>イッパン</t>
    </rPh>
    <phoneticPr fontId="9"/>
  </si>
  <si>
    <t>A621</t>
  </si>
  <si>
    <t>東アジア／初期～１９世紀</t>
    <rPh sb="0" eb="1">
      <t>ヒガシ</t>
    </rPh>
    <rPh sb="5" eb="7">
      <t>ショキ</t>
    </rPh>
    <rPh sb="10" eb="12">
      <t>セイキ</t>
    </rPh>
    <phoneticPr fontId="9"/>
  </si>
  <si>
    <t>Before 1900</t>
  </si>
  <si>
    <t>A622</t>
  </si>
  <si>
    <t>東アジア／２０世紀～現在</t>
    <rPh sb="0" eb="1">
      <t>ヒガシ</t>
    </rPh>
    <rPh sb="7" eb="9">
      <t>セイキ</t>
    </rPh>
    <rPh sb="10" eb="12">
      <t>ゲンザイ</t>
    </rPh>
    <phoneticPr fontId="9"/>
  </si>
  <si>
    <t>1900 and after</t>
  </si>
  <si>
    <t>A63</t>
  </si>
  <si>
    <t>東南アジア</t>
  </si>
  <si>
    <t>Southeast Asia</t>
  </si>
  <si>
    <t>A64</t>
  </si>
  <si>
    <t>南アジア</t>
  </si>
  <si>
    <t>South Asia</t>
  </si>
  <si>
    <t>A65</t>
  </si>
  <si>
    <t>中央アジア</t>
    <rPh sb="0" eb="2">
      <t>チュウオウ</t>
    </rPh>
    <phoneticPr fontId="9"/>
  </si>
  <si>
    <t>Central Asia</t>
  </si>
  <si>
    <t>A66</t>
  </si>
  <si>
    <t>オセアニア</t>
  </si>
  <si>
    <t>Oceania</t>
  </si>
  <si>
    <t>A7</t>
  </si>
  <si>
    <t>中東・アフリカの歴史・文化</t>
    <rPh sb="8" eb="10">
      <t>レキシ</t>
    </rPh>
    <rPh sb="11" eb="13">
      <t>ブンカ</t>
    </rPh>
    <phoneticPr fontId="9"/>
  </si>
  <si>
    <t>MIDDLE EAST &amp; AFRICAN STUDIES</t>
  </si>
  <si>
    <t>A70</t>
  </si>
  <si>
    <t>中東・北アフリカ</t>
    <rPh sb="0" eb="2">
      <t>チュウトウ</t>
    </rPh>
    <rPh sb="3" eb="4">
      <t>キタ</t>
    </rPh>
    <phoneticPr fontId="9"/>
  </si>
  <si>
    <t xml:space="preserve">Middle East &amp; North Africa </t>
  </si>
  <si>
    <t>A71</t>
  </si>
  <si>
    <t>サハラ以南アフリカ</t>
    <rPh sb="3" eb="5">
      <t>イナン</t>
    </rPh>
    <phoneticPr fontId="9"/>
  </si>
  <si>
    <t xml:space="preserve">Sub-Saharan Africa </t>
  </si>
  <si>
    <t>A8</t>
  </si>
  <si>
    <t>極地の歴史・文化</t>
    <rPh sb="0" eb="2">
      <t>キョクチ</t>
    </rPh>
    <rPh sb="3" eb="5">
      <t>レキシ</t>
    </rPh>
    <rPh sb="6" eb="8">
      <t>ブンカ</t>
    </rPh>
    <phoneticPr fontId="9"/>
  </si>
  <si>
    <t>ARCTIC &amp; ANTARCTICA STUDIES</t>
  </si>
  <si>
    <t>A80</t>
  </si>
  <si>
    <t>極地研究</t>
    <rPh sb="0" eb="2">
      <t>キョクチ</t>
    </rPh>
    <rPh sb="2" eb="4">
      <t>ケンキュウ</t>
    </rPh>
    <phoneticPr fontId="9"/>
  </si>
  <si>
    <t>Arctic &amp; Antarctica Studies</t>
  </si>
  <si>
    <t>B</t>
  </si>
  <si>
    <t>言語・文学・芸術</t>
    <rPh sb="0" eb="2">
      <t>ゲンゴ</t>
    </rPh>
    <rPh sb="3" eb="5">
      <t>ブンガク</t>
    </rPh>
    <rPh sb="6" eb="8">
      <t>ゲイジュツ</t>
    </rPh>
    <phoneticPr fontId="9"/>
  </si>
  <si>
    <t>Language, Literature &amp; Arts</t>
  </si>
  <si>
    <t>B0</t>
  </si>
  <si>
    <t>B00</t>
  </si>
  <si>
    <t>B01</t>
  </si>
  <si>
    <t>B02</t>
  </si>
  <si>
    <t>B03</t>
  </si>
  <si>
    <t>B04</t>
  </si>
  <si>
    <t>B05</t>
  </si>
  <si>
    <t>B06</t>
  </si>
  <si>
    <t>B07</t>
  </si>
  <si>
    <t>B08</t>
  </si>
  <si>
    <t>B09</t>
  </si>
  <si>
    <t>B1</t>
  </si>
  <si>
    <t>言語・言語学</t>
    <rPh sb="0" eb="2">
      <t>ゲンゴ</t>
    </rPh>
    <phoneticPr fontId="9"/>
  </si>
  <si>
    <t>LANGUAGE &amp; LINGUISTICS</t>
  </si>
  <si>
    <t>B10</t>
  </si>
  <si>
    <t>言語・言語研究</t>
    <rPh sb="0" eb="2">
      <t>ゲンゴ</t>
    </rPh>
    <rPh sb="3" eb="5">
      <t>ゲンゴ</t>
    </rPh>
    <rPh sb="5" eb="7">
      <t>ケンキュウ</t>
    </rPh>
    <phoneticPr fontId="9"/>
  </si>
  <si>
    <t>Language &amp; Language Studies</t>
  </si>
  <si>
    <t>B100</t>
  </si>
  <si>
    <t>言語・言語研究一般</t>
    <rPh sb="3" eb="5">
      <t>ゲンゴ</t>
    </rPh>
    <rPh sb="5" eb="7">
      <t>ケンキュウ</t>
    </rPh>
    <phoneticPr fontId="9"/>
  </si>
  <si>
    <t>B101</t>
  </si>
  <si>
    <t>辞典類</t>
  </si>
  <si>
    <t>Dictionaries</t>
  </si>
  <si>
    <t>B102</t>
  </si>
  <si>
    <t>辞書学／語源・名称／書記体系</t>
    <rPh sb="0" eb="2">
      <t>ジショ</t>
    </rPh>
    <rPh sb="2" eb="3">
      <t>ガク</t>
    </rPh>
    <rPh sb="4" eb="6">
      <t>ゴゲン</t>
    </rPh>
    <rPh sb="7" eb="9">
      <t>メイショウ</t>
    </rPh>
    <rPh sb="10" eb="12">
      <t>ショキ</t>
    </rPh>
    <rPh sb="12" eb="14">
      <t>タイケイ</t>
    </rPh>
    <phoneticPr fontId="9"/>
  </si>
  <si>
    <t>Lexicography, Etymology &amp; Writing</t>
  </si>
  <si>
    <t>B103</t>
  </si>
  <si>
    <t>翻訳・通訳／手話・ジェスチャー</t>
    <rPh sb="0" eb="2">
      <t>ホンヤク</t>
    </rPh>
    <rPh sb="6" eb="8">
      <t>シュワ</t>
    </rPh>
    <phoneticPr fontId="9"/>
  </si>
  <si>
    <t>Translation &amp; Interpretation, etc.</t>
  </si>
  <si>
    <t>B104</t>
  </si>
  <si>
    <t>言語教育・言語政策</t>
    <rPh sb="0" eb="2">
      <t>ゲンゴ</t>
    </rPh>
    <rPh sb="2" eb="4">
      <t>キョウイク</t>
    </rPh>
    <rPh sb="5" eb="7">
      <t>ゲンゴ</t>
    </rPh>
    <rPh sb="7" eb="9">
      <t>セイサク</t>
    </rPh>
    <phoneticPr fontId="9"/>
  </si>
  <si>
    <t>Language Education &amp; Policy</t>
  </si>
  <si>
    <t>B105</t>
  </si>
  <si>
    <t>歴史言語学・比較言語学／言語事情・方言</t>
    <rPh sb="0" eb="2">
      <t>レキシ</t>
    </rPh>
    <rPh sb="2" eb="5">
      <t>ゲンゴガク</t>
    </rPh>
    <rPh sb="6" eb="11">
      <t>ヒカクゲンゴガク</t>
    </rPh>
    <rPh sb="12" eb="14">
      <t>ゲンゴ</t>
    </rPh>
    <rPh sb="14" eb="16">
      <t>ジジョウ</t>
    </rPh>
    <rPh sb="17" eb="19">
      <t>ホウゲン</t>
    </rPh>
    <phoneticPr fontId="9"/>
  </si>
  <si>
    <t>World Languages - History</t>
  </si>
  <si>
    <t>B106</t>
  </si>
  <si>
    <t>言語思想／記号論</t>
    <rPh sb="0" eb="2">
      <t>ゲンゴ</t>
    </rPh>
    <rPh sb="2" eb="4">
      <t>シソウ</t>
    </rPh>
    <rPh sb="5" eb="7">
      <t>キゴウ</t>
    </rPh>
    <rPh sb="7" eb="8">
      <t>ロン</t>
    </rPh>
    <phoneticPr fontId="9"/>
  </si>
  <si>
    <t>Language Thought &amp; Semiotics</t>
  </si>
  <si>
    <t>B11</t>
  </si>
  <si>
    <t>言語科学</t>
    <rPh sb="0" eb="2">
      <t>ゲンゴ</t>
    </rPh>
    <rPh sb="2" eb="4">
      <t>カガク</t>
    </rPh>
    <phoneticPr fontId="9"/>
  </si>
  <si>
    <t>Language Sciences</t>
  </si>
  <si>
    <t>B110</t>
  </si>
  <si>
    <t>言語科学一般</t>
    <rPh sb="0" eb="2">
      <t>ゲンゴ</t>
    </rPh>
    <rPh sb="2" eb="4">
      <t>カガク</t>
    </rPh>
    <rPh sb="4" eb="6">
      <t>イッパン</t>
    </rPh>
    <phoneticPr fontId="9"/>
  </si>
  <si>
    <t>B111</t>
  </si>
  <si>
    <t>音韻論・音声学</t>
  </si>
  <si>
    <t>Phonology &amp; Phonetics</t>
  </si>
  <si>
    <t>B112</t>
  </si>
  <si>
    <t>文法理論（統語論・形態論）</t>
    <rPh sb="0" eb="2">
      <t>ブンポウ</t>
    </rPh>
    <rPh sb="2" eb="4">
      <t>リロン</t>
    </rPh>
    <phoneticPr fontId="9"/>
  </si>
  <si>
    <t>Grammar - Semantics &amp; Morphology</t>
  </si>
  <si>
    <t>B113</t>
  </si>
  <si>
    <t>意味論・語彙論</t>
    <rPh sb="0" eb="2">
      <t>イミ</t>
    </rPh>
    <rPh sb="2" eb="3">
      <t>ロン</t>
    </rPh>
    <rPh sb="4" eb="6">
      <t>ゴイ</t>
    </rPh>
    <rPh sb="6" eb="7">
      <t>ロン</t>
    </rPh>
    <phoneticPr fontId="9"/>
  </si>
  <si>
    <t>Semantics &amp; Lexicology</t>
  </si>
  <si>
    <t>語用論・談話分析</t>
    <rPh sb="4" eb="6">
      <t>ダンワ</t>
    </rPh>
    <rPh sb="6" eb="8">
      <t>ブンセキ</t>
    </rPh>
    <phoneticPr fontId="9"/>
  </si>
  <si>
    <t>Pragmatics &amp; Discourse</t>
  </si>
  <si>
    <t>社会言語学・コミュニケーション学</t>
  </si>
  <si>
    <t>Sociolinguistics &amp; Communication</t>
  </si>
  <si>
    <t>B116</t>
  </si>
  <si>
    <r>
      <t>認知／心理／神経／進化</t>
    </r>
    <r>
      <rPr>
        <sz val="10"/>
        <rFont val="Arial"/>
        <family val="2"/>
      </rPr>
      <t>-</t>
    </r>
    <r>
      <rPr>
        <sz val="10"/>
        <rFont val="ＭＳ ゴシック"/>
        <family val="3"/>
        <charset val="128"/>
      </rPr>
      <t>言語学</t>
    </r>
    <rPh sb="0" eb="2">
      <t>ニンチ</t>
    </rPh>
    <rPh sb="6" eb="8">
      <t>シンケイ</t>
    </rPh>
    <rPh sb="9" eb="11">
      <t>シンカ</t>
    </rPh>
    <rPh sb="12" eb="13">
      <t>ゲン</t>
    </rPh>
    <rPh sb="13" eb="15">
      <t>ゴガク</t>
    </rPh>
    <phoneticPr fontId="9"/>
  </si>
  <si>
    <t>Cognitive Sciences of Language</t>
  </si>
  <si>
    <t>B117</t>
  </si>
  <si>
    <t>言語習得（発達）／言語障害</t>
    <rPh sb="5" eb="7">
      <t>ハッタツ</t>
    </rPh>
    <rPh sb="9" eb="11">
      <t>ゲンゴ</t>
    </rPh>
    <rPh sb="11" eb="13">
      <t>ショウガイ</t>
    </rPh>
    <phoneticPr fontId="9"/>
  </si>
  <si>
    <t>Language Acquisition &amp; Disorders</t>
  </si>
  <si>
    <t>B118</t>
  </si>
  <si>
    <t>コーパス言語学／自然言語処理</t>
    <rPh sb="4" eb="5">
      <t>ゲン</t>
    </rPh>
    <rPh sb="5" eb="7">
      <t>ゴガク</t>
    </rPh>
    <rPh sb="8" eb="10">
      <t>シゼン</t>
    </rPh>
    <rPh sb="10" eb="12">
      <t>ゲンゴ</t>
    </rPh>
    <rPh sb="12" eb="14">
      <t>ショリ</t>
    </rPh>
    <phoneticPr fontId="9"/>
  </si>
  <si>
    <t>Computational Linguistics</t>
  </si>
  <si>
    <t>B12</t>
  </si>
  <si>
    <t>英語</t>
    <rPh sb="0" eb="2">
      <t>エイゴ</t>
    </rPh>
    <phoneticPr fontId="9"/>
  </si>
  <si>
    <t>B120</t>
  </si>
  <si>
    <t>英語一般</t>
    <rPh sb="2" eb="4">
      <t>イッパン</t>
    </rPh>
    <phoneticPr fontId="9"/>
  </si>
  <si>
    <t>B121</t>
  </si>
  <si>
    <t>英語学</t>
  </si>
  <si>
    <t>English Linguistics</t>
  </si>
  <si>
    <t>B122</t>
  </si>
  <si>
    <t>英語教育学</t>
  </si>
  <si>
    <t>English Language Teaching</t>
  </si>
  <si>
    <t>B13</t>
  </si>
  <si>
    <t>ドイツ語・ゲルマン諸語</t>
  </si>
  <si>
    <t>German</t>
  </si>
  <si>
    <t>B14</t>
  </si>
  <si>
    <t>フランス語・ロマンス諸語</t>
  </si>
  <si>
    <t>French</t>
  </si>
  <si>
    <t>B15</t>
  </si>
  <si>
    <t>日本語・その他の言語</t>
    <rPh sb="0" eb="2">
      <t>ニホン</t>
    </rPh>
    <rPh sb="2" eb="3">
      <t>ゴ</t>
    </rPh>
    <rPh sb="6" eb="7">
      <t>タ</t>
    </rPh>
    <rPh sb="8" eb="10">
      <t>ゲンゴ</t>
    </rPh>
    <phoneticPr fontId="9"/>
  </si>
  <si>
    <t>Japanese &amp; Others</t>
  </si>
  <si>
    <t>B150</t>
  </si>
  <si>
    <t>日本語</t>
  </si>
  <si>
    <t>Japanese</t>
  </si>
  <si>
    <t>B151</t>
  </si>
  <si>
    <t>その他の言語</t>
  </si>
  <si>
    <t>B2</t>
  </si>
  <si>
    <t>文学・文化研究</t>
    <rPh sb="5" eb="7">
      <t>ケンキュウ</t>
    </rPh>
    <phoneticPr fontId="9"/>
  </si>
  <si>
    <t>LITERATURE &amp; CULTURE</t>
  </si>
  <si>
    <t>B20</t>
  </si>
  <si>
    <t>文学・文化研究一般</t>
    <rPh sb="3" eb="5">
      <t>ブンカ</t>
    </rPh>
    <rPh sb="5" eb="7">
      <t>ケンキュウ</t>
    </rPh>
    <rPh sb="7" eb="9">
      <t>イッパン</t>
    </rPh>
    <phoneticPr fontId="9"/>
  </si>
  <si>
    <t>Literature &amp; Culture</t>
  </si>
  <si>
    <t>B200</t>
  </si>
  <si>
    <t>文学・文化一般</t>
    <rPh sb="3" eb="5">
      <t>ブンカ</t>
    </rPh>
    <rPh sb="5" eb="7">
      <t>イッパン</t>
    </rPh>
    <phoneticPr fontId="9"/>
  </si>
  <si>
    <t>文学批評・理論</t>
    <rPh sb="0" eb="2">
      <t>ブンガク</t>
    </rPh>
    <rPh sb="2" eb="4">
      <t>ヒヒョウ</t>
    </rPh>
    <rPh sb="5" eb="7">
      <t>リロン</t>
    </rPh>
    <phoneticPr fontId="9"/>
  </si>
  <si>
    <t xml:space="preserve">Criticism &amp; Theory  </t>
  </si>
  <si>
    <t>文学・文化史／比較文学・文化</t>
    <rPh sb="0" eb="2">
      <t>ブンガク</t>
    </rPh>
    <rPh sb="3" eb="6">
      <t>ブンカシ</t>
    </rPh>
    <rPh sb="7" eb="9">
      <t>ヒカク</t>
    </rPh>
    <rPh sb="9" eb="11">
      <t>ブンガク</t>
    </rPh>
    <rPh sb="12" eb="14">
      <t>ブンカ</t>
    </rPh>
    <phoneticPr fontId="9"/>
  </si>
  <si>
    <t>History of Literature &amp; Culture</t>
  </si>
  <si>
    <t>B21</t>
  </si>
  <si>
    <t>古典</t>
  </si>
  <si>
    <t>Classics</t>
  </si>
  <si>
    <t>B22</t>
  </si>
  <si>
    <t>中世文学・文化</t>
    <rPh sb="5" eb="7">
      <t>ブンカ</t>
    </rPh>
    <phoneticPr fontId="9"/>
  </si>
  <si>
    <t>Medievalistics</t>
  </si>
  <si>
    <t>B23</t>
  </si>
  <si>
    <t>英語文学・文化</t>
    <rPh sb="0" eb="1">
      <t>エイ</t>
    </rPh>
    <rPh sb="1" eb="2">
      <t>ゴ</t>
    </rPh>
    <rPh sb="2" eb="4">
      <t>ブンガク</t>
    </rPh>
    <rPh sb="5" eb="7">
      <t>ブンカ</t>
    </rPh>
    <phoneticPr fontId="9"/>
  </si>
  <si>
    <t>English Literature &amp; Culture</t>
  </si>
  <si>
    <t>B230</t>
  </si>
  <si>
    <t>英語文学・文化一般</t>
    <rPh sb="0" eb="2">
      <t>エイゴ</t>
    </rPh>
    <rPh sb="2" eb="4">
      <t>ブンガク</t>
    </rPh>
    <rPh sb="5" eb="7">
      <t>ブンカ</t>
    </rPh>
    <phoneticPr fontId="9"/>
  </si>
  <si>
    <t>B231</t>
  </si>
  <si>
    <t>イギリス文学・文化一般</t>
  </si>
  <si>
    <t>British Literature &amp; Culture</t>
  </si>
  <si>
    <t>B232</t>
  </si>
  <si>
    <t>イギリス・近代初期</t>
  </si>
  <si>
    <t>16 &amp; 17th Centuries</t>
  </si>
  <si>
    <t>B233</t>
  </si>
  <si>
    <t>シェイクスピア研究</t>
    <rPh sb="7" eb="9">
      <t>ケンキュウ</t>
    </rPh>
    <phoneticPr fontId="9"/>
  </si>
  <si>
    <t>Shakespeare</t>
  </si>
  <si>
    <t>B234</t>
  </si>
  <si>
    <t>イギリス・１８世紀</t>
  </si>
  <si>
    <t>18th Century</t>
  </si>
  <si>
    <t>B235</t>
  </si>
  <si>
    <t>イギリス・１９世紀（ロマン派含む）</t>
  </si>
  <si>
    <t>B236</t>
  </si>
  <si>
    <t>イギリス・２０世紀～現在</t>
    <rPh sb="10" eb="12">
      <t>ゲンザイ</t>
    </rPh>
    <phoneticPr fontId="9"/>
  </si>
  <si>
    <t>20th Century to Our Age</t>
  </si>
  <si>
    <t>B237</t>
  </si>
  <si>
    <t>アメリカ文学・文化一般</t>
    <rPh sb="7" eb="9">
      <t>ブンカ</t>
    </rPh>
    <rPh sb="9" eb="11">
      <t>イッパン</t>
    </rPh>
    <phoneticPr fontId="9"/>
  </si>
  <si>
    <t>American Literature &amp; Culture</t>
  </si>
  <si>
    <t>B238</t>
  </si>
  <si>
    <t>アメリカ・初期～南北戦争</t>
  </si>
  <si>
    <t>Early American to the Civil War</t>
  </si>
  <si>
    <t>B239</t>
  </si>
  <si>
    <t>アメリカ・南北戦争～現在</t>
    <rPh sb="10" eb="12">
      <t>ゲンザイ</t>
    </rPh>
    <phoneticPr fontId="9"/>
  </si>
  <si>
    <t>Postbellum to Our Age</t>
  </si>
  <si>
    <t>B24</t>
  </si>
  <si>
    <t>ヨーロッパ語文学・文化</t>
    <rPh sb="5" eb="6">
      <t>ゴ</t>
    </rPh>
    <rPh sb="6" eb="8">
      <t>ブンガク</t>
    </rPh>
    <rPh sb="9" eb="11">
      <t>ブンカ</t>
    </rPh>
    <phoneticPr fontId="9"/>
  </si>
  <si>
    <t>European Literatures &amp; Cultures</t>
  </si>
  <si>
    <t>B240</t>
  </si>
  <si>
    <t>ヨーロッパ語文学・文化一般</t>
    <rPh sb="5" eb="6">
      <t>ゴ</t>
    </rPh>
    <rPh sb="9" eb="11">
      <t>ブンカ</t>
    </rPh>
    <phoneticPr fontId="9"/>
  </si>
  <si>
    <t>B241</t>
  </si>
  <si>
    <t>ドイツ語圏の文学・文化</t>
    <rPh sb="9" eb="11">
      <t>ブンカ</t>
    </rPh>
    <phoneticPr fontId="9"/>
  </si>
  <si>
    <t>German Literature &amp; Culture</t>
  </si>
  <si>
    <t>B242</t>
  </si>
  <si>
    <t>フランス語圏の文学・文化</t>
    <rPh sb="10" eb="12">
      <t>ブンカ</t>
    </rPh>
    <phoneticPr fontId="9"/>
  </si>
  <si>
    <t>French Literature &amp; Culture</t>
  </si>
  <si>
    <t>B243</t>
  </si>
  <si>
    <t>その他ヨーロッパ諸語の文学・文化</t>
    <rPh sb="2" eb="3">
      <t>タ</t>
    </rPh>
    <rPh sb="8" eb="10">
      <t>ショゴ</t>
    </rPh>
    <rPh sb="11" eb="13">
      <t>ブンガク</t>
    </rPh>
    <rPh sb="14" eb="16">
      <t>ブンカ</t>
    </rPh>
    <phoneticPr fontId="9"/>
  </si>
  <si>
    <t>Other European Literatures</t>
  </si>
  <si>
    <t>B25</t>
  </si>
  <si>
    <t>日本・アジア・アフリカ他の文学・文化</t>
    <rPh sb="0" eb="2">
      <t>ニホン</t>
    </rPh>
    <rPh sb="11" eb="12">
      <t>タ</t>
    </rPh>
    <rPh sb="13" eb="15">
      <t>ブンガク</t>
    </rPh>
    <rPh sb="16" eb="18">
      <t>ブンカ</t>
    </rPh>
    <phoneticPr fontId="9"/>
  </si>
  <si>
    <t>Non-Western Literatures</t>
  </si>
  <si>
    <t>B250</t>
  </si>
  <si>
    <t>日本文学・文化</t>
  </si>
  <si>
    <t>Japanese Literature &amp; Culture</t>
  </si>
  <si>
    <t>B251</t>
  </si>
  <si>
    <t>アジア・アフリカ他の文学・文化</t>
    <rPh sb="8" eb="9">
      <t>タ</t>
    </rPh>
    <phoneticPr fontId="9"/>
  </si>
  <si>
    <t>B3</t>
  </si>
  <si>
    <t>芸術・表象文化</t>
    <rPh sb="3" eb="5">
      <t>ヒョウショウ</t>
    </rPh>
    <rPh sb="5" eb="7">
      <t>ブンカ</t>
    </rPh>
    <phoneticPr fontId="9"/>
  </si>
  <si>
    <t>ARTS &amp; REPRESENTATION</t>
  </si>
  <si>
    <t>B30</t>
  </si>
  <si>
    <t>芸術・表象文化一般</t>
    <rPh sb="3" eb="5">
      <t>ヒョウショウ</t>
    </rPh>
    <rPh sb="5" eb="7">
      <t>ブンカ</t>
    </rPh>
    <rPh sb="7" eb="9">
      <t>イッパン</t>
    </rPh>
    <phoneticPr fontId="9"/>
  </si>
  <si>
    <r>
      <t>芸術・表象文化</t>
    </r>
    <r>
      <rPr>
        <sz val="10"/>
        <rFont val="Arial"/>
        <family val="2"/>
      </rPr>
      <t>―</t>
    </r>
    <r>
      <rPr>
        <sz val="10"/>
        <rFont val="ＭＳ ゴシック"/>
        <family val="3"/>
        <charset val="128"/>
      </rPr>
      <t>歴史・理論・概説</t>
    </r>
    <rPh sb="3" eb="5">
      <t>ヒョウショウ</t>
    </rPh>
    <rPh sb="5" eb="7">
      <t>ブンカ</t>
    </rPh>
    <rPh sb="8" eb="10">
      <t>レキシ</t>
    </rPh>
    <rPh sb="11" eb="13">
      <t>リロン</t>
    </rPh>
    <rPh sb="14" eb="16">
      <t>ガイセツ</t>
    </rPh>
    <phoneticPr fontId="9"/>
  </si>
  <si>
    <t>History, Theory, Survey</t>
  </si>
  <si>
    <t>B301</t>
  </si>
  <si>
    <t>先史・古代・中世芸術</t>
    <rPh sb="0" eb="2">
      <t>センシ</t>
    </rPh>
    <rPh sb="3" eb="5">
      <t>コダイ</t>
    </rPh>
    <rPh sb="6" eb="8">
      <t>チュウセイ</t>
    </rPh>
    <rPh sb="8" eb="10">
      <t>ゲイジュツ</t>
    </rPh>
    <phoneticPr fontId="9"/>
  </si>
  <si>
    <t>Earliest, Ancient &amp; Medieval Art</t>
  </si>
  <si>
    <t>B302</t>
  </si>
  <si>
    <t>近代芸術</t>
    <rPh sb="0" eb="2">
      <t>キンダイ</t>
    </rPh>
    <rPh sb="2" eb="4">
      <t>ゲイジュツ</t>
    </rPh>
    <phoneticPr fontId="9"/>
  </si>
  <si>
    <t>Modern Art</t>
  </si>
  <si>
    <t>B303</t>
  </si>
  <si>
    <t>現代芸術</t>
    <rPh sb="0" eb="2">
      <t>ゲンダイ</t>
    </rPh>
    <rPh sb="2" eb="4">
      <t>ゲイジュツ</t>
    </rPh>
    <phoneticPr fontId="9"/>
  </si>
  <si>
    <t>Contemporary Art</t>
  </si>
  <si>
    <t>B31</t>
  </si>
  <si>
    <t>視覚芸術・視覚文化</t>
    <rPh sb="0" eb="2">
      <t>シカク</t>
    </rPh>
    <rPh sb="2" eb="4">
      <t>ゲイジュツ</t>
    </rPh>
    <rPh sb="5" eb="7">
      <t>シカク</t>
    </rPh>
    <rPh sb="7" eb="9">
      <t>ブンカ</t>
    </rPh>
    <phoneticPr fontId="9"/>
  </si>
  <si>
    <t>Visual Arts &amp; Culture</t>
  </si>
  <si>
    <t>B310</t>
  </si>
  <si>
    <t>視覚芸術・視覚文化一般</t>
    <rPh sb="0" eb="2">
      <t>シカク</t>
    </rPh>
    <rPh sb="2" eb="4">
      <t>ゲイジュツ</t>
    </rPh>
    <rPh sb="5" eb="7">
      <t>シカク</t>
    </rPh>
    <rPh sb="7" eb="9">
      <t>ブンカ</t>
    </rPh>
    <rPh sb="9" eb="11">
      <t>イッパン</t>
    </rPh>
    <phoneticPr fontId="9"/>
  </si>
  <si>
    <t>B311</t>
  </si>
  <si>
    <t>絵画・版画・彫刻</t>
  </si>
  <si>
    <t>Painting &amp; Sculpture</t>
  </si>
  <si>
    <t>デザイン・ファッション・工芸</t>
    <rPh sb="12" eb="14">
      <t>コウゲイ</t>
    </rPh>
    <phoneticPr fontId="9"/>
  </si>
  <si>
    <t xml:space="preserve">Design, Textile &amp; Decorative arts  </t>
  </si>
  <si>
    <t>B313</t>
  </si>
  <si>
    <t>写真</t>
    <rPh sb="0" eb="2">
      <t>シャシン</t>
    </rPh>
    <phoneticPr fontId="9"/>
  </si>
  <si>
    <t>Photography</t>
  </si>
  <si>
    <t>マンガ・アニメ</t>
  </si>
  <si>
    <t>Manga &amp; Anime</t>
  </si>
  <si>
    <t>B32</t>
  </si>
  <si>
    <t>建築・景観</t>
    <rPh sb="3" eb="5">
      <t>ケイカン</t>
    </rPh>
    <phoneticPr fontId="9"/>
  </si>
  <si>
    <t>Architecture &amp; Landscape</t>
  </si>
  <si>
    <t>舞台芸術（演劇・舞踊）</t>
    <rPh sb="0" eb="2">
      <t>ブタイ</t>
    </rPh>
    <rPh sb="2" eb="4">
      <t>ゲイジュツ</t>
    </rPh>
    <rPh sb="5" eb="7">
      <t>エンゲキ</t>
    </rPh>
    <rPh sb="8" eb="10">
      <t>ブヨウ</t>
    </rPh>
    <phoneticPr fontId="9"/>
  </si>
  <si>
    <t>Theatre &amp; Performance</t>
  </si>
  <si>
    <t>映画・映像</t>
    <rPh sb="3" eb="5">
      <t>エイゾウ</t>
    </rPh>
    <phoneticPr fontId="9"/>
  </si>
  <si>
    <t>Film Studies</t>
  </si>
  <si>
    <t>音楽（劇音楽含む）</t>
  </si>
  <si>
    <t>Music</t>
  </si>
  <si>
    <t>C</t>
  </si>
  <si>
    <t>社会・心理・教育・人類・都市・環境</t>
    <rPh sb="15" eb="17">
      <t>カンキョウ</t>
    </rPh>
    <phoneticPr fontId="9"/>
  </si>
  <si>
    <t>Soc. Psych. Ed. Anthro. Urban Eco.</t>
  </si>
  <si>
    <t>C0</t>
  </si>
  <si>
    <t>C00</t>
  </si>
  <si>
    <t>C01</t>
  </si>
  <si>
    <t>C02</t>
  </si>
  <si>
    <t>C03</t>
  </si>
  <si>
    <t>C04</t>
  </si>
  <si>
    <t>C06</t>
  </si>
  <si>
    <t>C07</t>
  </si>
  <si>
    <t>C08</t>
  </si>
  <si>
    <t>統計・年鑑</t>
    <rPh sb="0" eb="2">
      <t>トウケイ</t>
    </rPh>
    <rPh sb="3" eb="5">
      <t>ネンカン</t>
    </rPh>
    <phoneticPr fontId="9"/>
  </si>
  <si>
    <t>C09</t>
  </si>
  <si>
    <t>スタディガイド他</t>
    <rPh sb="7" eb="8">
      <t>ホカ</t>
    </rPh>
    <phoneticPr fontId="9"/>
  </si>
  <si>
    <t>C1</t>
  </si>
  <si>
    <t>社会学</t>
    <rPh sb="0" eb="2">
      <t>シャカイ</t>
    </rPh>
    <rPh sb="2" eb="3">
      <t>ガク</t>
    </rPh>
    <phoneticPr fontId="9"/>
  </si>
  <si>
    <t>SOCIOLOGY</t>
  </si>
  <si>
    <t>社会学一般</t>
    <rPh sb="0" eb="2">
      <t>シャカイ</t>
    </rPh>
    <rPh sb="2" eb="3">
      <t>ガク</t>
    </rPh>
    <rPh sb="3" eb="5">
      <t>イッパン</t>
    </rPh>
    <phoneticPr fontId="9"/>
  </si>
  <si>
    <t>Sociology in General</t>
  </si>
  <si>
    <t>社会調査法・統計学</t>
    <rPh sb="0" eb="2">
      <t>シャカイ</t>
    </rPh>
    <rPh sb="2" eb="4">
      <t>チョウサ</t>
    </rPh>
    <rPh sb="4" eb="5">
      <t>ホウ</t>
    </rPh>
    <rPh sb="6" eb="9">
      <t>トウケイガク</t>
    </rPh>
    <phoneticPr fontId="9"/>
  </si>
  <si>
    <t>Sociological Methodology</t>
  </si>
  <si>
    <t>C12</t>
  </si>
  <si>
    <t>社会学思想・社会学理論</t>
  </si>
  <si>
    <t>Sociological Theory</t>
  </si>
  <si>
    <t>C121</t>
  </si>
  <si>
    <t>集団・組織</t>
    <rPh sb="0" eb="2">
      <t>シュウダン</t>
    </rPh>
    <rPh sb="3" eb="5">
      <t>ソシキ</t>
    </rPh>
    <phoneticPr fontId="9"/>
  </si>
  <si>
    <t>Social Group &amp; Organization</t>
  </si>
  <si>
    <t>階級・階層・不平等</t>
    <rPh sb="0" eb="2">
      <t>カイキュウ</t>
    </rPh>
    <rPh sb="3" eb="5">
      <t>カイソウ</t>
    </rPh>
    <rPh sb="6" eb="9">
      <t>フビョウドウ</t>
    </rPh>
    <phoneticPr fontId="9"/>
  </si>
  <si>
    <t>Class, Stratification, Inequality</t>
  </si>
  <si>
    <t>政治・国家・社会運動</t>
    <rPh sb="0" eb="2">
      <t>セイジ</t>
    </rPh>
    <rPh sb="3" eb="5">
      <t>コッカ</t>
    </rPh>
    <rPh sb="6" eb="8">
      <t>シャカイ</t>
    </rPh>
    <rPh sb="8" eb="10">
      <t>ウンドウ</t>
    </rPh>
    <phoneticPr fontId="9"/>
  </si>
  <si>
    <t>Social Movement</t>
  </si>
  <si>
    <t>経済・経営・労働</t>
    <rPh sb="0" eb="2">
      <t>ケイザイ</t>
    </rPh>
    <rPh sb="3" eb="5">
      <t>ケイエイ</t>
    </rPh>
    <rPh sb="6" eb="8">
      <t>ロウドウ</t>
    </rPh>
    <phoneticPr fontId="9"/>
  </si>
  <si>
    <t>Sociology of Economics &amp; Labor</t>
  </si>
  <si>
    <t>科学、技術と社会</t>
    <rPh sb="0" eb="2">
      <t>カガク</t>
    </rPh>
    <rPh sb="3" eb="5">
      <t>ギジュツ</t>
    </rPh>
    <rPh sb="6" eb="8">
      <t>シャカイ</t>
    </rPh>
    <phoneticPr fontId="9"/>
  </si>
  <si>
    <t>Science, Technology &amp; Society</t>
  </si>
  <si>
    <t>リスク・テロリズム・戦争・災害</t>
    <rPh sb="10" eb="12">
      <t>センソウ</t>
    </rPh>
    <rPh sb="13" eb="15">
      <t>サイガイ</t>
    </rPh>
    <phoneticPr fontId="9"/>
  </si>
  <si>
    <t>Risk &amp; Conflict</t>
  </si>
  <si>
    <t>宗教</t>
    <rPh sb="0" eb="2">
      <t>シュウキョウ</t>
    </rPh>
    <phoneticPr fontId="9"/>
  </si>
  <si>
    <t>文化・芸術</t>
    <rPh sb="0" eb="2">
      <t>ブンカ</t>
    </rPh>
    <rPh sb="3" eb="5">
      <t>ゲイジュツ</t>
    </rPh>
    <phoneticPr fontId="9"/>
  </si>
  <si>
    <t>Culture</t>
  </si>
  <si>
    <t>スポーツ・余暇</t>
    <rPh sb="5" eb="7">
      <t>ヨカ</t>
    </rPh>
    <phoneticPr fontId="9"/>
  </si>
  <si>
    <t>Sports &amp; Leisure</t>
  </si>
  <si>
    <t>C13</t>
  </si>
  <si>
    <t>コミュニケーション　メディア</t>
  </si>
  <si>
    <t>Communication and Media</t>
  </si>
  <si>
    <t>Communication in General</t>
  </si>
  <si>
    <t>異文化間コミュニケーション</t>
    <rPh sb="0" eb="3">
      <t>イブンカ</t>
    </rPh>
    <rPh sb="3" eb="4">
      <t>カン</t>
    </rPh>
    <phoneticPr fontId="9"/>
  </si>
  <si>
    <t>Intercultural Communication</t>
  </si>
  <si>
    <t>言語社会学</t>
    <rPh sb="0" eb="2">
      <t>ゲンゴ</t>
    </rPh>
    <rPh sb="2" eb="4">
      <t>シャカイ</t>
    </rPh>
    <rPh sb="4" eb="5">
      <t>ガク</t>
    </rPh>
    <phoneticPr fontId="9"/>
  </si>
  <si>
    <t>Sociology of Language</t>
  </si>
  <si>
    <t>メディア・ジャーナリズム</t>
  </si>
  <si>
    <t>Media &amp; Journalism</t>
  </si>
  <si>
    <t>情報社会・インターネット</t>
    <rPh sb="0" eb="2">
      <t>ジョウホウ</t>
    </rPh>
    <rPh sb="2" eb="4">
      <t>シャカイ</t>
    </rPh>
    <phoneticPr fontId="9"/>
  </si>
  <si>
    <t>Information Society</t>
  </si>
  <si>
    <t>C14</t>
  </si>
  <si>
    <t>家族・ジェンダー</t>
    <rPh sb="0" eb="2">
      <t>カゾク</t>
    </rPh>
    <phoneticPr fontId="9"/>
  </si>
  <si>
    <t>Family &amp; Gender</t>
  </si>
  <si>
    <t>家族・ライフコース</t>
    <rPh sb="0" eb="2">
      <t>カゾク</t>
    </rPh>
    <phoneticPr fontId="9"/>
  </si>
  <si>
    <t>Family &amp; Lifecourse</t>
  </si>
  <si>
    <t>児童・青年</t>
    <rPh sb="0" eb="2">
      <t>ジドウ</t>
    </rPh>
    <rPh sb="3" eb="5">
      <t>セイネン</t>
    </rPh>
    <phoneticPr fontId="9"/>
  </si>
  <si>
    <t>Child &amp; Adolescent</t>
  </si>
  <si>
    <t>成人・高齢者</t>
    <rPh sb="0" eb="2">
      <t>セイジン</t>
    </rPh>
    <rPh sb="3" eb="6">
      <t>コウレイシャ</t>
    </rPh>
    <phoneticPr fontId="9"/>
  </si>
  <si>
    <t>Adult</t>
  </si>
  <si>
    <t>性・ジェンダー</t>
    <rPh sb="0" eb="1">
      <t>セイ</t>
    </rPh>
    <phoneticPr fontId="9"/>
  </si>
  <si>
    <t>Sex &amp; Gender</t>
  </si>
  <si>
    <t>女性・フェミニズム</t>
    <rPh sb="0" eb="2">
      <t>ジョセイ</t>
    </rPh>
    <phoneticPr fontId="9"/>
  </si>
  <si>
    <t>Women's Issue</t>
  </si>
  <si>
    <t>C15</t>
  </si>
  <si>
    <t>人種・民族・人口</t>
    <rPh sb="0" eb="2">
      <t>ジンシュ</t>
    </rPh>
    <rPh sb="3" eb="5">
      <t>ミンゾク</t>
    </rPh>
    <rPh sb="6" eb="8">
      <t>ジンコウ</t>
    </rPh>
    <phoneticPr fontId="9"/>
  </si>
  <si>
    <t>Race, Ethnicity &amp; Population</t>
  </si>
  <si>
    <t>人種・民族・移民</t>
    <rPh sb="0" eb="2">
      <t>ジンシュ</t>
    </rPh>
    <rPh sb="6" eb="8">
      <t>イミン</t>
    </rPh>
    <phoneticPr fontId="9"/>
  </si>
  <si>
    <t>Race &amp; Ethnicity &amp; Migration</t>
  </si>
  <si>
    <t>人口</t>
    <rPh sb="0" eb="2">
      <t>ジンコウ</t>
    </rPh>
    <phoneticPr fontId="9"/>
  </si>
  <si>
    <t>Population</t>
  </si>
  <si>
    <t>C16</t>
  </si>
  <si>
    <t>社会問題・社会病理・犯罪学</t>
    <rPh sb="0" eb="2">
      <t>シャカイ</t>
    </rPh>
    <rPh sb="2" eb="4">
      <t>モンダイ</t>
    </rPh>
    <rPh sb="5" eb="7">
      <t>シャカイ</t>
    </rPh>
    <rPh sb="7" eb="9">
      <t>ビョウリ</t>
    </rPh>
    <rPh sb="10" eb="13">
      <t>ハンザイガク</t>
    </rPh>
    <phoneticPr fontId="9"/>
  </si>
  <si>
    <t>Social Problem &amp; Criminology</t>
  </si>
  <si>
    <t>社会問題・社会病理</t>
    <rPh sb="0" eb="2">
      <t>シャカイ</t>
    </rPh>
    <rPh sb="2" eb="4">
      <t>モンダイ</t>
    </rPh>
    <rPh sb="5" eb="7">
      <t>シャカイ</t>
    </rPh>
    <rPh sb="7" eb="9">
      <t>ビョウリ</t>
    </rPh>
    <phoneticPr fontId="9"/>
  </si>
  <si>
    <t>Social Problem</t>
  </si>
  <si>
    <t>犯罪学</t>
    <rPh sb="0" eb="3">
      <t>ハンザイガク</t>
    </rPh>
    <phoneticPr fontId="9"/>
  </si>
  <si>
    <t>Criminology</t>
  </si>
  <si>
    <t>C17</t>
  </si>
  <si>
    <t>社会福祉・社会政策</t>
    <rPh sb="0" eb="2">
      <t>シャカイ</t>
    </rPh>
    <rPh sb="2" eb="4">
      <t>フクシ</t>
    </rPh>
    <rPh sb="5" eb="7">
      <t>シャカイ</t>
    </rPh>
    <rPh sb="7" eb="9">
      <t>セイサク</t>
    </rPh>
    <phoneticPr fontId="9"/>
  </si>
  <si>
    <t>Social Welfare</t>
  </si>
  <si>
    <t>C170</t>
  </si>
  <si>
    <t>福祉一般・ソーシャルワーク</t>
    <rPh sb="0" eb="2">
      <t>フクシ</t>
    </rPh>
    <rPh sb="2" eb="4">
      <t>イッパン</t>
    </rPh>
    <phoneticPr fontId="9"/>
  </si>
  <si>
    <t>Social Welfare in General</t>
  </si>
  <si>
    <t>C171</t>
  </si>
  <si>
    <t>児童・高齢者・女性・家族福祉</t>
    <rPh sb="0" eb="2">
      <t>ジドウ</t>
    </rPh>
    <rPh sb="3" eb="6">
      <t>コウレイシャ</t>
    </rPh>
    <rPh sb="7" eb="9">
      <t>ジョセイ</t>
    </rPh>
    <rPh sb="10" eb="12">
      <t>カゾク</t>
    </rPh>
    <rPh sb="12" eb="14">
      <t>フクシ</t>
    </rPh>
    <phoneticPr fontId="9"/>
  </si>
  <si>
    <t>Family Welfare</t>
  </si>
  <si>
    <t>福祉国家・社会政策・社会保障</t>
    <rPh sb="0" eb="2">
      <t>フクシ</t>
    </rPh>
    <rPh sb="2" eb="4">
      <t>コッカ</t>
    </rPh>
    <rPh sb="5" eb="7">
      <t>シャカイ</t>
    </rPh>
    <rPh sb="7" eb="9">
      <t>セイサク</t>
    </rPh>
    <rPh sb="10" eb="12">
      <t>シャカイ</t>
    </rPh>
    <rPh sb="12" eb="14">
      <t>ホショウ</t>
    </rPh>
    <phoneticPr fontId="9"/>
  </si>
  <si>
    <t>Social Policy</t>
  </si>
  <si>
    <t>障害者福祉・障害学</t>
    <rPh sb="0" eb="3">
      <t>ショウガイシャ</t>
    </rPh>
    <rPh sb="3" eb="5">
      <t>フクシ</t>
    </rPh>
    <rPh sb="6" eb="8">
      <t>ショウガイ</t>
    </rPh>
    <rPh sb="8" eb="9">
      <t>ガク</t>
    </rPh>
    <phoneticPr fontId="9"/>
  </si>
  <si>
    <t>Disability</t>
  </si>
  <si>
    <t>貧困・公的扶助</t>
    <rPh sb="0" eb="2">
      <t>ヒンコン</t>
    </rPh>
    <rPh sb="3" eb="5">
      <t>コウテキ</t>
    </rPh>
    <rPh sb="5" eb="7">
      <t>フジョ</t>
    </rPh>
    <phoneticPr fontId="9"/>
  </si>
  <si>
    <t>Poverty &amp; Public Assistance</t>
  </si>
  <si>
    <t>C18</t>
  </si>
  <si>
    <t>保健・医療</t>
    <rPh sb="0" eb="2">
      <t>ホケン</t>
    </rPh>
    <rPh sb="3" eb="5">
      <t>イリョウ</t>
    </rPh>
    <phoneticPr fontId="9"/>
  </si>
  <si>
    <t>Health &amp; Medical Issues</t>
  </si>
  <si>
    <t>医療社会学・生命倫理</t>
    <rPh sb="0" eb="2">
      <t>イリョウ</t>
    </rPh>
    <rPh sb="2" eb="4">
      <t>シャカイ</t>
    </rPh>
    <rPh sb="4" eb="5">
      <t>ガク</t>
    </rPh>
    <rPh sb="6" eb="8">
      <t>セイメイ</t>
    </rPh>
    <rPh sb="8" eb="10">
      <t>リンリ</t>
    </rPh>
    <phoneticPr fontId="9"/>
  </si>
  <si>
    <t>Medical Sociology &amp; Bioethics</t>
  </si>
  <si>
    <t>ヘルスケア　医療・保健政策</t>
    <rPh sb="6" eb="8">
      <t>イリョウ</t>
    </rPh>
    <rPh sb="9" eb="11">
      <t>ホケン</t>
    </rPh>
    <rPh sb="11" eb="13">
      <t>セイサク</t>
    </rPh>
    <phoneticPr fontId="9"/>
  </si>
  <si>
    <t>Health Care &amp; Health Policy</t>
  </si>
  <si>
    <t>C2</t>
  </si>
  <si>
    <t>心理学</t>
    <rPh sb="0" eb="3">
      <t>シンリガク</t>
    </rPh>
    <phoneticPr fontId="9"/>
  </si>
  <si>
    <t>PSYCHOLOGY</t>
  </si>
  <si>
    <t>C20</t>
  </si>
  <si>
    <t>心理学一般</t>
    <rPh sb="0" eb="3">
      <t>シンリガク</t>
    </rPh>
    <rPh sb="3" eb="5">
      <t>イッパン</t>
    </rPh>
    <phoneticPr fontId="9"/>
  </si>
  <si>
    <t>Psychology in General</t>
  </si>
  <si>
    <t>C201</t>
  </si>
  <si>
    <t>アセスメント・心理テスト</t>
    <rPh sb="7" eb="9">
      <t>シンリ</t>
    </rPh>
    <phoneticPr fontId="9"/>
  </si>
  <si>
    <t>Psychological Assessment</t>
  </si>
  <si>
    <t>C21</t>
  </si>
  <si>
    <t>Psychological Theory</t>
  </si>
  <si>
    <t>心理学理論一般</t>
    <rPh sb="0" eb="3">
      <t>シンリガク</t>
    </rPh>
    <rPh sb="3" eb="5">
      <t>リロン</t>
    </rPh>
    <rPh sb="5" eb="7">
      <t>イッパン</t>
    </rPh>
    <phoneticPr fontId="9"/>
  </si>
  <si>
    <t>Psychological Theory in General</t>
  </si>
  <si>
    <t>C211</t>
  </si>
  <si>
    <t>感情・情動</t>
    <rPh sb="0" eb="2">
      <t>カンジョウ</t>
    </rPh>
    <rPh sb="3" eb="5">
      <t>ジョウドウ</t>
    </rPh>
    <phoneticPr fontId="9"/>
  </si>
  <si>
    <t>Emotions &amp; Feelings</t>
  </si>
  <si>
    <t>C212</t>
  </si>
  <si>
    <t>アイデンティティ・パーソナリティ</t>
  </si>
  <si>
    <t>Identity &amp; Personality</t>
  </si>
  <si>
    <t>C22</t>
  </si>
  <si>
    <t>知覚・認知・神経・意識</t>
    <rPh sb="0" eb="2">
      <t>チカク</t>
    </rPh>
    <rPh sb="3" eb="5">
      <t>ニンチ</t>
    </rPh>
    <rPh sb="6" eb="8">
      <t>シンケイ</t>
    </rPh>
    <rPh sb="9" eb="11">
      <t>イシキ</t>
    </rPh>
    <phoneticPr fontId="9"/>
  </si>
  <si>
    <t>Perception &amp; Cognition</t>
  </si>
  <si>
    <t>C23</t>
  </si>
  <si>
    <t>発達</t>
    <rPh sb="0" eb="2">
      <t>ハッタツ</t>
    </rPh>
    <phoneticPr fontId="9"/>
  </si>
  <si>
    <t>Developmental Psychology</t>
  </si>
  <si>
    <t>C230</t>
  </si>
  <si>
    <t>発達一般</t>
    <rPh sb="0" eb="2">
      <t>ハッタツ</t>
    </rPh>
    <rPh sb="2" eb="4">
      <t>イッパン</t>
    </rPh>
    <phoneticPr fontId="9"/>
  </si>
  <si>
    <t>Development</t>
  </si>
  <si>
    <t>C231</t>
  </si>
  <si>
    <t>C232</t>
  </si>
  <si>
    <t>C24</t>
  </si>
  <si>
    <t>教育・学習</t>
    <rPh sb="0" eb="2">
      <t>キョウイク</t>
    </rPh>
    <rPh sb="3" eb="5">
      <t>ガクシュウ</t>
    </rPh>
    <phoneticPr fontId="9"/>
  </si>
  <si>
    <t>Educational Psychology</t>
  </si>
  <si>
    <t>C25</t>
  </si>
  <si>
    <t>社会</t>
    <rPh sb="0" eb="2">
      <t>シャカイ</t>
    </rPh>
    <phoneticPr fontId="9"/>
  </si>
  <si>
    <t>Social Psychology</t>
  </si>
  <si>
    <t>社会心理学一般</t>
    <rPh sb="0" eb="2">
      <t>シャカイ</t>
    </rPh>
    <rPh sb="2" eb="5">
      <t>シンリガク</t>
    </rPh>
    <rPh sb="5" eb="7">
      <t>イッパン</t>
    </rPh>
    <phoneticPr fontId="9"/>
  </si>
  <si>
    <t>Social Psychology in General</t>
  </si>
  <si>
    <t>C251</t>
  </si>
  <si>
    <t>組織・産業・労働</t>
    <rPh sb="0" eb="2">
      <t>ソシキ</t>
    </rPh>
    <rPh sb="3" eb="5">
      <t>サンギョウ</t>
    </rPh>
    <rPh sb="6" eb="8">
      <t>ロウドウ</t>
    </rPh>
    <phoneticPr fontId="9"/>
  </si>
  <si>
    <t>Industrial Psychology</t>
  </si>
  <si>
    <t>C26</t>
  </si>
  <si>
    <t>臨床・精神分析</t>
    <rPh sb="0" eb="2">
      <t>リンショウ</t>
    </rPh>
    <rPh sb="3" eb="5">
      <t>セイシン</t>
    </rPh>
    <rPh sb="5" eb="7">
      <t>ブンセキ</t>
    </rPh>
    <phoneticPr fontId="9"/>
  </si>
  <si>
    <t>Clinical Psychology</t>
  </si>
  <si>
    <t>臨床一般</t>
    <rPh sb="0" eb="2">
      <t>リンショウ</t>
    </rPh>
    <rPh sb="2" eb="4">
      <t>イッパン</t>
    </rPh>
    <phoneticPr fontId="9"/>
  </si>
  <si>
    <t>Clinical Psychology in General</t>
  </si>
  <si>
    <t>C261</t>
  </si>
  <si>
    <t>精神療法</t>
    <rPh sb="0" eb="2">
      <t>セイシン</t>
    </rPh>
    <rPh sb="2" eb="4">
      <t>リョウホウ</t>
    </rPh>
    <phoneticPr fontId="9"/>
  </si>
  <si>
    <t>Psychotherapy</t>
  </si>
  <si>
    <t>C262</t>
  </si>
  <si>
    <t>カウンセリング</t>
  </si>
  <si>
    <t>Counseling</t>
  </si>
  <si>
    <t>C263</t>
  </si>
  <si>
    <t>精神分析</t>
    <rPh sb="0" eb="2">
      <t>セイシン</t>
    </rPh>
    <rPh sb="2" eb="4">
      <t>ブンセキ</t>
    </rPh>
    <phoneticPr fontId="9"/>
  </si>
  <si>
    <t>Psychoanalysis</t>
  </si>
  <si>
    <t>C27</t>
  </si>
  <si>
    <t>進化心理学・比較心理学</t>
    <rPh sb="0" eb="2">
      <t>シンカ</t>
    </rPh>
    <rPh sb="2" eb="5">
      <t>シンリガク</t>
    </rPh>
    <rPh sb="6" eb="8">
      <t>ヒカク</t>
    </rPh>
    <rPh sb="8" eb="11">
      <t>シンリガク</t>
    </rPh>
    <phoneticPr fontId="9"/>
  </si>
  <si>
    <t>Psychology, Others</t>
  </si>
  <si>
    <t>C3</t>
  </si>
  <si>
    <t>教育学</t>
    <rPh sb="0" eb="3">
      <t>キョウイクガク</t>
    </rPh>
    <phoneticPr fontId="9"/>
  </si>
  <si>
    <t>EDUCATION</t>
  </si>
  <si>
    <t>C30</t>
  </si>
  <si>
    <t>教育学一般</t>
    <rPh sb="0" eb="3">
      <t>キョウイクガク</t>
    </rPh>
    <rPh sb="3" eb="5">
      <t>イッパン</t>
    </rPh>
    <phoneticPr fontId="9"/>
  </si>
  <si>
    <t>Education in General</t>
  </si>
  <si>
    <t>C31</t>
  </si>
  <si>
    <t>教育学</t>
    <rPh sb="0" eb="2">
      <t>キョウイク</t>
    </rPh>
    <rPh sb="2" eb="3">
      <t>ガク</t>
    </rPh>
    <phoneticPr fontId="9"/>
  </si>
  <si>
    <t>C310</t>
  </si>
  <si>
    <t>教育調査</t>
    <rPh sb="0" eb="2">
      <t>キョウイク</t>
    </rPh>
    <rPh sb="2" eb="4">
      <t>チョウサ</t>
    </rPh>
    <phoneticPr fontId="9"/>
  </si>
  <si>
    <t>Educational Research</t>
  </si>
  <si>
    <t>教育思想・教育理論</t>
    <rPh sb="0" eb="2">
      <t>キョウイク</t>
    </rPh>
    <rPh sb="2" eb="4">
      <t>シソウ</t>
    </rPh>
    <rPh sb="5" eb="7">
      <t>キョウイク</t>
    </rPh>
    <rPh sb="7" eb="9">
      <t>リロン</t>
    </rPh>
    <phoneticPr fontId="9"/>
  </si>
  <si>
    <t>Educational Theory</t>
  </si>
  <si>
    <t>C312</t>
  </si>
  <si>
    <t>教育工学・遠隔教育</t>
    <rPh sb="0" eb="2">
      <t>キョウイク</t>
    </rPh>
    <rPh sb="2" eb="4">
      <t>コウガク</t>
    </rPh>
    <rPh sb="5" eb="7">
      <t>エンカク</t>
    </rPh>
    <rPh sb="7" eb="9">
      <t>キョウイク</t>
    </rPh>
    <phoneticPr fontId="9"/>
  </si>
  <si>
    <t>Educational Technology</t>
  </si>
  <si>
    <t>教育史・教育事情</t>
    <rPh sb="0" eb="3">
      <t>キョウイクシ</t>
    </rPh>
    <rPh sb="4" eb="6">
      <t>キョウイク</t>
    </rPh>
    <rPh sb="6" eb="8">
      <t>ジジョウ</t>
    </rPh>
    <phoneticPr fontId="9"/>
  </si>
  <si>
    <t>Educational History</t>
  </si>
  <si>
    <t>C33</t>
  </si>
  <si>
    <t>教育行政・学校運営</t>
    <rPh sb="0" eb="2">
      <t>キョウイク</t>
    </rPh>
    <rPh sb="2" eb="4">
      <t>ギョウセイ</t>
    </rPh>
    <rPh sb="5" eb="7">
      <t>ガッコウ</t>
    </rPh>
    <rPh sb="7" eb="9">
      <t>ウンエイ</t>
    </rPh>
    <phoneticPr fontId="9"/>
  </si>
  <si>
    <t>Educational Administration</t>
  </si>
  <si>
    <t>C34</t>
  </si>
  <si>
    <t>教育課程・学習指導法</t>
    <rPh sb="0" eb="2">
      <t>キョウイク</t>
    </rPh>
    <rPh sb="2" eb="4">
      <t>カテイ</t>
    </rPh>
    <rPh sb="5" eb="7">
      <t>ガクシュウ</t>
    </rPh>
    <rPh sb="7" eb="9">
      <t>シドウ</t>
    </rPh>
    <rPh sb="9" eb="10">
      <t>ホウ</t>
    </rPh>
    <phoneticPr fontId="9"/>
  </si>
  <si>
    <t>Curriculum &amp; Instruction</t>
  </si>
  <si>
    <t>C340</t>
  </si>
  <si>
    <t>カリキュラム一般</t>
    <rPh sb="6" eb="8">
      <t>イッパン</t>
    </rPh>
    <phoneticPr fontId="9"/>
  </si>
  <si>
    <t>Curriculum in General</t>
  </si>
  <si>
    <t>C341</t>
  </si>
  <si>
    <t>教師教育</t>
    <rPh sb="0" eb="2">
      <t>キョウシ</t>
    </rPh>
    <rPh sb="2" eb="4">
      <t>キョウイク</t>
    </rPh>
    <phoneticPr fontId="9"/>
  </si>
  <si>
    <t>Teacher Education</t>
  </si>
  <si>
    <t>C342</t>
  </si>
  <si>
    <t>初等教育</t>
    <rPh sb="0" eb="2">
      <t>ショトウ</t>
    </rPh>
    <rPh sb="2" eb="4">
      <t>キョウイク</t>
    </rPh>
    <phoneticPr fontId="9"/>
  </si>
  <si>
    <t>Primary Education</t>
  </si>
  <si>
    <t>C343</t>
  </si>
  <si>
    <t>中等教育</t>
    <rPh sb="0" eb="2">
      <t>チュウトウ</t>
    </rPh>
    <rPh sb="2" eb="4">
      <t>キョウイク</t>
    </rPh>
    <phoneticPr fontId="9"/>
  </si>
  <si>
    <t>Secondary Education</t>
  </si>
  <si>
    <t>C344</t>
  </si>
  <si>
    <t>高等教育</t>
    <rPh sb="0" eb="2">
      <t>コウトウ</t>
    </rPh>
    <rPh sb="2" eb="4">
      <t>キョウイク</t>
    </rPh>
    <phoneticPr fontId="9"/>
  </si>
  <si>
    <t>Higher Education</t>
  </si>
  <si>
    <t>特殊教育</t>
    <rPh sb="0" eb="2">
      <t>トクシュ</t>
    </rPh>
    <rPh sb="2" eb="4">
      <t>キョウイク</t>
    </rPh>
    <phoneticPr fontId="9"/>
  </si>
  <si>
    <t>Special Education</t>
  </si>
  <si>
    <t>C36</t>
  </si>
  <si>
    <t>社会・生涯教育</t>
    <rPh sb="0" eb="2">
      <t>シャカイ</t>
    </rPh>
    <rPh sb="3" eb="5">
      <t>ショウガイ</t>
    </rPh>
    <rPh sb="5" eb="7">
      <t>キョウイク</t>
    </rPh>
    <phoneticPr fontId="9"/>
  </si>
  <si>
    <t>Adult &amp; Continuing Education</t>
  </si>
  <si>
    <t>C4</t>
  </si>
  <si>
    <t>人類学・民族学</t>
    <rPh sb="0" eb="3">
      <t>ジンルイガク</t>
    </rPh>
    <rPh sb="4" eb="7">
      <t>ミンゾクガク</t>
    </rPh>
    <phoneticPr fontId="9"/>
  </si>
  <si>
    <t>ANTHROPOLOGY &amp; ETHNOLOGY</t>
  </si>
  <si>
    <t>Anthropology &amp; Ethnology</t>
  </si>
  <si>
    <t>C5</t>
  </si>
  <si>
    <t>都市・コミュニティ</t>
    <rPh sb="0" eb="2">
      <t>トシ</t>
    </rPh>
    <phoneticPr fontId="9"/>
  </si>
  <si>
    <t>URBAN STUDIES</t>
  </si>
  <si>
    <t>Urban Studies</t>
  </si>
  <si>
    <t>C51</t>
  </si>
  <si>
    <t>住宅問題</t>
    <rPh sb="0" eb="2">
      <t>ジュウタク</t>
    </rPh>
    <rPh sb="2" eb="4">
      <t>モンダイ</t>
    </rPh>
    <phoneticPr fontId="9"/>
  </si>
  <si>
    <t>House &amp; Land Issues</t>
  </si>
  <si>
    <t>C6</t>
  </si>
  <si>
    <t>環境学</t>
    <rPh sb="0" eb="3">
      <t>カンキョウガク</t>
    </rPh>
    <phoneticPr fontId="9"/>
  </si>
  <si>
    <t>ENVIRONMENTAL STUDIES</t>
  </si>
  <si>
    <t>Environmental Studies</t>
  </si>
  <si>
    <t>D</t>
  </si>
  <si>
    <t>法律・政治</t>
    <rPh sb="0" eb="2">
      <t>ホウリツ</t>
    </rPh>
    <rPh sb="3" eb="5">
      <t>セイジ</t>
    </rPh>
    <phoneticPr fontId="9"/>
  </si>
  <si>
    <t>Law &amp; Politics</t>
  </si>
  <si>
    <t>D0</t>
  </si>
  <si>
    <t>D00</t>
  </si>
  <si>
    <t>D01</t>
  </si>
  <si>
    <t>D02</t>
  </si>
  <si>
    <t>D03</t>
  </si>
  <si>
    <t>D04</t>
  </si>
  <si>
    <t>D05</t>
  </si>
  <si>
    <t>D06</t>
  </si>
  <si>
    <t>D07</t>
  </si>
  <si>
    <t>D08</t>
  </si>
  <si>
    <t>D09</t>
  </si>
  <si>
    <t>D1</t>
  </si>
  <si>
    <t>法律学</t>
    <rPh sb="0" eb="3">
      <t>ホウリツガク</t>
    </rPh>
    <phoneticPr fontId="9"/>
  </si>
  <si>
    <t>LAW</t>
  </si>
  <si>
    <t>D10</t>
  </si>
  <si>
    <t>法律学一般</t>
    <rPh sb="0" eb="3">
      <t>ホウリツガク</t>
    </rPh>
    <rPh sb="3" eb="5">
      <t>イッパン</t>
    </rPh>
    <phoneticPr fontId="9"/>
  </si>
  <si>
    <t>Law in General</t>
  </si>
  <si>
    <t>D100</t>
  </si>
  <si>
    <t>判例集</t>
    <rPh sb="0" eb="2">
      <t>ハンレイ</t>
    </rPh>
    <rPh sb="2" eb="3">
      <t>シュウ</t>
    </rPh>
    <phoneticPr fontId="9"/>
  </si>
  <si>
    <t>Law Reports</t>
  </si>
  <si>
    <t>D101</t>
  </si>
  <si>
    <t>法令集</t>
    <rPh sb="0" eb="2">
      <t>ホウレイ</t>
    </rPh>
    <rPh sb="2" eb="3">
      <t>シュウ</t>
    </rPh>
    <phoneticPr fontId="9"/>
  </si>
  <si>
    <t>Statutes &amp; Regulations</t>
  </si>
  <si>
    <t>D102</t>
  </si>
  <si>
    <t>辞典・事典</t>
    <rPh sb="0" eb="2">
      <t>ジテン</t>
    </rPh>
    <rPh sb="3" eb="5">
      <t>ジテン</t>
    </rPh>
    <phoneticPr fontId="9"/>
  </si>
  <si>
    <t>Dictionaries &amp; Encyclopedias</t>
  </si>
  <si>
    <t>D103</t>
  </si>
  <si>
    <t>その他参考図書</t>
    <rPh sb="2" eb="3">
      <t>タ</t>
    </rPh>
    <rPh sb="3" eb="5">
      <t>サンコウ</t>
    </rPh>
    <rPh sb="5" eb="7">
      <t>トショ</t>
    </rPh>
    <phoneticPr fontId="9"/>
  </si>
  <si>
    <t>Other Legal References</t>
  </si>
  <si>
    <t>D104</t>
  </si>
  <si>
    <t>法律調査・法律入門</t>
    <rPh sb="0" eb="2">
      <t>ホウリツ</t>
    </rPh>
    <rPh sb="2" eb="4">
      <t>チョウサ</t>
    </rPh>
    <rPh sb="5" eb="7">
      <t>ホウリツ</t>
    </rPh>
    <rPh sb="7" eb="9">
      <t>ニュウモン</t>
    </rPh>
    <phoneticPr fontId="9"/>
  </si>
  <si>
    <t>Legal Research &amp; Intro. to Law</t>
  </si>
  <si>
    <t>D105</t>
  </si>
  <si>
    <t>記念論文集</t>
    <rPh sb="0" eb="2">
      <t>キネン</t>
    </rPh>
    <rPh sb="2" eb="4">
      <t>ロンブン</t>
    </rPh>
    <rPh sb="4" eb="5">
      <t>シュウ</t>
    </rPh>
    <phoneticPr fontId="9"/>
  </si>
  <si>
    <t>Festschrift</t>
  </si>
  <si>
    <t>D11</t>
  </si>
  <si>
    <t>Jurisprudence</t>
  </si>
  <si>
    <t>D110</t>
  </si>
  <si>
    <t>法哲学・法思想・法理論</t>
    <rPh sb="0" eb="3">
      <t>ホウテツガク</t>
    </rPh>
    <rPh sb="4" eb="5">
      <t>ホウ</t>
    </rPh>
    <rPh sb="5" eb="7">
      <t>シソウ</t>
    </rPh>
    <rPh sb="8" eb="9">
      <t>ホウ</t>
    </rPh>
    <rPh sb="9" eb="11">
      <t>リロン</t>
    </rPh>
    <phoneticPr fontId="9"/>
  </si>
  <si>
    <t>Legal Philosophy &amp; Theory</t>
  </si>
  <si>
    <t>人権研究</t>
    <rPh sb="0" eb="2">
      <t>ジンケン</t>
    </rPh>
    <rPh sb="2" eb="4">
      <t>ケンキュウ</t>
    </rPh>
    <phoneticPr fontId="9"/>
  </si>
  <si>
    <t>Human Rights</t>
  </si>
  <si>
    <t>D112</t>
  </si>
  <si>
    <t>司法・法曹</t>
    <rPh sb="0" eb="2">
      <t>シホウ</t>
    </rPh>
    <rPh sb="3" eb="5">
      <t>ホウソウ</t>
    </rPh>
    <phoneticPr fontId="9"/>
  </si>
  <si>
    <t>Judiciary &amp; Legal Profession</t>
  </si>
  <si>
    <t>D113</t>
  </si>
  <si>
    <t>訴訟実務・紛争解決</t>
    <rPh sb="0" eb="2">
      <t>ソショウ</t>
    </rPh>
    <rPh sb="2" eb="4">
      <t>ジツム</t>
    </rPh>
    <rPh sb="5" eb="7">
      <t>フンソウ</t>
    </rPh>
    <rPh sb="7" eb="9">
      <t>カイケツ</t>
    </rPh>
    <phoneticPr fontId="9"/>
  </si>
  <si>
    <t>Litigation &amp; Dispute Resolution</t>
  </si>
  <si>
    <t>D12</t>
  </si>
  <si>
    <t>法制史・各国法律事情</t>
    <rPh sb="0" eb="1">
      <t>ホウ</t>
    </rPh>
    <rPh sb="1" eb="2">
      <t>セイ</t>
    </rPh>
    <rPh sb="2" eb="3">
      <t>シ</t>
    </rPh>
    <rPh sb="4" eb="5">
      <t>カク</t>
    </rPh>
    <rPh sb="5" eb="6">
      <t>コク</t>
    </rPh>
    <rPh sb="6" eb="8">
      <t>ホウリツ</t>
    </rPh>
    <rPh sb="8" eb="10">
      <t>ジジョウ</t>
    </rPh>
    <phoneticPr fontId="9"/>
  </si>
  <si>
    <t>Legal History &amp; Law Systems</t>
  </si>
  <si>
    <t>D120</t>
  </si>
  <si>
    <t>法制史</t>
    <rPh sb="0" eb="1">
      <t>ホウ</t>
    </rPh>
    <rPh sb="1" eb="2">
      <t>セイ</t>
    </rPh>
    <rPh sb="2" eb="3">
      <t>シ</t>
    </rPh>
    <phoneticPr fontId="9"/>
  </si>
  <si>
    <t>Legal History</t>
  </si>
  <si>
    <t>D121</t>
  </si>
  <si>
    <t>各国の法事情と法システム</t>
    <rPh sb="0" eb="1">
      <t>カク</t>
    </rPh>
    <rPh sb="1" eb="2">
      <t>コク</t>
    </rPh>
    <rPh sb="3" eb="4">
      <t>ホウ</t>
    </rPh>
    <rPh sb="4" eb="6">
      <t>ジジョウ</t>
    </rPh>
    <rPh sb="7" eb="8">
      <t>ホウ</t>
    </rPh>
    <phoneticPr fontId="9"/>
  </si>
  <si>
    <t>Law Systems</t>
  </si>
  <si>
    <t>D13</t>
  </si>
  <si>
    <t>公法</t>
    <rPh sb="0" eb="2">
      <t>コウホウ</t>
    </rPh>
    <phoneticPr fontId="9"/>
  </si>
  <si>
    <t>Public Law</t>
  </si>
  <si>
    <t>D130</t>
  </si>
  <si>
    <t>憲法・行政法・諸公法</t>
    <rPh sb="0" eb="2">
      <t>ケンポウ</t>
    </rPh>
    <rPh sb="3" eb="6">
      <t>ギョウセイホウ</t>
    </rPh>
    <rPh sb="7" eb="8">
      <t>ショ</t>
    </rPh>
    <rPh sb="8" eb="10">
      <t>コウホウ</t>
    </rPh>
    <phoneticPr fontId="9"/>
  </si>
  <si>
    <t>Constitution &amp; Administrative Law</t>
  </si>
  <si>
    <t>D131</t>
  </si>
  <si>
    <t>税法・財政法</t>
    <rPh sb="0" eb="2">
      <t>ゼイホウ</t>
    </rPh>
    <rPh sb="3" eb="6">
      <t>ザイセイホウ</t>
    </rPh>
    <phoneticPr fontId="9"/>
  </si>
  <si>
    <t>Tax Law</t>
  </si>
  <si>
    <t>D14</t>
  </si>
  <si>
    <t>民法・民事訴訟法</t>
    <rPh sb="0" eb="2">
      <t>ミンポウ</t>
    </rPh>
    <rPh sb="3" eb="5">
      <t>ミンジ</t>
    </rPh>
    <rPh sb="5" eb="7">
      <t>ソショウ</t>
    </rPh>
    <rPh sb="7" eb="8">
      <t>ホウ</t>
    </rPh>
    <phoneticPr fontId="9"/>
  </si>
  <si>
    <t>Civil Law &amp; Procedure</t>
  </si>
  <si>
    <t>D15</t>
  </si>
  <si>
    <t>商法・経済法・知的所有権</t>
    <rPh sb="0" eb="2">
      <t>ショウホウ</t>
    </rPh>
    <rPh sb="3" eb="6">
      <t>ケイザイホウ</t>
    </rPh>
    <rPh sb="7" eb="9">
      <t>チテキ</t>
    </rPh>
    <rPh sb="9" eb="12">
      <t>ショユウケン</t>
    </rPh>
    <phoneticPr fontId="9"/>
  </si>
  <si>
    <t>Commercial &amp; Business Law</t>
  </si>
  <si>
    <t>D150</t>
  </si>
  <si>
    <t>商法・経済法</t>
    <rPh sb="0" eb="2">
      <t>ショウホウ</t>
    </rPh>
    <rPh sb="3" eb="6">
      <t>ケイザイホウ</t>
    </rPh>
    <phoneticPr fontId="9"/>
  </si>
  <si>
    <t>Commercial &amp; Economic Law</t>
  </si>
  <si>
    <t>D151</t>
  </si>
  <si>
    <t>知的所有権</t>
    <rPh sb="0" eb="2">
      <t>チテキ</t>
    </rPh>
    <rPh sb="2" eb="5">
      <t>ショユウケン</t>
    </rPh>
    <phoneticPr fontId="9"/>
  </si>
  <si>
    <t>Intellectual Property</t>
  </si>
  <si>
    <t>D152</t>
  </si>
  <si>
    <t>情報・コンピュータと法</t>
    <rPh sb="0" eb="2">
      <t>ジョウホウ</t>
    </rPh>
    <rPh sb="10" eb="11">
      <t>ホウ</t>
    </rPh>
    <phoneticPr fontId="9"/>
  </si>
  <si>
    <t>Information &amp; Computer Law</t>
  </si>
  <si>
    <t>D16</t>
  </si>
  <si>
    <t>刑法・刑事訴訟法</t>
    <rPh sb="0" eb="2">
      <t>ケイホウ</t>
    </rPh>
    <rPh sb="3" eb="5">
      <t>ケイジ</t>
    </rPh>
    <rPh sb="5" eb="7">
      <t>ソショウ</t>
    </rPh>
    <rPh sb="7" eb="8">
      <t>ホウ</t>
    </rPh>
    <phoneticPr fontId="9"/>
  </si>
  <si>
    <t>Criminal Law &amp; Procedure</t>
  </si>
  <si>
    <t>D17</t>
  </si>
  <si>
    <t>国際法・比較法</t>
    <rPh sb="0" eb="3">
      <t>コクサイホウ</t>
    </rPh>
    <rPh sb="4" eb="6">
      <t>ヒカク</t>
    </rPh>
    <rPh sb="6" eb="7">
      <t>ホウ</t>
    </rPh>
    <phoneticPr fontId="9"/>
  </si>
  <si>
    <t>International &amp; Comparative Law</t>
  </si>
  <si>
    <t>D170</t>
  </si>
  <si>
    <t>国際法</t>
    <rPh sb="0" eb="3">
      <t>コクサイホウ</t>
    </rPh>
    <phoneticPr fontId="9"/>
  </si>
  <si>
    <t>International Law</t>
  </si>
  <si>
    <t>D171</t>
  </si>
  <si>
    <t>比較法</t>
    <rPh sb="0" eb="2">
      <t>ヒカク</t>
    </rPh>
    <rPh sb="2" eb="3">
      <t>ホウ</t>
    </rPh>
    <phoneticPr fontId="9"/>
  </si>
  <si>
    <t>Comparative Law</t>
  </si>
  <si>
    <t>D18</t>
  </si>
  <si>
    <t>労働・社会法</t>
    <rPh sb="0" eb="2">
      <t>ロウドウ</t>
    </rPh>
    <rPh sb="3" eb="5">
      <t>シャカイ</t>
    </rPh>
    <rPh sb="5" eb="6">
      <t>ホウ</t>
    </rPh>
    <phoneticPr fontId="9"/>
  </si>
  <si>
    <t>Labor &amp; Social Law</t>
  </si>
  <si>
    <t>D19</t>
  </si>
  <si>
    <t>環境・医療と法、他</t>
    <rPh sb="0" eb="2">
      <t>カンキョウ</t>
    </rPh>
    <rPh sb="3" eb="5">
      <t>イリョウ</t>
    </rPh>
    <rPh sb="6" eb="7">
      <t>ホウ</t>
    </rPh>
    <rPh sb="8" eb="9">
      <t>ホカ</t>
    </rPh>
    <phoneticPr fontId="9"/>
  </si>
  <si>
    <t>Environmental &amp; Medical Law</t>
  </si>
  <si>
    <t>D190</t>
  </si>
  <si>
    <t>環境法</t>
    <rPh sb="0" eb="3">
      <t>カンキョウホウ</t>
    </rPh>
    <phoneticPr fontId="9"/>
  </si>
  <si>
    <t>Environmental Law</t>
  </si>
  <si>
    <t>D191</t>
  </si>
  <si>
    <t>医療と法</t>
    <rPh sb="0" eb="2">
      <t>イリョウ</t>
    </rPh>
    <rPh sb="3" eb="4">
      <t>ホウ</t>
    </rPh>
    <phoneticPr fontId="9"/>
  </si>
  <si>
    <t>Medical Law</t>
  </si>
  <si>
    <t>D192</t>
  </si>
  <si>
    <t>その他の法</t>
    <rPh sb="2" eb="3">
      <t>タ</t>
    </rPh>
    <rPh sb="4" eb="5">
      <t>ホウ</t>
    </rPh>
    <phoneticPr fontId="9"/>
  </si>
  <si>
    <t>Other Legal Areas</t>
  </si>
  <si>
    <t>D2</t>
  </si>
  <si>
    <t>政治学</t>
    <rPh sb="0" eb="3">
      <t>セイジガク</t>
    </rPh>
    <phoneticPr fontId="9"/>
  </si>
  <si>
    <t>POLITICS</t>
  </si>
  <si>
    <t>政治学一般</t>
    <rPh sb="0" eb="3">
      <t>セイジガク</t>
    </rPh>
    <rPh sb="3" eb="5">
      <t>イッパン</t>
    </rPh>
    <phoneticPr fontId="9"/>
  </si>
  <si>
    <t>Politics in General</t>
  </si>
  <si>
    <t>D21</t>
  </si>
  <si>
    <t>政治哲学・政治思想</t>
    <rPh sb="0" eb="2">
      <t>セイジ</t>
    </rPh>
    <rPh sb="2" eb="4">
      <t>テツガク</t>
    </rPh>
    <rPh sb="5" eb="7">
      <t>セイジ</t>
    </rPh>
    <rPh sb="7" eb="9">
      <t>シソウ</t>
    </rPh>
    <phoneticPr fontId="9"/>
  </si>
  <si>
    <t>Political Philosophy &amp; Thought</t>
  </si>
  <si>
    <t>政治理論</t>
    <rPh sb="0" eb="2">
      <t>セイジ</t>
    </rPh>
    <rPh sb="2" eb="4">
      <t>リロン</t>
    </rPh>
    <phoneticPr fontId="9"/>
  </si>
  <si>
    <t>Political Theory</t>
  </si>
  <si>
    <t>D22</t>
  </si>
  <si>
    <t>立法・行政・政策研究</t>
    <rPh sb="0" eb="2">
      <t>リッポウ</t>
    </rPh>
    <rPh sb="3" eb="5">
      <t>ギョウセイ</t>
    </rPh>
    <rPh sb="6" eb="8">
      <t>セイサク</t>
    </rPh>
    <rPh sb="8" eb="10">
      <t>ケンキュウ</t>
    </rPh>
    <phoneticPr fontId="9"/>
  </si>
  <si>
    <t>Government &amp; Policy Studies</t>
  </si>
  <si>
    <t>D220</t>
  </si>
  <si>
    <t>議会・立法・選挙</t>
    <rPh sb="0" eb="2">
      <t>ギカイ</t>
    </rPh>
    <rPh sb="3" eb="5">
      <t>リッポウ</t>
    </rPh>
    <rPh sb="6" eb="8">
      <t>センキョ</t>
    </rPh>
    <phoneticPr fontId="9"/>
  </si>
  <si>
    <t>Legislative Bodies &amp; Election</t>
  </si>
  <si>
    <t>D221</t>
  </si>
  <si>
    <t>政府・行政機構</t>
    <rPh sb="0" eb="2">
      <t>セイフ</t>
    </rPh>
    <rPh sb="3" eb="5">
      <t>ギョウセイ</t>
    </rPh>
    <rPh sb="5" eb="7">
      <t>キコウ</t>
    </rPh>
    <phoneticPr fontId="9"/>
  </si>
  <si>
    <t>Administrative Bodies</t>
  </si>
  <si>
    <t>D222</t>
  </si>
  <si>
    <t>政党</t>
    <rPh sb="0" eb="2">
      <t>セイトウ</t>
    </rPh>
    <phoneticPr fontId="9"/>
  </si>
  <si>
    <t>Political Parties</t>
  </si>
  <si>
    <t>行政学・公共政策</t>
    <rPh sb="0" eb="2">
      <t>ギョウセイ</t>
    </rPh>
    <rPh sb="2" eb="3">
      <t>ガク</t>
    </rPh>
    <rPh sb="4" eb="6">
      <t>コウキョウ</t>
    </rPh>
    <rPh sb="6" eb="8">
      <t>セイサク</t>
    </rPh>
    <phoneticPr fontId="9"/>
  </si>
  <si>
    <t>Public Administration &amp; Policy</t>
  </si>
  <si>
    <t>個別政策領域</t>
    <rPh sb="0" eb="2">
      <t>コベツ</t>
    </rPh>
    <rPh sb="2" eb="4">
      <t>セイサク</t>
    </rPh>
    <rPh sb="4" eb="6">
      <t>リョウイキ</t>
    </rPh>
    <phoneticPr fontId="9"/>
  </si>
  <si>
    <t>Specific Policy Areas</t>
  </si>
  <si>
    <t>D225</t>
  </si>
  <si>
    <t>地方自治</t>
    <rPh sb="0" eb="2">
      <t>チホウ</t>
    </rPh>
    <rPh sb="2" eb="4">
      <t>ジチ</t>
    </rPh>
    <phoneticPr fontId="9"/>
  </si>
  <si>
    <t>Local Government</t>
  </si>
  <si>
    <t>D226</t>
  </si>
  <si>
    <t>ＮＧＯ・ＮＰＯ研究</t>
    <rPh sb="7" eb="9">
      <t>ケンキュウ</t>
    </rPh>
    <phoneticPr fontId="9"/>
  </si>
  <si>
    <t>NGO &amp; NPO</t>
  </si>
  <si>
    <t>D23</t>
  </si>
  <si>
    <t>国際政治</t>
    <rPh sb="0" eb="2">
      <t>コクサイ</t>
    </rPh>
    <rPh sb="2" eb="4">
      <t>セイジ</t>
    </rPh>
    <phoneticPr fontId="9"/>
  </si>
  <si>
    <t>International Politics</t>
  </si>
  <si>
    <t>国際関係・国際社会</t>
    <rPh sb="0" eb="2">
      <t>コクサイ</t>
    </rPh>
    <rPh sb="2" eb="4">
      <t>カンケイ</t>
    </rPh>
    <rPh sb="5" eb="7">
      <t>コクサイ</t>
    </rPh>
    <rPh sb="7" eb="9">
      <t>シャカイ</t>
    </rPh>
    <phoneticPr fontId="9"/>
  </si>
  <si>
    <t>International Relations</t>
  </si>
  <si>
    <t>D231</t>
  </si>
  <si>
    <t>ＥＵ研究</t>
    <rPh sb="2" eb="4">
      <t>ケンキュウ</t>
    </rPh>
    <phoneticPr fontId="9"/>
  </si>
  <si>
    <t>European Union</t>
  </si>
  <si>
    <t>D232</t>
  </si>
  <si>
    <t>第三世界・開発研究</t>
    <rPh sb="0" eb="2">
      <t>ダイサン</t>
    </rPh>
    <rPh sb="2" eb="4">
      <t>セカイ</t>
    </rPh>
    <rPh sb="5" eb="7">
      <t>カイハツ</t>
    </rPh>
    <rPh sb="7" eb="9">
      <t>ケンキュウ</t>
    </rPh>
    <phoneticPr fontId="9"/>
  </si>
  <si>
    <t>Third World &amp; Development</t>
  </si>
  <si>
    <t>軍事・安全保障・平和研究</t>
    <rPh sb="0" eb="2">
      <t>グンジ</t>
    </rPh>
    <rPh sb="3" eb="5">
      <t>アンゼン</t>
    </rPh>
    <rPh sb="5" eb="7">
      <t>ホショウ</t>
    </rPh>
    <rPh sb="8" eb="10">
      <t>ヘイワ</t>
    </rPh>
    <rPh sb="10" eb="12">
      <t>ケンキュウ</t>
    </rPh>
    <phoneticPr fontId="9"/>
  </si>
  <si>
    <t xml:space="preserve">War, Security &amp; Peace </t>
  </si>
  <si>
    <t>D24</t>
  </si>
  <si>
    <t>政治史・政治事情：一般・北米・欧州</t>
    <rPh sb="0" eb="3">
      <t>セイジシ</t>
    </rPh>
    <rPh sb="4" eb="6">
      <t>セイジ</t>
    </rPh>
    <rPh sb="6" eb="8">
      <t>ジジョウ</t>
    </rPh>
    <rPh sb="9" eb="11">
      <t>イッパン</t>
    </rPh>
    <rPh sb="12" eb="14">
      <t>ホクベイ</t>
    </rPh>
    <rPh sb="15" eb="17">
      <t>オウシュウ</t>
    </rPh>
    <phoneticPr fontId="9"/>
  </si>
  <si>
    <t>Political History 1</t>
  </si>
  <si>
    <t>政治史一般</t>
    <rPh sb="0" eb="3">
      <t>セイジシ</t>
    </rPh>
    <rPh sb="3" eb="5">
      <t>イッパン</t>
    </rPh>
    <phoneticPr fontId="9"/>
  </si>
  <si>
    <t>Political History in General</t>
  </si>
  <si>
    <t>D241</t>
  </si>
  <si>
    <t>政治史・政治事情：北米</t>
    <rPh sb="0" eb="3">
      <t>セイジシ</t>
    </rPh>
    <rPh sb="4" eb="6">
      <t>セイジ</t>
    </rPh>
    <rPh sb="6" eb="8">
      <t>ジジョウ</t>
    </rPh>
    <rPh sb="9" eb="11">
      <t>ホクベイ</t>
    </rPh>
    <phoneticPr fontId="9"/>
  </si>
  <si>
    <t>Politics: North America</t>
  </si>
  <si>
    <t>D242</t>
  </si>
  <si>
    <t>政治史・政治事情：西欧・北欧・南欧</t>
    <rPh sb="0" eb="3">
      <t>セイジシ</t>
    </rPh>
    <rPh sb="4" eb="6">
      <t>セイジ</t>
    </rPh>
    <rPh sb="6" eb="8">
      <t>ジジョウ</t>
    </rPh>
    <rPh sb="9" eb="11">
      <t>セイオウ</t>
    </rPh>
    <rPh sb="12" eb="14">
      <t>ホクオウ</t>
    </rPh>
    <rPh sb="15" eb="17">
      <t>ナンオウ</t>
    </rPh>
    <phoneticPr fontId="9"/>
  </si>
  <si>
    <t>Politics: Western Europe</t>
  </si>
  <si>
    <t>D243</t>
  </si>
  <si>
    <t>政治史・政治事情：ロシア・東欧</t>
    <rPh sb="0" eb="3">
      <t>セイジシ</t>
    </rPh>
    <rPh sb="4" eb="6">
      <t>セイジ</t>
    </rPh>
    <rPh sb="6" eb="8">
      <t>ジジョウ</t>
    </rPh>
    <rPh sb="13" eb="15">
      <t>トウオウ</t>
    </rPh>
    <phoneticPr fontId="9"/>
  </si>
  <si>
    <t>Politics: Russia &amp; Eastern Europe</t>
  </si>
  <si>
    <t>D25</t>
  </si>
  <si>
    <t>政治史・政治事情：アジアその他地域</t>
    <rPh sb="0" eb="3">
      <t>セイジシ</t>
    </rPh>
    <rPh sb="4" eb="6">
      <t>セイジ</t>
    </rPh>
    <rPh sb="6" eb="8">
      <t>ジジョウ</t>
    </rPh>
    <rPh sb="14" eb="15">
      <t>タ</t>
    </rPh>
    <rPh sb="15" eb="17">
      <t>チイキ</t>
    </rPh>
    <phoneticPr fontId="9"/>
  </si>
  <si>
    <t>Political History 2</t>
  </si>
  <si>
    <t>政治史・政治事情：アジア太平洋一般</t>
    <rPh sb="0" eb="3">
      <t>セイジシ</t>
    </rPh>
    <rPh sb="4" eb="6">
      <t>セイジ</t>
    </rPh>
    <rPh sb="6" eb="8">
      <t>ジジョウ</t>
    </rPh>
    <rPh sb="12" eb="15">
      <t>タイヘイヨウ</t>
    </rPh>
    <rPh sb="15" eb="17">
      <t>イッパン</t>
    </rPh>
    <phoneticPr fontId="9"/>
  </si>
  <si>
    <t>Politics: Asia Pacific</t>
  </si>
  <si>
    <t>政治史・政治事情：日本</t>
    <rPh sb="0" eb="3">
      <t>セイジシ</t>
    </rPh>
    <rPh sb="4" eb="6">
      <t>セイジ</t>
    </rPh>
    <rPh sb="6" eb="8">
      <t>ジジョウ</t>
    </rPh>
    <rPh sb="9" eb="11">
      <t>ニホン</t>
    </rPh>
    <phoneticPr fontId="9"/>
  </si>
  <si>
    <t>Politics: Japan</t>
  </si>
  <si>
    <t>政治史・政治事情：東アジア</t>
    <rPh sb="0" eb="3">
      <t>セイジシ</t>
    </rPh>
    <rPh sb="4" eb="6">
      <t>セイジ</t>
    </rPh>
    <rPh sb="6" eb="8">
      <t>ジジョウ</t>
    </rPh>
    <rPh sb="9" eb="10">
      <t>ヒガシ</t>
    </rPh>
    <phoneticPr fontId="9"/>
  </si>
  <si>
    <t>Politics: East Asia</t>
  </si>
  <si>
    <t>D253</t>
  </si>
  <si>
    <t>政治史・政治事情：東南アジア</t>
    <rPh sb="0" eb="3">
      <t>セイジシ</t>
    </rPh>
    <rPh sb="4" eb="6">
      <t>セイジ</t>
    </rPh>
    <rPh sb="6" eb="8">
      <t>ジジョウ</t>
    </rPh>
    <rPh sb="9" eb="10">
      <t>ヒガシ</t>
    </rPh>
    <rPh sb="10" eb="11">
      <t>ミナミ</t>
    </rPh>
    <phoneticPr fontId="9"/>
  </si>
  <si>
    <t xml:space="preserve">Politics: Southeast Asia </t>
  </si>
  <si>
    <t>D254</t>
  </si>
  <si>
    <t>政治史・政治事情：南アジア</t>
    <rPh sb="0" eb="3">
      <t>セイジシ</t>
    </rPh>
    <rPh sb="4" eb="6">
      <t>セイジ</t>
    </rPh>
    <rPh sb="6" eb="8">
      <t>ジジョウ</t>
    </rPh>
    <rPh sb="9" eb="10">
      <t>ミナミ</t>
    </rPh>
    <phoneticPr fontId="9"/>
  </si>
  <si>
    <t>Politics: South Asia</t>
  </si>
  <si>
    <t>D255</t>
  </si>
  <si>
    <t>政治史・政治事情：中央アジア</t>
    <rPh sb="0" eb="3">
      <t>セイジシ</t>
    </rPh>
    <rPh sb="4" eb="6">
      <t>セイジ</t>
    </rPh>
    <rPh sb="6" eb="8">
      <t>ジジョウ</t>
    </rPh>
    <rPh sb="9" eb="11">
      <t>チュウオウ</t>
    </rPh>
    <phoneticPr fontId="9"/>
  </si>
  <si>
    <t>Politics: Central Asia</t>
  </si>
  <si>
    <t>D256</t>
  </si>
  <si>
    <t>政治史・政治事情：オセアニア</t>
    <rPh sb="0" eb="3">
      <t>セイジシ</t>
    </rPh>
    <rPh sb="4" eb="6">
      <t>セイジ</t>
    </rPh>
    <rPh sb="6" eb="8">
      <t>ジジョウ</t>
    </rPh>
    <phoneticPr fontId="9"/>
  </si>
  <si>
    <t xml:space="preserve">Politics: Oceania </t>
  </si>
  <si>
    <t>D257</t>
  </si>
  <si>
    <t>政治史・政治事情：中南米</t>
    <rPh sb="0" eb="3">
      <t>セイジシ</t>
    </rPh>
    <rPh sb="4" eb="6">
      <t>セイジ</t>
    </rPh>
    <rPh sb="6" eb="8">
      <t>ジジョウ</t>
    </rPh>
    <rPh sb="9" eb="12">
      <t>チュウナンベイ</t>
    </rPh>
    <phoneticPr fontId="9"/>
  </si>
  <si>
    <t>Politics: Latin America</t>
  </si>
  <si>
    <t>D258</t>
  </si>
  <si>
    <t>政治史・政治事情：中近東</t>
    <rPh sb="0" eb="3">
      <t>セイジシ</t>
    </rPh>
    <rPh sb="4" eb="6">
      <t>セイジ</t>
    </rPh>
    <rPh sb="6" eb="8">
      <t>ジジョウ</t>
    </rPh>
    <rPh sb="9" eb="12">
      <t>チュウキントウ</t>
    </rPh>
    <phoneticPr fontId="9"/>
  </si>
  <si>
    <t>Politics: Middle East</t>
  </si>
  <si>
    <t>D259</t>
  </si>
  <si>
    <t>政治史・政治事情：アフリカ</t>
    <rPh sb="0" eb="3">
      <t>セイジシ</t>
    </rPh>
    <rPh sb="4" eb="6">
      <t>セイジ</t>
    </rPh>
    <rPh sb="6" eb="8">
      <t>ジジョウ</t>
    </rPh>
    <phoneticPr fontId="9"/>
  </si>
  <si>
    <t>Politics: Africa</t>
  </si>
  <si>
    <t>経済・経営</t>
    <rPh sb="0" eb="2">
      <t>ケイザイ</t>
    </rPh>
    <rPh sb="3" eb="5">
      <t>ケイエイ</t>
    </rPh>
    <phoneticPr fontId="9"/>
  </si>
  <si>
    <t>Economics &amp; Business</t>
  </si>
  <si>
    <t>E0</t>
  </si>
  <si>
    <t>E00</t>
  </si>
  <si>
    <t>E01</t>
  </si>
  <si>
    <t>E02</t>
  </si>
  <si>
    <t>E03</t>
  </si>
  <si>
    <t>E04</t>
  </si>
  <si>
    <t>E05</t>
  </si>
  <si>
    <t>E06</t>
  </si>
  <si>
    <t>E07</t>
  </si>
  <si>
    <t>E08</t>
  </si>
  <si>
    <t>E09</t>
  </si>
  <si>
    <t>E1</t>
  </si>
  <si>
    <t>経済学</t>
    <rPh sb="0" eb="3">
      <t>ケイザイガク</t>
    </rPh>
    <phoneticPr fontId="9"/>
  </si>
  <si>
    <t>ECONOMICS</t>
  </si>
  <si>
    <t>E10</t>
  </si>
  <si>
    <t>経済学一般</t>
    <rPh sb="0" eb="3">
      <t>ケイザイガク</t>
    </rPh>
    <rPh sb="3" eb="5">
      <t>イッパン</t>
    </rPh>
    <phoneticPr fontId="9"/>
  </si>
  <si>
    <t>Economics in General</t>
  </si>
  <si>
    <t>E11</t>
  </si>
  <si>
    <t>経済哲学・経済思想</t>
    <rPh sb="0" eb="2">
      <t>ケイザイ</t>
    </rPh>
    <rPh sb="2" eb="4">
      <t>テツガク</t>
    </rPh>
    <rPh sb="5" eb="7">
      <t>ケイザイ</t>
    </rPh>
    <rPh sb="7" eb="9">
      <t>シソウ</t>
    </rPh>
    <phoneticPr fontId="9"/>
  </si>
  <si>
    <t>Economic Philosophy &amp; Thought</t>
  </si>
  <si>
    <t>経済理論</t>
    <rPh sb="0" eb="2">
      <t>ケイザイ</t>
    </rPh>
    <rPh sb="2" eb="4">
      <t>リロン</t>
    </rPh>
    <phoneticPr fontId="9"/>
  </si>
  <si>
    <t>Economic Theory</t>
  </si>
  <si>
    <t>数理・計量経済</t>
    <rPh sb="0" eb="2">
      <t>スウリ</t>
    </rPh>
    <rPh sb="3" eb="5">
      <t>ケイリョウ</t>
    </rPh>
    <rPh sb="5" eb="7">
      <t>ケイザイ</t>
    </rPh>
    <phoneticPr fontId="9"/>
  </si>
  <si>
    <t>Mathematical Economics</t>
  </si>
  <si>
    <t>E113</t>
  </si>
  <si>
    <t>環境経済</t>
    <rPh sb="0" eb="2">
      <t>カンキョウ</t>
    </rPh>
    <rPh sb="2" eb="4">
      <t>ケイザイ</t>
    </rPh>
    <phoneticPr fontId="9"/>
  </si>
  <si>
    <t xml:space="preserve">Environmental Economics </t>
  </si>
  <si>
    <t>E12</t>
  </si>
  <si>
    <t>経済政策・金融政策</t>
    <rPh sb="0" eb="2">
      <t>ケイザイ</t>
    </rPh>
    <rPh sb="2" eb="4">
      <t>セイサク</t>
    </rPh>
    <rPh sb="5" eb="7">
      <t>キンユウ</t>
    </rPh>
    <rPh sb="7" eb="9">
      <t>セイサク</t>
    </rPh>
    <phoneticPr fontId="9"/>
  </si>
  <si>
    <t>Economic &amp; Monetary Policy</t>
  </si>
  <si>
    <t>経済政策</t>
    <rPh sb="0" eb="2">
      <t>ケイザイ</t>
    </rPh>
    <rPh sb="2" eb="4">
      <t>セイサク</t>
    </rPh>
    <phoneticPr fontId="9"/>
  </si>
  <si>
    <t>Economic Policy</t>
  </si>
  <si>
    <t>都市・地域経済</t>
    <rPh sb="0" eb="2">
      <t>トシ</t>
    </rPh>
    <rPh sb="3" eb="5">
      <t>チイキ</t>
    </rPh>
    <rPh sb="5" eb="7">
      <t>ケイザイ</t>
    </rPh>
    <phoneticPr fontId="9"/>
  </si>
  <si>
    <t>Urban &amp; Regional Economics</t>
  </si>
  <si>
    <t>E122</t>
  </si>
  <si>
    <t>金融政策</t>
    <rPh sb="0" eb="2">
      <t>キンユウ</t>
    </rPh>
    <rPh sb="2" eb="4">
      <t>セイサク</t>
    </rPh>
    <phoneticPr fontId="9"/>
  </si>
  <si>
    <t xml:space="preserve">Monetary Policy </t>
  </si>
  <si>
    <t>E123</t>
  </si>
  <si>
    <t>財政・租税</t>
    <rPh sb="0" eb="2">
      <t>ザイセイ</t>
    </rPh>
    <rPh sb="3" eb="5">
      <t>ソゼイ</t>
    </rPh>
    <phoneticPr fontId="9"/>
  </si>
  <si>
    <t>Public Finance</t>
  </si>
  <si>
    <t>E13</t>
  </si>
  <si>
    <t>国際経済・国際金融</t>
    <rPh sb="0" eb="2">
      <t>コクサイ</t>
    </rPh>
    <rPh sb="2" eb="4">
      <t>ケイザイ</t>
    </rPh>
    <rPh sb="5" eb="7">
      <t>コクサイ</t>
    </rPh>
    <rPh sb="7" eb="9">
      <t>キンユウ</t>
    </rPh>
    <phoneticPr fontId="9"/>
  </si>
  <si>
    <t>International Economics &amp; Finance</t>
  </si>
  <si>
    <t>国際経済</t>
    <rPh sb="0" eb="2">
      <t>コクサイ</t>
    </rPh>
    <rPh sb="2" eb="4">
      <t>ケイザイ</t>
    </rPh>
    <phoneticPr fontId="9"/>
  </si>
  <si>
    <t>International Economics</t>
  </si>
  <si>
    <t>E131</t>
  </si>
  <si>
    <t>E132</t>
  </si>
  <si>
    <t>E133</t>
  </si>
  <si>
    <t>国際金融</t>
    <rPh sb="0" eb="2">
      <t>コクサイ</t>
    </rPh>
    <rPh sb="2" eb="4">
      <t>キンユウ</t>
    </rPh>
    <phoneticPr fontId="9"/>
  </si>
  <si>
    <t>International Finance</t>
  </si>
  <si>
    <t>E14</t>
  </si>
  <si>
    <t>農業・資源・エネルギー</t>
    <rPh sb="0" eb="2">
      <t>ノウギョウ</t>
    </rPh>
    <rPh sb="3" eb="5">
      <t>シゲン</t>
    </rPh>
    <phoneticPr fontId="9"/>
  </si>
  <si>
    <t>Agriculture, Resources &amp; Energy</t>
  </si>
  <si>
    <t>E140</t>
  </si>
  <si>
    <t>農林水産業</t>
    <rPh sb="0" eb="2">
      <t>ノウリン</t>
    </rPh>
    <rPh sb="2" eb="5">
      <t>スイサンギョウ</t>
    </rPh>
    <phoneticPr fontId="9"/>
  </si>
  <si>
    <t>Agriculture, Forestry &amp; Fishery</t>
  </si>
  <si>
    <t>E141</t>
  </si>
  <si>
    <t>資源・エネルギー</t>
    <rPh sb="0" eb="2">
      <t>シゲン</t>
    </rPh>
    <phoneticPr fontId="9"/>
  </si>
  <si>
    <t>Resources &amp; Energy</t>
  </si>
  <si>
    <t>E15</t>
  </si>
  <si>
    <t>通信・交通・運輸</t>
    <rPh sb="0" eb="2">
      <t>ツウシン</t>
    </rPh>
    <rPh sb="3" eb="5">
      <t>コウツウ</t>
    </rPh>
    <rPh sb="6" eb="8">
      <t>ウンユ</t>
    </rPh>
    <phoneticPr fontId="9"/>
  </si>
  <si>
    <t>Communications &amp; Transportation</t>
  </si>
  <si>
    <t>E150</t>
  </si>
  <si>
    <t>通信</t>
    <rPh sb="0" eb="2">
      <t>ツウシン</t>
    </rPh>
    <phoneticPr fontId="9"/>
  </si>
  <si>
    <t>Communications</t>
  </si>
  <si>
    <t>E151</t>
  </si>
  <si>
    <t>交通・運輸</t>
    <rPh sb="0" eb="2">
      <t>コウツウ</t>
    </rPh>
    <rPh sb="3" eb="5">
      <t>ウンユ</t>
    </rPh>
    <phoneticPr fontId="9"/>
  </si>
  <si>
    <t>Transportation</t>
  </si>
  <si>
    <t>労働</t>
    <rPh sb="0" eb="2">
      <t>ロウドウ</t>
    </rPh>
    <phoneticPr fontId="9"/>
  </si>
  <si>
    <t xml:space="preserve">Labor </t>
  </si>
  <si>
    <t>E17</t>
  </si>
  <si>
    <t>統計・経済データ</t>
    <rPh sb="0" eb="2">
      <t>トウケイ</t>
    </rPh>
    <rPh sb="3" eb="5">
      <t>ケイザイ</t>
    </rPh>
    <phoneticPr fontId="9"/>
  </si>
  <si>
    <t>Economic Statistics</t>
  </si>
  <si>
    <t>E18</t>
  </si>
  <si>
    <t>経済史・経済事情：一般・北米・欧州</t>
    <rPh sb="0" eb="2">
      <t>ケイザイ</t>
    </rPh>
    <rPh sb="2" eb="3">
      <t>シ</t>
    </rPh>
    <rPh sb="4" eb="6">
      <t>ケイザイ</t>
    </rPh>
    <rPh sb="6" eb="8">
      <t>ジジョウ</t>
    </rPh>
    <rPh sb="9" eb="11">
      <t>イッパン</t>
    </rPh>
    <rPh sb="12" eb="14">
      <t>ホクベイ</t>
    </rPh>
    <rPh sb="15" eb="17">
      <t>オウシュウ</t>
    </rPh>
    <phoneticPr fontId="9"/>
  </si>
  <si>
    <t>Economic History 1</t>
  </si>
  <si>
    <t>経済史一般</t>
    <rPh sb="3" eb="5">
      <t>イッパン</t>
    </rPh>
    <phoneticPr fontId="9"/>
  </si>
  <si>
    <t>Economic History in General</t>
  </si>
  <si>
    <t>E181</t>
  </si>
  <si>
    <t>経済史・経済事情：北米</t>
    <rPh sb="6" eb="8">
      <t>ジジョウ</t>
    </rPh>
    <rPh sb="9" eb="11">
      <t>ホクベイ</t>
    </rPh>
    <phoneticPr fontId="9"/>
  </si>
  <si>
    <t>Economics: North America</t>
  </si>
  <si>
    <t>E182</t>
  </si>
  <si>
    <t>経済史・経済事情：西欧・北欧・南欧</t>
    <rPh sb="6" eb="8">
      <t>ジジョウ</t>
    </rPh>
    <rPh sb="9" eb="11">
      <t>セイオウ</t>
    </rPh>
    <rPh sb="12" eb="14">
      <t>ホクオウ</t>
    </rPh>
    <rPh sb="15" eb="17">
      <t>ナンオウ</t>
    </rPh>
    <phoneticPr fontId="9"/>
  </si>
  <si>
    <t>Economics: Western Europe</t>
  </si>
  <si>
    <t>E183</t>
  </si>
  <si>
    <t>経済史・経済事情：ロシア・東欧</t>
    <rPh sb="6" eb="8">
      <t>ジジョウ</t>
    </rPh>
    <rPh sb="13" eb="15">
      <t>トウオウ</t>
    </rPh>
    <phoneticPr fontId="9"/>
  </si>
  <si>
    <t>Economics: Russia &amp; Eastern Europe</t>
  </si>
  <si>
    <t>E19</t>
  </si>
  <si>
    <t>経済史・経済事情：アジアその他地域</t>
    <rPh sb="0" eb="2">
      <t>ケイザイ</t>
    </rPh>
    <rPh sb="2" eb="3">
      <t>シ</t>
    </rPh>
    <rPh sb="4" eb="6">
      <t>ケイザイ</t>
    </rPh>
    <rPh sb="6" eb="8">
      <t>ジジョウ</t>
    </rPh>
    <rPh sb="14" eb="15">
      <t>タ</t>
    </rPh>
    <rPh sb="15" eb="17">
      <t>チイキ</t>
    </rPh>
    <phoneticPr fontId="9"/>
  </si>
  <si>
    <t>Economic History 2</t>
  </si>
  <si>
    <t>E190</t>
  </si>
  <si>
    <t>経済史・経済事情：アジア太平洋一般</t>
    <rPh sb="0" eb="2">
      <t>ケイザイ</t>
    </rPh>
    <rPh sb="2" eb="3">
      <t>シ</t>
    </rPh>
    <rPh sb="4" eb="6">
      <t>ケイザイ</t>
    </rPh>
    <rPh sb="6" eb="8">
      <t>ジジョウ</t>
    </rPh>
    <rPh sb="12" eb="15">
      <t>タイヘイヨウ</t>
    </rPh>
    <rPh sb="15" eb="17">
      <t>イッパン</t>
    </rPh>
    <phoneticPr fontId="9"/>
  </si>
  <si>
    <t>Economics: Asia Pacific</t>
  </si>
  <si>
    <t>経済史・経済事情：日本</t>
    <rPh sb="6" eb="8">
      <t>ジジョウ</t>
    </rPh>
    <rPh sb="9" eb="11">
      <t>ニホン</t>
    </rPh>
    <phoneticPr fontId="9"/>
  </si>
  <si>
    <t>Economics: Japan</t>
  </si>
  <si>
    <t>E192</t>
  </si>
  <si>
    <t>経済史・経済事情：東アジア</t>
    <rPh sb="6" eb="8">
      <t>ジジョウ</t>
    </rPh>
    <rPh sb="9" eb="10">
      <t>ヒガシ</t>
    </rPh>
    <phoneticPr fontId="9"/>
  </si>
  <si>
    <t>Economics: East Asia</t>
  </si>
  <si>
    <t>E193</t>
  </si>
  <si>
    <t>経済史・経済事情：東南アジア</t>
    <rPh sb="6" eb="8">
      <t>ジジョウ</t>
    </rPh>
    <rPh sb="9" eb="10">
      <t>ヒガシ</t>
    </rPh>
    <rPh sb="10" eb="11">
      <t>ミナミ</t>
    </rPh>
    <phoneticPr fontId="9"/>
  </si>
  <si>
    <t xml:space="preserve">Economics: Southeast Asia </t>
  </si>
  <si>
    <t>E194</t>
  </si>
  <si>
    <t>経済史・経済事情：南アジア</t>
    <rPh sb="6" eb="8">
      <t>ジジョウ</t>
    </rPh>
    <rPh sb="9" eb="10">
      <t>ミナミ</t>
    </rPh>
    <phoneticPr fontId="9"/>
  </si>
  <si>
    <t>Economics: South Asia</t>
  </si>
  <si>
    <t>E195</t>
  </si>
  <si>
    <t>経済史・経済事情：中央アジア</t>
    <rPh sb="6" eb="8">
      <t>ジジョウ</t>
    </rPh>
    <rPh sb="9" eb="11">
      <t>チュウオウ</t>
    </rPh>
    <phoneticPr fontId="9"/>
  </si>
  <si>
    <t>Economics: Central Asia</t>
  </si>
  <si>
    <t>E196</t>
  </si>
  <si>
    <t>経済史・経済事情：オセアニア</t>
    <rPh sb="6" eb="8">
      <t>ジジョウ</t>
    </rPh>
    <phoneticPr fontId="9"/>
  </si>
  <si>
    <t xml:space="preserve">Economics: Oceania </t>
  </si>
  <si>
    <t>E197</t>
  </si>
  <si>
    <t>経済史・経済事情：中南米</t>
    <rPh sb="6" eb="8">
      <t>ジジョウ</t>
    </rPh>
    <rPh sb="9" eb="12">
      <t>チュウナンベイ</t>
    </rPh>
    <phoneticPr fontId="9"/>
  </si>
  <si>
    <t>Economics: Latin America</t>
  </si>
  <si>
    <t>E198</t>
  </si>
  <si>
    <t>経済史・経済事情：中近東</t>
    <rPh sb="6" eb="8">
      <t>ジジョウ</t>
    </rPh>
    <rPh sb="9" eb="12">
      <t>チュウキントウ</t>
    </rPh>
    <phoneticPr fontId="9"/>
  </si>
  <si>
    <t>Economics: Middle East</t>
  </si>
  <si>
    <t>E199</t>
  </si>
  <si>
    <t>経済史・経済事情：アフリカ</t>
    <rPh sb="6" eb="8">
      <t>ジジョウ</t>
    </rPh>
    <phoneticPr fontId="9"/>
  </si>
  <si>
    <t>Economics: Africa</t>
  </si>
  <si>
    <t>E2</t>
  </si>
  <si>
    <t>経営学</t>
    <rPh sb="0" eb="3">
      <t>ケイエイガク</t>
    </rPh>
    <phoneticPr fontId="9"/>
  </si>
  <si>
    <t>BUSINESS</t>
  </si>
  <si>
    <t>E20</t>
  </si>
  <si>
    <t>ビジネス一般</t>
    <rPh sb="4" eb="6">
      <t>イッパン</t>
    </rPh>
    <phoneticPr fontId="9"/>
  </si>
  <si>
    <t>Business in General</t>
  </si>
  <si>
    <t>E200</t>
  </si>
  <si>
    <t>ビジネス・レファレンス</t>
  </si>
  <si>
    <t>Business References</t>
  </si>
  <si>
    <t>E201</t>
  </si>
  <si>
    <t>ビジネス調査</t>
    <rPh sb="4" eb="6">
      <t>チョウサ</t>
    </rPh>
    <phoneticPr fontId="9"/>
  </si>
  <si>
    <t>Business Research</t>
  </si>
  <si>
    <t>E202</t>
  </si>
  <si>
    <t>ビジネス入門</t>
    <rPh sb="4" eb="6">
      <t>ニュウモン</t>
    </rPh>
    <phoneticPr fontId="9"/>
  </si>
  <si>
    <t>Introduction to Business</t>
  </si>
  <si>
    <t>E21</t>
  </si>
  <si>
    <t>金融</t>
    <rPh sb="0" eb="2">
      <t>キンユウ</t>
    </rPh>
    <phoneticPr fontId="9"/>
  </si>
  <si>
    <t>Finance</t>
  </si>
  <si>
    <t>E210</t>
  </si>
  <si>
    <t>金融理論</t>
    <rPh sb="0" eb="2">
      <t>キンユウ</t>
    </rPh>
    <rPh sb="2" eb="4">
      <t>リロン</t>
    </rPh>
    <phoneticPr fontId="9"/>
  </si>
  <si>
    <t>Financial Theory</t>
  </si>
  <si>
    <t>E211</t>
  </si>
  <si>
    <t>銀行・保険</t>
    <rPh sb="0" eb="2">
      <t>ギンコウ</t>
    </rPh>
    <rPh sb="3" eb="5">
      <t>ホケン</t>
    </rPh>
    <phoneticPr fontId="9"/>
  </si>
  <si>
    <t>Banking &amp; Insurance</t>
  </si>
  <si>
    <t>E212</t>
  </si>
  <si>
    <t>証券・投資</t>
    <rPh sb="0" eb="2">
      <t>ショウケン</t>
    </rPh>
    <rPh sb="3" eb="5">
      <t>トウシ</t>
    </rPh>
    <phoneticPr fontId="9"/>
  </si>
  <si>
    <t xml:space="preserve">Securities &amp; Trading </t>
  </si>
  <si>
    <t>E213</t>
  </si>
  <si>
    <t>金融史・各国金融事情</t>
    <rPh sb="0" eb="2">
      <t>キンユウ</t>
    </rPh>
    <rPh sb="2" eb="3">
      <t>シ</t>
    </rPh>
    <rPh sb="4" eb="6">
      <t>カクコク</t>
    </rPh>
    <rPh sb="6" eb="8">
      <t>キンユウ</t>
    </rPh>
    <rPh sb="8" eb="10">
      <t>ジジョウ</t>
    </rPh>
    <phoneticPr fontId="9"/>
  </si>
  <si>
    <t>Financial History</t>
  </si>
  <si>
    <t>E22</t>
  </si>
  <si>
    <t>企業・経営組織</t>
    <rPh sb="0" eb="2">
      <t>キギョウ</t>
    </rPh>
    <rPh sb="3" eb="5">
      <t>ケイエイ</t>
    </rPh>
    <rPh sb="5" eb="7">
      <t>ソシキ</t>
    </rPh>
    <phoneticPr fontId="9"/>
  </si>
  <si>
    <t>Enterprise &amp; Business Organization</t>
  </si>
  <si>
    <t>E220</t>
  </si>
  <si>
    <t>企業理論</t>
    <rPh sb="0" eb="2">
      <t>キギョウ</t>
    </rPh>
    <rPh sb="2" eb="4">
      <t>リロン</t>
    </rPh>
    <phoneticPr fontId="9"/>
  </si>
  <si>
    <t>Enterprise</t>
  </si>
  <si>
    <t>E221</t>
  </si>
  <si>
    <t>経営組織</t>
    <rPh sb="0" eb="2">
      <t>ケイエイ</t>
    </rPh>
    <rPh sb="2" eb="4">
      <t>ソシキ</t>
    </rPh>
    <phoneticPr fontId="9"/>
  </si>
  <si>
    <t>Business Organization</t>
  </si>
  <si>
    <t>E222</t>
  </si>
  <si>
    <t>起業研究</t>
    <rPh sb="0" eb="2">
      <t>キギョウ</t>
    </rPh>
    <rPh sb="2" eb="4">
      <t>ケンキュウ</t>
    </rPh>
    <phoneticPr fontId="9"/>
  </si>
  <si>
    <t>Entrepreneurship</t>
  </si>
  <si>
    <t>E223</t>
  </si>
  <si>
    <t>企業史・個別企業研究</t>
    <rPh sb="0" eb="2">
      <t>キギョウ</t>
    </rPh>
    <rPh sb="2" eb="3">
      <t>シ</t>
    </rPh>
    <rPh sb="4" eb="6">
      <t>コベツ</t>
    </rPh>
    <rPh sb="6" eb="8">
      <t>キギョウ</t>
    </rPh>
    <rPh sb="8" eb="10">
      <t>ケンキュウ</t>
    </rPh>
    <phoneticPr fontId="9"/>
  </si>
  <si>
    <t>Company History</t>
  </si>
  <si>
    <t>E23</t>
  </si>
  <si>
    <t>Management</t>
  </si>
  <si>
    <t>E230</t>
  </si>
  <si>
    <t>経営思想史</t>
    <rPh sb="0" eb="2">
      <t>ケイエイ</t>
    </rPh>
    <rPh sb="2" eb="4">
      <t>シソウ</t>
    </rPh>
    <rPh sb="4" eb="5">
      <t>シ</t>
    </rPh>
    <phoneticPr fontId="9"/>
  </si>
  <si>
    <t>Management Thought</t>
  </si>
  <si>
    <t>E231</t>
  </si>
  <si>
    <t>経営理論・経営戦略</t>
    <rPh sb="0" eb="2">
      <t>ケイエイ</t>
    </rPh>
    <rPh sb="2" eb="4">
      <t>リロン</t>
    </rPh>
    <rPh sb="5" eb="7">
      <t>ケイエイ</t>
    </rPh>
    <rPh sb="7" eb="9">
      <t>センリャク</t>
    </rPh>
    <phoneticPr fontId="9"/>
  </si>
  <si>
    <t>Management Theory &amp; Strategy</t>
  </si>
  <si>
    <t>E232</t>
  </si>
  <si>
    <t>国際・異文化経営</t>
    <rPh sb="0" eb="2">
      <t>コクサイ</t>
    </rPh>
    <rPh sb="3" eb="6">
      <t>イブンカ</t>
    </rPh>
    <rPh sb="6" eb="8">
      <t>ケイエイ</t>
    </rPh>
    <phoneticPr fontId="9"/>
  </si>
  <si>
    <t>International Business</t>
  </si>
  <si>
    <t>E233</t>
  </si>
  <si>
    <t>経営史・各国経営事情</t>
    <rPh sb="0" eb="2">
      <t>ケイエイ</t>
    </rPh>
    <rPh sb="2" eb="3">
      <t>シ</t>
    </rPh>
    <rPh sb="4" eb="6">
      <t>カクコク</t>
    </rPh>
    <rPh sb="6" eb="8">
      <t>ケイエイ</t>
    </rPh>
    <rPh sb="8" eb="10">
      <t>ジジョウ</t>
    </rPh>
    <phoneticPr fontId="9"/>
  </si>
  <si>
    <t>Business History</t>
  </si>
  <si>
    <t>E234</t>
  </si>
  <si>
    <t>人的資源管理</t>
    <rPh sb="0" eb="2">
      <t>ジンテキ</t>
    </rPh>
    <rPh sb="2" eb="4">
      <t>シゲン</t>
    </rPh>
    <rPh sb="4" eb="6">
      <t>カンリ</t>
    </rPh>
    <phoneticPr fontId="9"/>
  </si>
  <si>
    <t>Human Resource Management</t>
  </si>
  <si>
    <t>経営情報</t>
    <rPh sb="0" eb="2">
      <t>ケイエイ</t>
    </rPh>
    <rPh sb="2" eb="4">
      <t>ジョウホウ</t>
    </rPh>
    <phoneticPr fontId="9"/>
  </si>
  <si>
    <t>Management Information</t>
  </si>
  <si>
    <t>E236</t>
  </si>
  <si>
    <t>生産・技術管理</t>
    <rPh sb="0" eb="2">
      <t>セイサン</t>
    </rPh>
    <rPh sb="3" eb="5">
      <t>ギジュツ</t>
    </rPh>
    <rPh sb="5" eb="7">
      <t>カンリ</t>
    </rPh>
    <phoneticPr fontId="9"/>
  </si>
  <si>
    <t>Production &amp; Technology Management</t>
  </si>
  <si>
    <t>E24</t>
  </si>
  <si>
    <t>会計・財務管理</t>
    <rPh sb="0" eb="2">
      <t>カイケイ</t>
    </rPh>
    <rPh sb="3" eb="5">
      <t>ザイム</t>
    </rPh>
    <rPh sb="5" eb="7">
      <t>カンリ</t>
    </rPh>
    <phoneticPr fontId="9"/>
  </si>
  <si>
    <t>Accounting &amp; Financial Management</t>
  </si>
  <si>
    <t>E240</t>
  </si>
  <si>
    <t>会計</t>
    <rPh sb="0" eb="2">
      <t>カイケイ</t>
    </rPh>
    <phoneticPr fontId="9"/>
  </si>
  <si>
    <t>Accounting</t>
  </si>
  <si>
    <t>E241</t>
  </si>
  <si>
    <t>財務管理</t>
    <rPh sb="0" eb="2">
      <t>ザイム</t>
    </rPh>
    <rPh sb="2" eb="4">
      <t>カンリ</t>
    </rPh>
    <phoneticPr fontId="9"/>
  </si>
  <si>
    <t>Financial Management</t>
  </si>
  <si>
    <t>E242</t>
  </si>
  <si>
    <t>政府･公益会計</t>
    <rPh sb="0" eb="2">
      <t>セイフ</t>
    </rPh>
    <rPh sb="3" eb="5">
      <t>コウエキ</t>
    </rPh>
    <rPh sb="5" eb="7">
      <t>カイケイ</t>
    </rPh>
    <phoneticPr fontId="9"/>
  </si>
  <si>
    <t>Government &amp; Nonprofit Accounting</t>
  </si>
  <si>
    <t>E25</t>
  </si>
  <si>
    <t>マーケティング･宣伝</t>
    <rPh sb="8" eb="10">
      <t>センデン</t>
    </rPh>
    <phoneticPr fontId="9"/>
  </si>
  <si>
    <t>Marketing &amp; Advertising</t>
  </si>
  <si>
    <t>マーケティング</t>
  </si>
  <si>
    <t xml:space="preserve">Marketing </t>
  </si>
  <si>
    <t>E251</t>
  </si>
  <si>
    <t>販売管理</t>
    <rPh sb="0" eb="2">
      <t>ハンバイ</t>
    </rPh>
    <rPh sb="2" eb="4">
      <t>カンリ</t>
    </rPh>
    <phoneticPr fontId="9"/>
  </si>
  <si>
    <t>Sales Management</t>
  </si>
  <si>
    <t>宣伝・ＰＲ</t>
    <rPh sb="0" eb="2">
      <t>センデン</t>
    </rPh>
    <phoneticPr fontId="9"/>
  </si>
  <si>
    <t>Advertising &amp; Public Relations</t>
  </si>
  <si>
    <t>E26</t>
  </si>
  <si>
    <t>産業</t>
    <rPh sb="0" eb="2">
      <t>サンギョウ</t>
    </rPh>
    <phoneticPr fontId="9"/>
  </si>
  <si>
    <t>Industry</t>
  </si>
  <si>
    <t>ホスピタリティ・ツーリズム</t>
  </si>
  <si>
    <t>Hospitality &amp; Tourism</t>
  </si>
  <si>
    <t>その他の産業</t>
    <rPh sb="2" eb="3">
      <t>タ</t>
    </rPh>
    <rPh sb="4" eb="6">
      <t>サンギョウ</t>
    </rPh>
    <phoneticPr fontId="9"/>
  </si>
  <si>
    <t>Other Industries</t>
  </si>
  <si>
    <t>F</t>
  </si>
  <si>
    <t>自然科学・工学</t>
  </si>
  <si>
    <t>Natural Science &amp; Technology</t>
  </si>
  <si>
    <t>F0</t>
  </si>
  <si>
    <t>総記・一般</t>
  </si>
  <si>
    <t>F00</t>
  </si>
  <si>
    <t>図書館・情報科学</t>
  </si>
  <si>
    <t>F01</t>
  </si>
  <si>
    <t>科学技術書誌</t>
  </si>
  <si>
    <t>Bibliographies</t>
  </si>
  <si>
    <t>F02</t>
  </si>
  <si>
    <r>
      <t>百科事典</t>
    </r>
    <r>
      <rPr>
        <sz val="10"/>
        <rFont val="Arial"/>
        <family val="2"/>
      </rPr>
      <t xml:space="preserve"> </t>
    </r>
  </si>
  <si>
    <t>Encyclopedias</t>
  </si>
  <si>
    <t>F03</t>
  </si>
  <si>
    <t>Biographic Dic. &amp; Directory</t>
  </si>
  <si>
    <t>F04</t>
  </si>
  <si>
    <t>その他参考図書</t>
  </si>
  <si>
    <t>Other References</t>
  </si>
  <si>
    <t>F05</t>
  </si>
  <si>
    <t>科学史・科学哲学</t>
  </si>
  <si>
    <t>F06</t>
  </si>
  <si>
    <t>技術史</t>
  </si>
  <si>
    <t>History of Technology</t>
  </si>
  <si>
    <t>ポピュラーサイエンス</t>
  </si>
  <si>
    <t>Popular Science</t>
  </si>
  <si>
    <t>F08</t>
  </si>
  <si>
    <t>科学教育</t>
  </si>
  <si>
    <t>Science Education</t>
  </si>
  <si>
    <t>F09</t>
  </si>
  <si>
    <t>科学技術一般</t>
  </si>
  <si>
    <t>Science &amp; Technology General</t>
  </si>
  <si>
    <t>F1</t>
  </si>
  <si>
    <t>数　学</t>
  </si>
  <si>
    <t>MATHEMATICS</t>
  </si>
  <si>
    <t>F10</t>
  </si>
  <si>
    <t>数学一般</t>
  </si>
  <si>
    <t>Mathematics in General</t>
  </si>
  <si>
    <t>F100</t>
  </si>
  <si>
    <t>数学参考図書</t>
  </si>
  <si>
    <t>Mathematics Reference</t>
  </si>
  <si>
    <t>F101</t>
  </si>
  <si>
    <t>一般読者向け数学書</t>
  </si>
  <si>
    <t>Popular Mathematics</t>
  </si>
  <si>
    <t>F102</t>
  </si>
  <si>
    <t>数学史・数理哲学</t>
  </si>
  <si>
    <t>Mathematics/ History &amp; Philosophy</t>
  </si>
  <si>
    <t>F103</t>
  </si>
  <si>
    <t>その他数学</t>
  </si>
  <si>
    <t>F11</t>
  </si>
  <si>
    <t>集合論・論理学</t>
  </si>
  <si>
    <t>Set &amp; Logic</t>
  </si>
  <si>
    <t>F12</t>
  </si>
  <si>
    <t>代数学・数論・群論</t>
  </si>
  <si>
    <t>Algebra, Number &amp; Group</t>
  </si>
  <si>
    <t>F13</t>
  </si>
  <si>
    <t>解析学</t>
  </si>
  <si>
    <t>Analysis</t>
  </si>
  <si>
    <t>F14</t>
  </si>
  <si>
    <t>幾何学</t>
  </si>
  <si>
    <t>Geometry</t>
  </si>
  <si>
    <t>F15</t>
  </si>
  <si>
    <t>位相幾何学</t>
  </si>
  <si>
    <t>Topology</t>
  </si>
  <si>
    <t>確率・統計</t>
  </si>
  <si>
    <t>Probability &amp; Statistics</t>
  </si>
  <si>
    <t>F17</t>
  </si>
  <si>
    <t>コンピュータ数学・数値解析</t>
  </si>
  <si>
    <t>Numerical Analysis</t>
  </si>
  <si>
    <t>F18</t>
  </si>
  <si>
    <t>応用数学</t>
  </si>
  <si>
    <t>Applied Mathematics</t>
  </si>
  <si>
    <t>F180</t>
  </si>
  <si>
    <t>応用数学一般</t>
  </si>
  <si>
    <t>Applied Mathematics in General</t>
  </si>
  <si>
    <t>F181</t>
  </si>
  <si>
    <t>金融数理・金融工学</t>
  </si>
  <si>
    <t>Financial Mathematics&amp; Engineering</t>
  </si>
  <si>
    <t>F182</t>
  </si>
  <si>
    <t>数理生物学</t>
  </si>
  <si>
    <t>Biological Mathematics</t>
  </si>
  <si>
    <t>F183</t>
  </si>
  <si>
    <t>工業数学</t>
  </si>
  <si>
    <t>Industrial Mathematics</t>
  </si>
  <si>
    <t>F2</t>
  </si>
  <si>
    <t>物理学</t>
  </si>
  <si>
    <t>PHYSICS</t>
  </si>
  <si>
    <t>F20</t>
  </si>
  <si>
    <t>物理学一般</t>
  </si>
  <si>
    <t>Physics in General</t>
  </si>
  <si>
    <t>F200</t>
  </si>
  <si>
    <t>物理学一般・参考図書</t>
  </si>
  <si>
    <t>Physics in General/Reference</t>
  </si>
  <si>
    <t>F201</t>
  </si>
  <si>
    <t>物理学史・哲学</t>
  </si>
  <si>
    <t>Physics/ History &amp; Philosophy</t>
  </si>
  <si>
    <t>F202</t>
  </si>
  <si>
    <t>物理学テキスト</t>
  </si>
  <si>
    <t>Physics/Textbooks</t>
  </si>
  <si>
    <t>F21</t>
  </si>
  <si>
    <t>基礎物理学</t>
  </si>
  <si>
    <t>Fundamental Physics</t>
  </si>
  <si>
    <t>F210</t>
  </si>
  <si>
    <t>理論物理学・基礎物理学</t>
  </si>
  <si>
    <t>Theoretical Physics</t>
  </si>
  <si>
    <t>F211</t>
  </si>
  <si>
    <t>数理物理学</t>
  </si>
  <si>
    <t>Mathematical Physics</t>
  </si>
  <si>
    <t>F212</t>
  </si>
  <si>
    <t>宇宙物理学・宇宙論</t>
  </si>
  <si>
    <t>Astrophysics &amp; Cosmology</t>
  </si>
  <si>
    <t>F213</t>
  </si>
  <si>
    <t>量子力学</t>
  </si>
  <si>
    <t>Quantum Mechanics</t>
  </si>
  <si>
    <t>F22</t>
  </si>
  <si>
    <t>素粒子・核物理学</t>
  </si>
  <si>
    <t>Particle &amp; Nuclear Physics</t>
  </si>
  <si>
    <t>F23</t>
  </si>
  <si>
    <t>原子・プラズマ・分子物理学</t>
  </si>
  <si>
    <t>Atomic, Plasma, Molecular Physics</t>
  </si>
  <si>
    <t>F24</t>
  </si>
  <si>
    <t>力学・統計力学・熱力学</t>
  </si>
  <si>
    <t>Mechanics</t>
  </si>
  <si>
    <t>F25</t>
  </si>
  <si>
    <t>物性物理学</t>
  </si>
  <si>
    <t>Condensed Matter Physics</t>
  </si>
  <si>
    <t>F250</t>
  </si>
  <si>
    <r>
      <t>物性物理学</t>
    </r>
    <r>
      <rPr>
        <sz val="10"/>
        <rFont val="Arial"/>
        <family val="2"/>
      </rPr>
      <t xml:space="preserve"> </t>
    </r>
  </si>
  <si>
    <t>F251</t>
  </si>
  <si>
    <t>表面・界面科学</t>
  </si>
  <si>
    <t>Surface &amp; Interface Science</t>
  </si>
  <si>
    <t>F252</t>
  </si>
  <si>
    <t>薄膜</t>
  </si>
  <si>
    <t>Thin Film</t>
  </si>
  <si>
    <t>F26</t>
  </si>
  <si>
    <t>音響学</t>
  </si>
  <si>
    <t>Acoustics</t>
  </si>
  <si>
    <t>F27</t>
  </si>
  <si>
    <t>応用物理学</t>
  </si>
  <si>
    <t>Applied Physics</t>
  </si>
  <si>
    <t>F28</t>
  </si>
  <si>
    <t>電磁気学</t>
    <rPh sb="0" eb="3">
      <t>デンジキ</t>
    </rPh>
    <rPh sb="3" eb="4">
      <t>ガク</t>
    </rPh>
    <phoneticPr fontId="9"/>
  </si>
  <si>
    <t>Electromagnetics</t>
  </si>
  <si>
    <t>F3</t>
  </si>
  <si>
    <t>地球・天文</t>
  </si>
  <si>
    <t>EARTH &amp; SPACE</t>
  </si>
  <si>
    <t>F30</t>
  </si>
  <si>
    <t>天文学</t>
  </si>
  <si>
    <t>Astronomy</t>
  </si>
  <si>
    <t>F31</t>
  </si>
  <si>
    <t>地球科学</t>
  </si>
  <si>
    <t>Earth Science</t>
  </si>
  <si>
    <t>F311</t>
  </si>
  <si>
    <t>地震学</t>
  </si>
  <si>
    <t>Seismology</t>
  </si>
  <si>
    <t>F32</t>
  </si>
  <si>
    <t>地質学・岩石学・鉱物学</t>
  </si>
  <si>
    <t>Geology &amp; Petrology</t>
  </si>
  <si>
    <t>F33</t>
  </si>
  <si>
    <t>地理情報・リモートセンシング</t>
  </si>
  <si>
    <t>Remote Sensing &amp; GIS, GPS</t>
  </si>
  <si>
    <t>F34</t>
  </si>
  <si>
    <t>自然地理学</t>
  </si>
  <si>
    <t>Physical Geography</t>
  </si>
  <si>
    <t>F35</t>
  </si>
  <si>
    <t>海洋学・陸水学</t>
  </si>
  <si>
    <t>Oceanography &amp; Hydrology</t>
  </si>
  <si>
    <t>F36</t>
  </si>
  <si>
    <t>海洋工学・河川工学</t>
  </si>
  <si>
    <t>Oceanographic Engineering</t>
  </si>
  <si>
    <t>F4</t>
  </si>
  <si>
    <t>環境・エネルギー</t>
  </si>
  <si>
    <t>ENVIRONMENT &amp; ENERGY</t>
  </si>
  <si>
    <t>F40</t>
  </si>
  <si>
    <t>一般・レファレンス</t>
  </si>
  <si>
    <t>Environment &amp; Energy General</t>
  </si>
  <si>
    <t>F41</t>
  </si>
  <si>
    <t>環境科学</t>
  </si>
  <si>
    <t>Environmental Science</t>
  </si>
  <si>
    <t>F410</t>
  </si>
  <si>
    <t>環境科学一般</t>
  </si>
  <si>
    <t>Environmental Science General</t>
  </si>
  <si>
    <t>F411</t>
  </si>
  <si>
    <t>環境化学・化学物質</t>
  </si>
  <si>
    <t>Environmental Chemistry</t>
  </si>
  <si>
    <t>F412</t>
  </si>
  <si>
    <t>気候・気象</t>
  </si>
  <si>
    <t>Climate &amp; Weather</t>
  </si>
  <si>
    <t>F413</t>
  </si>
  <si>
    <t>環境生物学</t>
  </si>
  <si>
    <t>Environmental Biology</t>
  </si>
  <si>
    <t>F42</t>
  </si>
  <si>
    <t>エネルギー・資源</t>
  </si>
  <si>
    <t>Energy &amp; Resources</t>
  </si>
  <si>
    <t>F43</t>
  </si>
  <si>
    <t>鉱山工学</t>
  </si>
  <si>
    <t>Mining Engineering</t>
  </si>
  <si>
    <t>F44</t>
  </si>
  <si>
    <t>原子力・核融合</t>
  </si>
  <si>
    <t>Atomic Energy</t>
  </si>
  <si>
    <t>F45</t>
  </si>
  <si>
    <t>環境工学</t>
  </si>
  <si>
    <t>Environmental Engineering</t>
  </si>
  <si>
    <t>防災</t>
  </si>
  <si>
    <t>Disaster</t>
  </si>
  <si>
    <t>F5</t>
  </si>
  <si>
    <t>化学・材料</t>
  </si>
  <si>
    <t>CHEMISTRY &amp; MATERIALS</t>
  </si>
  <si>
    <t>F50</t>
  </si>
  <si>
    <t>化学一般</t>
  </si>
  <si>
    <t>Chemistry</t>
  </si>
  <si>
    <t>F500</t>
  </si>
  <si>
    <t>化学一般・実験法・参考図書</t>
  </si>
  <si>
    <t>Chemistry in General/Reference</t>
  </si>
  <si>
    <t>F501</t>
  </si>
  <si>
    <t>化学史・哲学</t>
  </si>
  <si>
    <t>Chemistry/ History &amp; Philosophy</t>
  </si>
  <si>
    <t>F502</t>
  </si>
  <si>
    <t>化学テキスト・試験対策</t>
  </si>
  <si>
    <t>Chemistry/Textbooks</t>
  </si>
  <si>
    <t>F51</t>
  </si>
  <si>
    <t>物理化学・理論化学</t>
  </si>
  <si>
    <t>Physical and Theoretical Chemistry</t>
  </si>
  <si>
    <t>F510</t>
  </si>
  <si>
    <t>物理化学</t>
  </si>
  <si>
    <t>Physical Chemistry</t>
  </si>
  <si>
    <t>F511</t>
  </si>
  <si>
    <t>計算化学</t>
  </si>
  <si>
    <t>Computational Chemistry</t>
  </si>
  <si>
    <t>F52</t>
  </si>
  <si>
    <t>分析化学</t>
  </si>
  <si>
    <t>Analytical Chemistry</t>
  </si>
  <si>
    <t>F53</t>
  </si>
  <si>
    <t>無機・錯体化学</t>
  </si>
  <si>
    <t>Inorganic Chemistry</t>
  </si>
  <si>
    <t>F54</t>
  </si>
  <si>
    <t>有機化学（有機合成・天然物）</t>
  </si>
  <si>
    <t>Organic Chemistry</t>
  </si>
  <si>
    <t>F55</t>
  </si>
  <si>
    <t>工業化学・化学工学　（触媒）</t>
  </si>
  <si>
    <t>Chemical Engineering</t>
  </si>
  <si>
    <t>F550</t>
  </si>
  <si>
    <t>化学工学</t>
  </si>
  <si>
    <t>F551</t>
  </si>
  <si>
    <t>製造業（繊維含）</t>
  </si>
  <si>
    <t>Manufacturing</t>
  </si>
  <si>
    <t>F552</t>
  </si>
  <si>
    <t>安全性・環境問題</t>
  </si>
  <si>
    <t>Safety</t>
  </si>
  <si>
    <t>F56</t>
  </si>
  <si>
    <t>材料工学</t>
  </si>
  <si>
    <t>Materials Engineering</t>
  </si>
  <si>
    <t>F560</t>
  </si>
  <si>
    <t>材料工学一般</t>
  </si>
  <si>
    <t>F561</t>
  </si>
  <si>
    <t>ナノ材料</t>
  </si>
  <si>
    <t>Nano &amp; Micromaterials</t>
  </si>
  <si>
    <t>F57</t>
  </si>
  <si>
    <t>高分子</t>
  </si>
  <si>
    <t>Polymer Science</t>
  </si>
  <si>
    <t>F58</t>
  </si>
  <si>
    <t>金属</t>
  </si>
  <si>
    <t>Metals</t>
  </si>
  <si>
    <t>F6</t>
  </si>
  <si>
    <t>工学・経営工学</t>
  </si>
  <si>
    <t>MECHANICAL&amp;INDUSTRIAL ENGINEERING</t>
  </si>
  <si>
    <t>F60</t>
  </si>
  <si>
    <t>工学一般</t>
  </si>
  <si>
    <t>Engineering in General</t>
  </si>
  <si>
    <t>F600</t>
  </si>
  <si>
    <t>工学レファレンス</t>
  </si>
  <si>
    <t>Engineering Reference</t>
  </si>
  <si>
    <t>F601</t>
  </si>
  <si>
    <t>応用力学</t>
  </si>
  <si>
    <t>Applied Mechanics</t>
  </si>
  <si>
    <t>F61</t>
  </si>
  <si>
    <t>機械工学</t>
  </si>
  <si>
    <t>Mechanical Engineering</t>
  </si>
  <si>
    <t>F610</t>
  </si>
  <si>
    <t>F611</t>
  </si>
  <si>
    <t>流体工学</t>
  </si>
  <si>
    <t>Fluid Mechanics</t>
  </si>
  <si>
    <t>F62</t>
  </si>
  <si>
    <t>ロボット工学</t>
  </si>
  <si>
    <t>Robotics</t>
  </si>
  <si>
    <t>F63</t>
  </si>
  <si>
    <t>計測・制御</t>
  </si>
  <si>
    <t>Instrumentation &amp; Control</t>
  </si>
  <si>
    <t>F64</t>
  </si>
  <si>
    <t>自動車・船舶工学</t>
  </si>
  <si>
    <t>Automotive &amp; Marine Engineering</t>
  </si>
  <si>
    <t>F65</t>
  </si>
  <si>
    <t>航空・宇宙工学</t>
  </si>
  <si>
    <t>Aeronautics &amp; Astronautics</t>
  </si>
  <si>
    <t>F66</t>
  </si>
  <si>
    <t>軍事</t>
  </si>
  <si>
    <t>Military</t>
  </si>
  <si>
    <t>F67</t>
  </si>
  <si>
    <t>経営工学・人間工学</t>
  </si>
  <si>
    <t>Industrial Engineering&amp;Ergonomics</t>
  </si>
  <si>
    <t>F670</t>
  </si>
  <si>
    <t>経営工学</t>
  </si>
  <si>
    <t>Industrial Engineering</t>
  </si>
  <si>
    <t>F671</t>
  </si>
  <si>
    <t>システム工学</t>
  </si>
  <si>
    <t>System Engineering</t>
  </si>
  <si>
    <t>F672</t>
  </si>
  <si>
    <t>ＦＡ・ＣＡＤ・ＣＡＭ・ＣＩＭ</t>
  </si>
  <si>
    <t>FA, CAD, CAM, CIM</t>
  </si>
  <si>
    <t>F673</t>
  </si>
  <si>
    <t>産業人間工学</t>
  </si>
  <si>
    <t>Industrial Ergonomics</t>
  </si>
  <si>
    <t>F68</t>
  </si>
  <si>
    <t>ナノ・マイクロ科学</t>
  </si>
  <si>
    <t>Nano &amp; Microscience</t>
  </si>
  <si>
    <t>F7</t>
  </si>
  <si>
    <t>エレクトロニクス・電気・通信</t>
  </si>
  <si>
    <t>ELECTRONICS &amp; COMMUNICATION</t>
  </si>
  <si>
    <t>F70</t>
  </si>
  <si>
    <t>一般</t>
  </si>
  <si>
    <t>Electronics&amp;Communication-General</t>
  </si>
  <si>
    <t>F71</t>
  </si>
  <si>
    <t>電気・電子工学</t>
  </si>
  <si>
    <t>Electrical&amp;Electronic Engineering</t>
  </si>
  <si>
    <t>F72</t>
  </si>
  <si>
    <t>電子材料・デバイス</t>
  </si>
  <si>
    <t>Electronic Materials &amp; Devices</t>
  </si>
  <si>
    <t>F73</t>
  </si>
  <si>
    <t>電子回路</t>
    <rPh sb="0" eb="2">
      <t>デンシ</t>
    </rPh>
    <rPh sb="2" eb="4">
      <t>カイロ</t>
    </rPh>
    <phoneticPr fontId="9"/>
  </si>
  <si>
    <t>Electronic Circuit</t>
  </si>
  <si>
    <t>F74</t>
  </si>
  <si>
    <t>オプトエレクトロニクス</t>
  </si>
  <si>
    <t>Opto-electronics &amp; Optics</t>
  </si>
  <si>
    <t>F75</t>
  </si>
  <si>
    <t>発電・電力</t>
  </si>
  <si>
    <t>Power Engineering</t>
  </si>
  <si>
    <t>F76</t>
  </si>
  <si>
    <t>通信</t>
  </si>
  <si>
    <t>Communication Engineering</t>
  </si>
  <si>
    <t>F760</t>
  </si>
  <si>
    <t>通信一般</t>
    <rPh sb="0" eb="2">
      <t>ツウシン</t>
    </rPh>
    <rPh sb="2" eb="4">
      <t>イッパン</t>
    </rPh>
    <phoneticPr fontId="9"/>
  </si>
  <si>
    <t>Communication Engineering General</t>
  </si>
  <si>
    <t>F761</t>
  </si>
  <si>
    <t>信号処理</t>
    <rPh sb="0" eb="2">
      <t>シンゴウ</t>
    </rPh>
    <rPh sb="2" eb="4">
      <t>ショリ</t>
    </rPh>
    <phoneticPr fontId="9"/>
  </si>
  <si>
    <t>Signal Processing</t>
  </si>
  <si>
    <t>F77</t>
  </si>
  <si>
    <t>メディア科学</t>
  </si>
  <si>
    <t>Media Arts &amp; Science</t>
  </si>
  <si>
    <t>F8</t>
  </si>
  <si>
    <t>コンピュータ・情報科学</t>
  </si>
  <si>
    <t>COMPUTER &amp; INFORMATICS</t>
  </si>
  <si>
    <t>F80</t>
  </si>
  <si>
    <t>情報科学一般</t>
    <rPh sb="0" eb="2">
      <t>ジョウホウ</t>
    </rPh>
    <rPh sb="2" eb="4">
      <t>カガク</t>
    </rPh>
    <rPh sb="4" eb="6">
      <t>イッパン</t>
    </rPh>
    <phoneticPr fontId="9"/>
  </si>
  <si>
    <t>Computer Science General</t>
  </si>
  <si>
    <t>F800</t>
  </si>
  <si>
    <t>情報科学レファレンス</t>
  </si>
  <si>
    <t>Reference</t>
  </si>
  <si>
    <t>F801</t>
  </si>
  <si>
    <t>情報科学史・哲学</t>
    <rPh sb="0" eb="2">
      <t>ジョウホウ</t>
    </rPh>
    <rPh sb="2" eb="5">
      <t>カガクシ</t>
    </rPh>
    <rPh sb="6" eb="8">
      <t>テツガク</t>
    </rPh>
    <phoneticPr fontId="9"/>
  </si>
  <si>
    <t>History &amp; Philosophy of Computer</t>
  </si>
  <si>
    <t>情報学・情報理論</t>
    <rPh sb="0" eb="3">
      <t>ジョウホウガク</t>
    </rPh>
    <rPh sb="4" eb="6">
      <t>ジョウホウ</t>
    </rPh>
    <rPh sb="6" eb="8">
      <t>リロン</t>
    </rPh>
    <phoneticPr fontId="9"/>
  </si>
  <si>
    <t>Informatics &amp; Information Theory</t>
  </si>
  <si>
    <t>F804</t>
  </si>
  <si>
    <t>暗号学</t>
    <rPh sb="0" eb="2">
      <t>アンゴウ</t>
    </rPh>
    <rPh sb="2" eb="3">
      <t>ガク</t>
    </rPh>
    <phoneticPr fontId="9"/>
  </si>
  <si>
    <t>Cryptography</t>
  </si>
  <si>
    <t>F805</t>
  </si>
  <si>
    <t>ユーザーインターフェース　</t>
  </si>
  <si>
    <t>User Interface, HCI</t>
  </si>
  <si>
    <t>F81</t>
  </si>
  <si>
    <r>
      <t>コンピュータ一般</t>
    </r>
    <r>
      <rPr>
        <sz val="10"/>
        <rFont val="Arial"/>
        <family val="2"/>
      </rPr>
      <t xml:space="preserve"> </t>
    </r>
  </si>
  <si>
    <t>Hardware, System, ..</t>
  </si>
  <si>
    <t>F82</t>
  </si>
  <si>
    <r>
      <t>プログラミング</t>
    </r>
    <r>
      <rPr>
        <sz val="10"/>
        <rFont val="Arial"/>
        <family val="2"/>
      </rPr>
      <t xml:space="preserve"> &amp; OS</t>
    </r>
  </si>
  <si>
    <t>Programming &amp; Operating Systems</t>
  </si>
  <si>
    <t>F83</t>
  </si>
  <si>
    <t>ソフトウェア工学</t>
  </si>
  <si>
    <t>Computer Software</t>
  </si>
  <si>
    <t>F84</t>
  </si>
  <si>
    <t>認知科学</t>
  </si>
  <si>
    <t>Cognitive Science</t>
  </si>
  <si>
    <t>人工知能</t>
  </si>
  <si>
    <t>Artificial Intelligence</t>
  </si>
  <si>
    <t>F86</t>
  </si>
  <si>
    <t>音声・言語処理</t>
  </si>
  <si>
    <t>Speech &amp; Language Processing</t>
  </si>
  <si>
    <t>F87</t>
  </si>
  <si>
    <t>コンピュータグラフィックス</t>
  </si>
  <si>
    <t>Computer Graphics</t>
  </si>
  <si>
    <t>データベース</t>
  </si>
  <si>
    <t>Database</t>
  </si>
  <si>
    <t>F89</t>
  </si>
  <si>
    <r>
      <t>ネットワーク</t>
    </r>
    <r>
      <rPr>
        <sz val="10"/>
        <rFont val="Arial"/>
        <family val="2"/>
      </rPr>
      <t xml:space="preserve"> &amp; </t>
    </r>
    <r>
      <rPr>
        <sz val="10"/>
        <rFont val="ＭＳ ゴシック"/>
        <family val="3"/>
        <charset val="128"/>
      </rPr>
      <t>セキュリティ</t>
    </r>
  </si>
  <si>
    <t>Network &amp; Security</t>
  </si>
  <si>
    <t>ネットワーク一般</t>
    <rPh sb="6" eb="8">
      <t>イッパン</t>
    </rPh>
    <phoneticPr fontId="9"/>
  </si>
  <si>
    <t>Network General</t>
  </si>
  <si>
    <t>F891</t>
  </si>
  <si>
    <t>セキュリティ一般</t>
    <rPh sb="6" eb="8">
      <t>イッパン</t>
    </rPh>
    <phoneticPr fontId="9"/>
  </si>
  <si>
    <t>Security</t>
  </si>
  <si>
    <t>F892</t>
  </si>
  <si>
    <t>生体認証</t>
    <rPh sb="0" eb="2">
      <t>セイタイ</t>
    </rPh>
    <rPh sb="2" eb="4">
      <t>ニンショウ</t>
    </rPh>
    <phoneticPr fontId="9"/>
  </si>
  <si>
    <t xml:space="preserve">Biometrics </t>
  </si>
  <si>
    <t>F9</t>
  </si>
  <si>
    <t>建設・建築</t>
  </si>
  <si>
    <t>CONSTRUCTION &amp; ARCHITECTURE</t>
  </si>
  <si>
    <t>F90</t>
  </si>
  <si>
    <t>建設・建築一般</t>
  </si>
  <si>
    <t>Construction&amp;Architecture-General</t>
  </si>
  <si>
    <t>F91</t>
  </si>
  <si>
    <t>土木工学</t>
  </si>
  <si>
    <t>Civil Engineering</t>
  </si>
  <si>
    <t>F910</t>
  </si>
  <si>
    <t>土木工学一般</t>
  </si>
  <si>
    <t>Civil Engineering General</t>
  </si>
  <si>
    <t>F911</t>
  </si>
  <si>
    <t>水力工学</t>
  </si>
  <si>
    <t>Hydraulic Engineering</t>
  </si>
  <si>
    <t>F912</t>
  </si>
  <si>
    <t>構造力学</t>
  </si>
  <si>
    <t>Structural Mechanics</t>
  </si>
  <si>
    <t>F92</t>
  </si>
  <si>
    <t>都市工学</t>
  </si>
  <si>
    <t>City Planning</t>
  </si>
  <si>
    <t>F93</t>
  </si>
  <si>
    <t>交通・運輸工学</t>
  </si>
  <si>
    <t>Traffic Engineering</t>
  </si>
  <si>
    <t>F94</t>
  </si>
  <si>
    <t>景観・環境デザイン・環境造景</t>
  </si>
  <si>
    <t>Landscape Architecture &amp; Design</t>
  </si>
  <si>
    <t>F95</t>
  </si>
  <si>
    <t>建築意匠・建築史</t>
  </si>
  <si>
    <t>Architectural Design</t>
  </si>
  <si>
    <t>F96</t>
  </si>
  <si>
    <t>建築設計・材料・施工</t>
  </si>
  <si>
    <t>Building Materials &amp; Plan</t>
  </si>
  <si>
    <t>ライフサイエンス</t>
  </si>
  <si>
    <t>Life Science</t>
  </si>
  <si>
    <t>G0</t>
  </si>
  <si>
    <t>G00</t>
  </si>
  <si>
    <t>G01</t>
  </si>
  <si>
    <t>G02</t>
  </si>
  <si>
    <t>百科事典</t>
  </si>
  <si>
    <t>G03</t>
  </si>
  <si>
    <t>G04</t>
  </si>
  <si>
    <t>G05</t>
  </si>
  <si>
    <t>G06</t>
  </si>
  <si>
    <t>自然史・博物学</t>
  </si>
  <si>
    <t>Natural History</t>
  </si>
  <si>
    <t>G07</t>
  </si>
  <si>
    <t>G08</t>
  </si>
  <si>
    <t>G09</t>
  </si>
  <si>
    <t>G1</t>
  </si>
  <si>
    <t>分子・細胞生物学</t>
  </si>
  <si>
    <t>MOLECULAR &amp; CELLULAR BIOLOGY</t>
  </si>
  <si>
    <t>G10</t>
  </si>
  <si>
    <t>分子・細胞生物学一般</t>
  </si>
  <si>
    <t>Molecular &amp; Cellular Biology</t>
  </si>
  <si>
    <t>G100</t>
  </si>
  <si>
    <t>レファレンス</t>
  </si>
  <si>
    <t>G101</t>
  </si>
  <si>
    <t>入門書・問題集</t>
  </si>
  <si>
    <t>Textbooks</t>
  </si>
  <si>
    <t>G102</t>
  </si>
  <si>
    <t>分子・細胞生物学一般</t>
    <rPh sb="0" eb="2">
      <t>ブンシ</t>
    </rPh>
    <rPh sb="3" eb="5">
      <t>サイボウ</t>
    </rPh>
    <rPh sb="5" eb="8">
      <t>セイブツガク</t>
    </rPh>
    <phoneticPr fontId="9"/>
  </si>
  <si>
    <t>Molecular Biology in General</t>
  </si>
  <si>
    <t>G11</t>
  </si>
  <si>
    <t>生化学・分子生物学</t>
  </si>
  <si>
    <t>Biochemistry &amp; Molecular Biology</t>
  </si>
  <si>
    <t>G12</t>
  </si>
  <si>
    <t>生物物理学</t>
  </si>
  <si>
    <t>Biophysics</t>
  </si>
  <si>
    <t>G13</t>
  </si>
  <si>
    <t>細胞生物学</t>
  </si>
  <si>
    <t>Cellular Biology</t>
  </si>
  <si>
    <t>G14</t>
  </si>
  <si>
    <t>発生生物学</t>
  </si>
  <si>
    <t>Developmental Biology</t>
  </si>
  <si>
    <t>G15</t>
  </si>
  <si>
    <t>生命情報学</t>
    <rPh sb="0" eb="2">
      <t>セイメイ</t>
    </rPh>
    <rPh sb="2" eb="5">
      <t>ジョウホウガク</t>
    </rPh>
    <phoneticPr fontId="9"/>
  </si>
  <si>
    <t>Information Biology</t>
  </si>
  <si>
    <t>G2</t>
  </si>
  <si>
    <t>生物学</t>
  </si>
  <si>
    <t>BIOLOGY</t>
  </si>
  <si>
    <t>G20</t>
  </si>
  <si>
    <t>Biology</t>
  </si>
  <si>
    <t>G200</t>
  </si>
  <si>
    <t>生物学レファレンス</t>
  </si>
  <si>
    <t>Biology Reference</t>
  </si>
  <si>
    <t>G201</t>
  </si>
  <si>
    <t>生物学テキスト</t>
  </si>
  <si>
    <t>Biology Textbooks</t>
  </si>
  <si>
    <t>G202</t>
  </si>
  <si>
    <t>生物学一般</t>
    <rPh sb="0" eb="3">
      <t>セイブツガク</t>
    </rPh>
    <phoneticPr fontId="9"/>
  </si>
  <si>
    <t>Biology in General</t>
  </si>
  <si>
    <t>G203</t>
  </si>
  <si>
    <t>理論生物学</t>
  </si>
  <si>
    <t>Theoretical Biology</t>
  </si>
  <si>
    <t>G21</t>
  </si>
  <si>
    <t>遺伝学</t>
  </si>
  <si>
    <t>Genetics</t>
  </si>
  <si>
    <t>G22</t>
  </si>
  <si>
    <t>微生物学</t>
  </si>
  <si>
    <t>Microbiology</t>
  </si>
  <si>
    <t>G23</t>
  </si>
  <si>
    <t>植物学</t>
  </si>
  <si>
    <t>Botany in General</t>
  </si>
  <si>
    <t>G24</t>
  </si>
  <si>
    <t>植物生理学・病理学</t>
  </si>
  <si>
    <t>Plant Physiology &amp; Pathology</t>
  </si>
  <si>
    <t>G25</t>
  </si>
  <si>
    <t>動物学</t>
  </si>
  <si>
    <t>Zoology in General</t>
  </si>
  <si>
    <t>G26</t>
  </si>
  <si>
    <t>動物生理学・病理学</t>
  </si>
  <si>
    <t>Animal Physiology &amp; Pathology</t>
  </si>
  <si>
    <t>G27</t>
  </si>
  <si>
    <t>生態学</t>
  </si>
  <si>
    <t>Ecology</t>
  </si>
  <si>
    <t>G270</t>
  </si>
  <si>
    <t>生態学一般</t>
  </si>
  <si>
    <t>Ecology in General</t>
  </si>
  <si>
    <t>G271</t>
  </si>
  <si>
    <t>保全生物学</t>
  </si>
  <si>
    <t>Conservation Biology</t>
  </si>
  <si>
    <t>G28</t>
  </si>
  <si>
    <t>進化</t>
  </si>
  <si>
    <t>Evolution</t>
  </si>
  <si>
    <t>G29</t>
  </si>
  <si>
    <t>古生物学</t>
  </si>
  <si>
    <t>Paleontology</t>
  </si>
  <si>
    <t>G3</t>
  </si>
  <si>
    <t>農業・食品</t>
  </si>
  <si>
    <t>AGRICULTURE &amp; FOOD SCIENCE</t>
  </si>
  <si>
    <t>G30</t>
  </si>
  <si>
    <t>バイオテクノロジー産業</t>
  </si>
  <si>
    <t>Biotechnology</t>
  </si>
  <si>
    <t>G31</t>
  </si>
  <si>
    <t>農学</t>
  </si>
  <si>
    <t>Agriculture</t>
  </si>
  <si>
    <t>G310</t>
  </si>
  <si>
    <t>農学一般</t>
  </si>
  <si>
    <t>Agriculture in General</t>
  </si>
  <si>
    <t>G311</t>
  </si>
  <si>
    <t>土壌科学</t>
  </si>
  <si>
    <t>Soil Science</t>
  </si>
  <si>
    <t>G32</t>
  </si>
  <si>
    <t>園芸</t>
  </si>
  <si>
    <t>Horticulture</t>
  </si>
  <si>
    <t>G33</t>
  </si>
  <si>
    <t>獣医畜産学</t>
  </si>
  <si>
    <t>Zootechnical &amp; Veterinary Science</t>
  </si>
  <si>
    <t>G34</t>
  </si>
  <si>
    <t>林学</t>
  </si>
  <si>
    <t>Forestry</t>
  </si>
  <si>
    <t>G35</t>
  </si>
  <si>
    <t>水産</t>
  </si>
  <si>
    <t>Fishery</t>
  </si>
  <si>
    <t>G36</t>
  </si>
  <si>
    <t>食品科学</t>
  </si>
  <si>
    <t>Food Science</t>
  </si>
  <si>
    <t>G360</t>
  </si>
  <si>
    <t>食品科学一般</t>
  </si>
  <si>
    <t>Food Science in General</t>
  </si>
  <si>
    <t>G361</t>
  </si>
  <si>
    <t>栄養学・食餌療法</t>
  </si>
  <si>
    <t>Nutrition</t>
  </si>
  <si>
    <t>G362</t>
  </si>
  <si>
    <t>衛生管理・マーケティング</t>
  </si>
  <si>
    <t>Food Hygiene &amp; Marketing</t>
  </si>
  <si>
    <t>G4</t>
  </si>
  <si>
    <t>医学一般・基礎医学</t>
  </si>
  <si>
    <t>FUNDAMENTAL MEDICINE</t>
  </si>
  <si>
    <t>G40</t>
  </si>
  <si>
    <t>医学一般</t>
  </si>
  <si>
    <t>Medicine in General</t>
  </si>
  <si>
    <t>G400</t>
  </si>
  <si>
    <t>医学レファレンス</t>
  </si>
  <si>
    <t>Medical References</t>
  </si>
  <si>
    <t>G401</t>
  </si>
  <si>
    <t>医学一般</t>
    <rPh sb="0" eb="2">
      <t>イガク</t>
    </rPh>
    <rPh sb="2" eb="4">
      <t>イッパン</t>
    </rPh>
    <phoneticPr fontId="9"/>
  </si>
  <si>
    <t>Medicine General</t>
  </si>
  <si>
    <t>G402</t>
  </si>
  <si>
    <t>テキスト・試験対策</t>
  </si>
  <si>
    <t>G403</t>
  </si>
  <si>
    <t>医学史</t>
  </si>
  <si>
    <t>History of Medicine</t>
  </si>
  <si>
    <t>医療倫理・社会医学</t>
  </si>
  <si>
    <t>Medical Ethics, Social Medicine</t>
  </si>
  <si>
    <t>G405</t>
  </si>
  <si>
    <t>医療統計学・情報学</t>
    <rPh sb="0" eb="2">
      <t>イリョウ</t>
    </rPh>
    <rPh sb="2" eb="4">
      <t>トウケイ</t>
    </rPh>
    <rPh sb="4" eb="5">
      <t>ガク</t>
    </rPh>
    <rPh sb="6" eb="9">
      <t>ジョウホウガク</t>
    </rPh>
    <phoneticPr fontId="9"/>
  </si>
  <si>
    <t>Medical Statistics &amp; Informatics</t>
  </si>
  <si>
    <t>G406</t>
  </si>
  <si>
    <t>医療・病院管理学</t>
    <rPh sb="0" eb="2">
      <t>イリョウ</t>
    </rPh>
    <rPh sb="3" eb="5">
      <t>ビョウイン</t>
    </rPh>
    <rPh sb="5" eb="7">
      <t>カンリ</t>
    </rPh>
    <rPh sb="7" eb="8">
      <t>ガク</t>
    </rPh>
    <phoneticPr fontId="9"/>
  </si>
  <si>
    <t>Healthcare Administration</t>
  </si>
  <si>
    <t>G407</t>
  </si>
  <si>
    <t>医療保健関連</t>
    <rPh sb="0" eb="2">
      <t>イリョウ</t>
    </rPh>
    <rPh sb="2" eb="4">
      <t>ホケン</t>
    </rPh>
    <rPh sb="4" eb="6">
      <t>カンレン</t>
    </rPh>
    <phoneticPr fontId="9"/>
  </si>
  <si>
    <t>Allied Health</t>
  </si>
  <si>
    <t>G41</t>
  </si>
  <si>
    <t>解剖学・組織学</t>
  </si>
  <si>
    <t>Anatomy &amp; Histology</t>
  </si>
  <si>
    <t>G42</t>
  </si>
  <si>
    <t>生理学</t>
  </si>
  <si>
    <t>Physiology</t>
  </si>
  <si>
    <t>G43</t>
  </si>
  <si>
    <t>病理学・病原微生物学</t>
  </si>
  <si>
    <t>Pathology &amp; Medical Microbiology</t>
  </si>
  <si>
    <t>G44</t>
  </si>
  <si>
    <t>免疫学・感染症</t>
  </si>
  <si>
    <t>Immunology/Infectious Disease</t>
  </si>
  <si>
    <t>G45</t>
  </si>
  <si>
    <t>薬学・毒物学</t>
  </si>
  <si>
    <t>Pharmacology &amp; Toxicology</t>
  </si>
  <si>
    <t>G450</t>
  </si>
  <si>
    <t>薬学レファレンス</t>
  </si>
  <si>
    <t>Pharmacology Reference</t>
  </si>
  <si>
    <t>G451</t>
  </si>
  <si>
    <t>薬学一般</t>
  </si>
  <si>
    <t>Pharmacology in General</t>
  </si>
  <si>
    <t>G452</t>
  </si>
  <si>
    <t>毒物学</t>
  </si>
  <si>
    <t>Toxicology</t>
  </si>
  <si>
    <t>G453</t>
  </si>
  <si>
    <t>薬剤学</t>
    <rPh sb="0" eb="3">
      <t>ヤクザイガク</t>
    </rPh>
    <phoneticPr fontId="9"/>
  </si>
  <si>
    <t>Pharmaceutics &amp; Pharmacy</t>
  </si>
  <si>
    <t>G454</t>
  </si>
  <si>
    <t>その他薬学</t>
    <rPh sb="2" eb="3">
      <t>タ</t>
    </rPh>
    <rPh sb="3" eb="5">
      <t>ヤクガク</t>
    </rPh>
    <phoneticPr fontId="9"/>
  </si>
  <si>
    <t>Pharmacology Others</t>
  </si>
  <si>
    <t>G46</t>
  </si>
  <si>
    <t>診断・治療</t>
  </si>
  <si>
    <t>Diagnosis &amp; Therapy</t>
  </si>
  <si>
    <t>G460</t>
  </si>
  <si>
    <t>診断・治療一般</t>
  </si>
  <si>
    <t>Diagnosis &amp; Therapy in General</t>
  </si>
  <si>
    <t>G461</t>
  </si>
  <si>
    <t>代替医療一般</t>
  </si>
  <si>
    <t>Alternative Medicine in General</t>
  </si>
  <si>
    <t>G462</t>
  </si>
  <si>
    <t>漢方医療</t>
  </si>
  <si>
    <t>Chinese Medicine</t>
  </si>
  <si>
    <t>G463</t>
  </si>
  <si>
    <t>薬草治療</t>
  </si>
  <si>
    <t>Herbal Medicine</t>
  </si>
  <si>
    <t>G47</t>
  </si>
  <si>
    <t>救急医療・集中治療</t>
    <rPh sb="5" eb="7">
      <t>シュウチュウ</t>
    </rPh>
    <rPh sb="7" eb="9">
      <t>チリョウ</t>
    </rPh>
    <phoneticPr fontId="9"/>
  </si>
  <si>
    <t>Emergency Medicine &amp; Intensive Care</t>
    <phoneticPr fontId="9"/>
  </si>
  <si>
    <t>G48</t>
  </si>
  <si>
    <t>放射線医学・画像診断</t>
  </si>
  <si>
    <t>Radiology</t>
  </si>
  <si>
    <t>G49</t>
  </si>
  <si>
    <t>生体医用工学</t>
  </si>
  <si>
    <t>Medical Engineering</t>
  </si>
  <si>
    <t>G5</t>
  </si>
  <si>
    <t>内科学</t>
  </si>
  <si>
    <t>INTERNAL MEDICINE</t>
  </si>
  <si>
    <t>G50</t>
  </si>
  <si>
    <t>内科一般</t>
  </si>
  <si>
    <t>Internal Medicine in General</t>
  </si>
  <si>
    <t>G51</t>
  </si>
  <si>
    <t>循環器系</t>
  </si>
  <si>
    <t>Cardiovascular System</t>
  </si>
  <si>
    <t>G52</t>
  </si>
  <si>
    <t>呼吸器系</t>
  </si>
  <si>
    <t>Respiratory System</t>
  </si>
  <si>
    <t>G53</t>
  </si>
  <si>
    <t>消化器系</t>
  </si>
  <si>
    <t>Alimentary System</t>
  </si>
  <si>
    <t>G54</t>
  </si>
  <si>
    <t>血液学</t>
  </si>
  <si>
    <t>Hematology</t>
  </si>
  <si>
    <t>G55</t>
  </si>
  <si>
    <t>内分泌・代謝学</t>
  </si>
  <si>
    <t>Endocrinology</t>
  </si>
  <si>
    <t>G56</t>
  </si>
  <si>
    <t>感染症</t>
  </si>
  <si>
    <t>Infectious Disease</t>
  </si>
  <si>
    <t>G6</t>
  </si>
  <si>
    <t>外科学</t>
  </si>
  <si>
    <t>SURGERY</t>
  </si>
  <si>
    <t>G60</t>
  </si>
  <si>
    <t>外科一般</t>
  </si>
  <si>
    <t>Surgery in General</t>
  </si>
  <si>
    <t>G61</t>
  </si>
  <si>
    <t>整形・形成外科</t>
  </si>
  <si>
    <t>Orthopaedic &amp; Plastic Surgery</t>
  </si>
  <si>
    <t>G62</t>
  </si>
  <si>
    <t>麻酔学</t>
  </si>
  <si>
    <t>Anesthesiology</t>
  </si>
  <si>
    <t>G63</t>
  </si>
  <si>
    <t>泌尿器科学</t>
  </si>
  <si>
    <t>Urology</t>
  </si>
  <si>
    <t>G64</t>
  </si>
  <si>
    <t>皮膚科学</t>
  </si>
  <si>
    <t>Dermatology</t>
  </si>
  <si>
    <t>G7</t>
  </si>
  <si>
    <t>神経科学・精神医学</t>
  </si>
  <si>
    <t>NEUROLOGY &amp; PSYCHIATRY</t>
  </si>
  <si>
    <t>G70</t>
  </si>
  <si>
    <t>神経科学</t>
  </si>
  <si>
    <t>Neurology</t>
  </si>
  <si>
    <t>G71</t>
  </si>
  <si>
    <t>神経外科学</t>
  </si>
  <si>
    <t>Neurosurgery</t>
  </si>
  <si>
    <t>G72</t>
  </si>
  <si>
    <t>精神医学・心理学</t>
  </si>
  <si>
    <t>Psychiatry</t>
  </si>
  <si>
    <t>G8</t>
  </si>
  <si>
    <t>その他の医学専門領域</t>
  </si>
  <si>
    <t>MEDICAL SPECIAL FIELDS</t>
  </si>
  <si>
    <t>G80</t>
  </si>
  <si>
    <t>特定疾患</t>
  </si>
  <si>
    <t>Specific Disease</t>
  </si>
  <si>
    <t>G800</t>
  </si>
  <si>
    <t>癌・腫瘍学</t>
  </si>
  <si>
    <t>Oncology</t>
  </si>
  <si>
    <t>G801</t>
  </si>
  <si>
    <t>エイズ</t>
  </si>
  <si>
    <t>AIDS</t>
  </si>
  <si>
    <t>G802</t>
  </si>
  <si>
    <t>結合組織疾患・リウマチ</t>
    <rPh sb="0" eb="2">
      <t>ケツゴウ</t>
    </rPh>
    <rPh sb="2" eb="4">
      <t>ソシキ</t>
    </rPh>
    <rPh sb="4" eb="6">
      <t>シッカン</t>
    </rPh>
    <phoneticPr fontId="9"/>
  </si>
  <si>
    <t>Rhuematology</t>
  </si>
  <si>
    <t>G803</t>
  </si>
  <si>
    <t>その他特定疾患</t>
    <rPh sb="2" eb="3">
      <t>タ</t>
    </rPh>
    <rPh sb="3" eb="5">
      <t>トクテイ</t>
    </rPh>
    <rPh sb="5" eb="7">
      <t>シッカン</t>
    </rPh>
    <phoneticPr fontId="9"/>
  </si>
  <si>
    <t>Specific Disease Others</t>
  </si>
  <si>
    <t>G81</t>
  </si>
  <si>
    <t>老年医学</t>
  </si>
  <si>
    <t>Gerontology</t>
  </si>
  <si>
    <t>産婦人科学</t>
  </si>
  <si>
    <t>Obstetrics &amp; Gynecology</t>
  </si>
  <si>
    <t>G83</t>
  </si>
  <si>
    <t>小児科学・新生児学</t>
  </si>
  <si>
    <t>Pediatrics</t>
  </si>
  <si>
    <t>G84</t>
  </si>
  <si>
    <t>看護学</t>
  </si>
  <si>
    <t>Nursing</t>
  </si>
  <si>
    <t>G840</t>
  </si>
  <si>
    <t>看護学レファレンス</t>
  </si>
  <si>
    <t>Nursing Reference</t>
  </si>
  <si>
    <t>G841</t>
  </si>
  <si>
    <t>看護学一般</t>
    <rPh sb="0" eb="3">
      <t>カンゴガク</t>
    </rPh>
    <rPh sb="3" eb="5">
      <t>イッパン</t>
    </rPh>
    <phoneticPr fontId="9"/>
  </si>
  <si>
    <t>Nursing General</t>
  </si>
  <si>
    <t>G842</t>
  </si>
  <si>
    <t>老年看護</t>
  </si>
  <si>
    <t>Geriatric Nursing</t>
  </si>
  <si>
    <t>G843</t>
  </si>
  <si>
    <t>小児看護</t>
  </si>
  <si>
    <t>Pediatric Nursing</t>
  </si>
  <si>
    <t>G844</t>
  </si>
  <si>
    <t>母性看護</t>
  </si>
  <si>
    <t>Maternal Nursing</t>
  </si>
  <si>
    <t>G845</t>
  </si>
  <si>
    <t>精神看護</t>
  </si>
  <si>
    <t>Psychiatric Nursing</t>
  </si>
  <si>
    <t>G846</t>
  </si>
  <si>
    <t>終末看護</t>
    <rPh sb="0" eb="2">
      <t>シュウマツ</t>
    </rPh>
    <rPh sb="2" eb="4">
      <t>カンゴ</t>
    </rPh>
    <phoneticPr fontId="9"/>
  </si>
  <si>
    <t>Palliative Care</t>
  </si>
  <si>
    <t>G847</t>
  </si>
  <si>
    <t>その他看護学</t>
    <rPh sb="2" eb="3">
      <t>タ</t>
    </rPh>
    <rPh sb="3" eb="6">
      <t>カンゴガク</t>
    </rPh>
    <phoneticPr fontId="9"/>
  </si>
  <si>
    <t>Nursing Others</t>
  </si>
  <si>
    <t>G848</t>
  </si>
  <si>
    <t>看護学テキスト</t>
    <rPh sb="0" eb="3">
      <t>カンゴガク</t>
    </rPh>
    <phoneticPr fontId="9"/>
  </si>
  <si>
    <t>Nursing Textbook</t>
  </si>
  <si>
    <t>看護教育</t>
    <rPh sb="0" eb="2">
      <t>カンゴ</t>
    </rPh>
    <rPh sb="2" eb="4">
      <t>キョウイク</t>
    </rPh>
    <phoneticPr fontId="9"/>
  </si>
  <si>
    <t>Nursing Education</t>
  </si>
  <si>
    <t>G85</t>
  </si>
  <si>
    <t>眼科学</t>
  </si>
  <si>
    <t>Ophthalmology</t>
  </si>
  <si>
    <t>G86</t>
  </si>
  <si>
    <t>歯科学</t>
  </si>
  <si>
    <t>Dentistry</t>
  </si>
  <si>
    <t>G87</t>
  </si>
  <si>
    <t>耳鼻咽喉科学</t>
  </si>
  <si>
    <t>Otorhinolaryngology</t>
  </si>
  <si>
    <t>G9</t>
  </si>
  <si>
    <t>公衆衛生・社会医学・スポーツ医学</t>
  </si>
  <si>
    <t>PUB. HEALTH,SOCIAL&amp;SPORTS MEDICINE</t>
  </si>
  <si>
    <t>G90</t>
  </si>
  <si>
    <t>公衆衛生・疫学</t>
  </si>
  <si>
    <t>Public Health &amp; Epidemiology</t>
  </si>
  <si>
    <t>公衆衛生一般</t>
  </si>
  <si>
    <t>Public Health</t>
  </si>
  <si>
    <t>G901</t>
  </si>
  <si>
    <t>予防医学</t>
    <rPh sb="0" eb="2">
      <t>ヨボウ</t>
    </rPh>
    <rPh sb="2" eb="4">
      <t>イガク</t>
    </rPh>
    <phoneticPr fontId="9"/>
  </si>
  <si>
    <t>Preventive Medicine</t>
  </si>
  <si>
    <t>G902</t>
  </si>
  <si>
    <t>旅行・熱帯医学</t>
  </si>
  <si>
    <t>Travel &amp; Tropical Medicine</t>
  </si>
  <si>
    <t>G91</t>
  </si>
  <si>
    <t>産業医学・環境医学</t>
    <rPh sb="2" eb="4">
      <t>イガク</t>
    </rPh>
    <rPh sb="5" eb="7">
      <t>カンキョウ</t>
    </rPh>
    <rPh sb="7" eb="9">
      <t>イガク</t>
    </rPh>
    <phoneticPr fontId="9"/>
  </si>
  <si>
    <t xml:space="preserve">Industrial Health </t>
  </si>
  <si>
    <t>G92</t>
  </si>
  <si>
    <t>法科学・医学</t>
  </si>
  <si>
    <t>Forensic Science &amp; Medicine</t>
  </si>
  <si>
    <t>G93</t>
  </si>
  <si>
    <t>スポーツ科学・医学・体育</t>
  </si>
  <si>
    <t>Sports Science &amp; Medicine</t>
  </si>
  <si>
    <t>G94</t>
  </si>
  <si>
    <t>リハビリテーション</t>
  </si>
  <si>
    <t>Rehabilitation</t>
  </si>
  <si>
    <t>G940</t>
  </si>
  <si>
    <t>リハビリテーション一般</t>
    <rPh sb="9" eb="11">
      <t>イッパン</t>
    </rPh>
    <phoneticPr fontId="9"/>
  </si>
  <si>
    <t>Rehabilitation in General</t>
  </si>
  <si>
    <t>G941</t>
  </si>
  <si>
    <t>理学療法</t>
    <rPh sb="0" eb="2">
      <t>リガク</t>
    </rPh>
    <phoneticPr fontId="9"/>
  </si>
  <si>
    <t>Physical Therapy</t>
  </si>
  <si>
    <t>G942</t>
  </si>
  <si>
    <t>作業療法</t>
  </si>
  <si>
    <t>Occupational Therapy</t>
  </si>
  <si>
    <t>G943</t>
  </si>
  <si>
    <t>その他のリハビリテーション</t>
  </si>
  <si>
    <t>Other Rehabilitation</t>
  </si>
  <si>
    <t>G95</t>
  </si>
  <si>
    <t>フィットネス・健康・家庭の医学</t>
  </si>
  <si>
    <t>Fitness, Health &amp; Family Medicine</t>
  </si>
  <si>
    <t>ハードカバー</t>
    <phoneticPr fontId="1"/>
  </si>
  <si>
    <t>ペーパーバック</t>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</si>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</sst>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411]#,##0;\-[$¥-411]#,##0"/>
    <numFmt numFmtId="178" formatCode="&quot;US$&quot;#,##0.00;[Red]\-&quot;US$&quot;#,##0.00"/>
    <numFmt numFmtId="179" formatCode="[$¥-411]#,##0.00_);\([$¥-411]#,##0.00\)"/>
    <numFmt numFmtId="180" formatCode="[$¥-411]#,##0_);\([$¥-411]#,##0\)"/>
    <numFmt numFmtId="181" formatCode="[$$-409]#,##0.00_);\([$$-409]#,##0.00\)"/>
    <numFmt numFmtId="182" formatCode="&quot;¥&quot;#,##0_);[Red]\(&quot;¥&quot;#,##0\)"/>
    <numFmt numFmtId="183" formatCode="0_ "/>
  </numFmts>
  <fonts count="17" x14ac:knownFonts="1">
    <font>
      <sz val="11"/>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b/>
      <sz val="10"/>
      <color theme="1"/>
      <name val="ＭＳ Ｐゴシック"/>
      <family val="3"/>
      <charset val="128"/>
      <scheme val="minor"/>
    </font>
    <font>
      <sz val="11"/>
      <name val="ＭＳ Ｐゴシック"/>
      <family val="3"/>
      <charset val="128"/>
    </font>
    <font>
      <sz val="10"/>
      <name val="Arial"/>
      <family val="2"/>
    </font>
    <font>
      <sz val="10"/>
      <name val="ＭＳ ゴシック"/>
      <family val="3"/>
      <charset val="128"/>
    </font>
    <font>
      <sz val="6"/>
      <name val="ＭＳ Ｐゴシック"/>
      <family val="3"/>
      <charset val="128"/>
    </font>
    <font>
      <b/>
      <sz val="10"/>
      <name val="Arial"/>
      <family val="2"/>
    </font>
    <font>
      <b/>
      <sz val="10"/>
      <name val="ＭＳ ゴシック"/>
      <family val="3"/>
      <charset val="128"/>
    </font>
    <font>
      <sz val="8"/>
      <color theme="1"/>
      <name val="ＭＳ Ｐゴシック"/>
      <family val="3"/>
      <charset val="128"/>
      <scheme val="minor"/>
    </font>
    <font>
      <b/>
      <sz val="12"/>
      <color theme="1"/>
      <name val="ＭＳ Ｐゴシック"/>
      <family val="3"/>
      <charset val="128"/>
      <scheme val="minor"/>
    </font>
    <font>
      <sz val="11"/>
      <color theme="1"/>
      <name val="ＭＳ Ｐゴシック"/>
      <family val="3"/>
      <charset val="128"/>
      <scheme val="minor"/>
    </font>
    <font>
      <sz val="10"/>
      <color theme="1"/>
      <name val="ＭＳ Ｐゴシック"/>
      <family val="2"/>
      <charset val="128"/>
      <scheme val="minor"/>
    </font>
    <font>
      <u/>
      <sz val="10"/>
      <color theme="10"/>
      <name val="ＭＳ Ｐゴシック"/>
      <family val="2"/>
      <charset val="128"/>
    </font>
  </fonts>
  <fills count="8">
    <fill>
      <patternFill patternType="none"/>
    </fill>
    <fill>
      <patternFill patternType="gray125"/>
    </fill>
    <fill>
      <patternFill patternType="solid">
        <fgColor rgb="FFD6F0A8"/>
        <bgColor indexed="64"/>
      </patternFill>
    </fill>
    <fill>
      <patternFill patternType="solid">
        <fgColor rgb="FFBCE670"/>
        <bgColor indexed="64"/>
      </patternFill>
    </fill>
    <fill>
      <patternFill patternType="solid">
        <fgColor rgb="FFFFB7B7"/>
        <bgColor indexed="64"/>
      </patternFill>
    </fill>
    <fill>
      <patternFill patternType="solid">
        <fgColor rgb="FFFFE7E7"/>
        <bgColor indexed="64"/>
      </patternFill>
    </fill>
    <fill>
      <patternFill patternType="solid">
        <fgColor rgb="FFE8F6CE"/>
        <bgColor indexed="64"/>
      </patternFill>
    </fill>
    <fill>
      <patternFill patternType="solid">
        <fgColor rgb="FFFFC000"/>
        <bgColor indexed="64"/>
      </patternFill>
    </fill>
  </fills>
  <borders count="8">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s>
  <cellStyleXfs count="4">
    <xf numFmtId="0" fontId="0" fillId="0" borderId="0">
      <alignment vertical="center"/>
    </xf>
    <xf numFmtId="0" fontId="6" fillId="0" borderId="0">
      <alignment vertical="center"/>
    </xf>
    <xf numFmtId="0" fontId="6" fillId="0" borderId="0"/>
    <xf numFmtId="0" fontId="16" fillId="0" borderId="0" applyNumberFormat="0" applyFill="0" applyBorder="0" applyAlignment="0" applyProtection="0">
      <alignment vertical="center"/>
    </xf>
  </cellStyleXfs>
  <cellXfs count="72">
    <xf numFmtId="0" fontId="0" fillId="0" borderId="0" xfId="0">
      <alignment vertical="center"/>
    </xf>
    <xf numFmtId="176" fontId="0" fillId="0" borderId="0" xfId="0" applyNumberFormat="1">
      <alignment vertical="center"/>
    </xf>
    <xf numFmtId="0" fontId="4" fillId="0" borderId="0" xfId="0" applyFont="1">
      <alignment vertical="center"/>
    </xf>
    <xf numFmtId="176" fontId="4" fillId="0" borderId="0" xfId="0" applyNumberFormat="1" applyFont="1">
      <alignment vertical="center"/>
    </xf>
    <xf numFmtId="181" fontId="4" fillId="0" borderId="0" xfId="0" applyNumberFormat="1" applyFont="1">
      <alignment vertical="center"/>
    </xf>
    <xf numFmtId="0" fontId="5" fillId="0" borderId="0" xfId="0" applyFont="1">
      <alignment vertical="center"/>
    </xf>
    <xf numFmtId="180" fontId="5" fillId="0" borderId="0" xfId="0" applyNumberFormat="1" applyFont="1">
      <alignment vertical="center"/>
    </xf>
    <xf numFmtId="0" fontId="5" fillId="0" borderId="0" xfId="0" applyFont="1" applyAlignment="1">
      <alignment horizontal="left" vertical="center"/>
    </xf>
    <xf numFmtId="0" fontId="6" fillId="0" borderId="0" xfId="1">
      <alignment vertical="center"/>
    </xf>
    <xf numFmtId="0" fontId="7" fillId="0" borderId="1" xfId="1" applyFont="1" applyBorder="1" applyAlignment="1">
      <alignment vertical="center" shrinkToFit="1"/>
    </xf>
    <xf numFmtId="0" fontId="8" fillId="0" borderId="1" xfId="1" applyFont="1" applyBorder="1" applyAlignment="1">
      <alignment vertical="center" shrinkToFit="1"/>
    </xf>
    <xf numFmtId="0" fontId="7" fillId="0" borderId="1" xfId="1" applyFont="1" applyBorder="1">
      <alignment vertical="center"/>
    </xf>
    <xf numFmtId="0" fontId="10" fillId="0" borderId="1" xfId="1" applyFont="1" applyBorder="1" applyAlignment="1">
      <alignment vertical="center" shrinkToFit="1"/>
    </xf>
    <xf numFmtId="0" fontId="11" fillId="0" borderId="1" xfId="1" applyFont="1" applyBorder="1" applyAlignment="1">
      <alignment vertical="center" shrinkToFit="1"/>
    </xf>
    <xf numFmtId="0" fontId="10" fillId="0" borderId="1" xfId="1" applyFont="1" applyBorder="1">
      <alignment vertical="center"/>
    </xf>
    <xf numFmtId="179" fontId="4" fillId="0" borderId="1" xfId="0" applyNumberFormat="1" applyFont="1" applyBorder="1" applyAlignment="1">
      <alignment horizontal="left" vertical="center"/>
    </xf>
    <xf numFmtId="176" fontId="4" fillId="0" borderId="1" xfId="0" applyNumberFormat="1" applyFont="1" applyBorder="1" applyAlignment="1">
      <alignment horizontal="center" vertical="center"/>
    </xf>
    <xf numFmtId="0" fontId="5"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lignment vertical="center"/>
    </xf>
    <xf numFmtId="177" fontId="4" fillId="0" borderId="1" xfId="0" applyNumberFormat="1" applyFont="1" applyBorder="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xf numFmtId="0" fontId="4" fillId="0" borderId="0" xfId="0" applyFont="1" applyAlignment="1">
      <alignment horizontal="center" vertical="center" wrapText="1"/>
    </xf>
    <xf numFmtId="14" fontId="0" fillId="0" borderId="0" xfId="0" applyNumberFormat="1">
      <alignment vertical="center"/>
    </xf>
    <xf numFmtId="181" fontId="4" fillId="0" borderId="1" xfId="0" applyNumberFormat="1" applyFont="1" applyBorder="1">
      <alignment vertical="center"/>
    </xf>
    <xf numFmtId="177" fontId="5" fillId="5" borderId="1" xfId="0" applyNumberFormat="1" applyFont="1" applyFill="1" applyBorder="1">
      <alignment vertical="center"/>
    </xf>
    <xf numFmtId="181" fontId="4" fillId="5" borderId="5" xfId="0" applyNumberFormat="1" applyFont="1" applyFill="1" applyBorder="1" applyAlignment="1">
      <alignment horizontal="center" vertical="center" wrapText="1"/>
    </xf>
    <xf numFmtId="0" fontId="0" fillId="5" borderId="0" xfId="0" applyFill="1" applyAlignment="1">
      <alignment vertical="center" wrapText="1"/>
    </xf>
    <xf numFmtId="177" fontId="5" fillId="5" borderId="4" xfId="0" applyNumberFormat="1" applyFont="1" applyFill="1" applyBorder="1" applyAlignment="1">
      <alignment horizontal="center" vertical="center" wrapText="1"/>
    </xf>
    <xf numFmtId="180" fontId="5" fillId="6" borderId="5" xfId="0" applyNumberFormat="1" applyFont="1" applyFill="1" applyBorder="1" applyAlignment="1">
      <alignment horizontal="center" vertical="center" wrapText="1"/>
    </xf>
    <xf numFmtId="180" fontId="5" fillId="6" borderId="1" xfId="0" applyNumberFormat="1" applyFont="1" applyFill="1" applyBorder="1">
      <alignment vertical="center"/>
    </xf>
    <xf numFmtId="177" fontId="5" fillId="6" borderId="5" xfId="0" applyNumberFormat="1" applyFont="1" applyFill="1" applyBorder="1" applyAlignment="1">
      <alignment horizontal="center" vertical="center" wrapText="1"/>
    </xf>
    <xf numFmtId="176" fontId="5" fillId="6" borderId="6" xfId="0" applyNumberFormat="1" applyFont="1" applyFill="1" applyBorder="1" applyAlignment="1">
      <alignment horizontal="center" vertical="center"/>
    </xf>
    <xf numFmtId="176" fontId="4" fillId="6" borderId="7" xfId="0" applyNumberFormat="1" applyFont="1" applyFill="1" applyBorder="1">
      <alignment vertical="center"/>
    </xf>
    <xf numFmtId="0" fontId="5" fillId="6" borderId="7" xfId="0" applyFont="1" applyFill="1" applyBorder="1" applyAlignment="1">
      <alignment horizontal="left" vertical="center"/>
    </xf>
    <xf numFmtId="0" fontId="4" fillId="6" borderId="7" xfId="0" applyFont="1" applyFill="1" applyBorder="1">
      <alignment vertical="center"/>
    </xf>
    <xf numFmtId="0" fontId="4" fillId="6" borderId="7" xfId="0" applyFont="1" applyFill="1" applyBorder="1" applyAlignment="1">
      <alignment horizontal="left" vertical="center"/>
    </xf>
    <xf numFmtId="0" fontId="4" fillId="6" borderId="7" xfId="0" applyFont="1" applyFill="1" applyBorder="1" applyAlignment="1">
      <alignment horizontal="center" vertical="center"/>
    </xf>
    <xf numFmtId="178" fontId="4" fillId="6" borderId="5" xfId="0" applyNumberFormat="1" applyFont="1" applyFill="1" applyBorder="1" applyAlignment="1">
      <alignment horizontal="center" vertical="center" wrapText="1"/>
    </xf>
    <xf numFmtId="176" fontId="4" fillId="6" borderId="5" xfId="0" applyNumberFormat="1" applyFont="1" applyFill="1" applyBorder="1" applyAlignment="1">
      <alignment horizontal="center" vertical="center" wrapText="1"/>
    </xf>
    <xf numFmtId="0" fontId="5" fillId="6" borderId="5" xfId="0" applyFont="1" applyFill="1" applyBorder="1" applyAlignment="1">
      <alignment horizontal="center" vertical="center" wrapText="1"/>
    </xf>
    <xf numFmtId="0" fontId="4" fillId="6" borderId="5" xfId="0" applyFont="1" applyFill="1" applyBorder="1" applyAlignment="1">
      <alignment horizontal="center" vertical="center" wrapText="1"/>
    </xf>
    <xf numFmtId="177" fontId="4" fillId="6" borderId="5" xfId="0" applyNumberFormat="1" applyFont="1" applyFill="1" applyBorder="1" applyAlignment="1">
      <alignment horizontal="center" vertical="center" wrapText="1"/>
    </xf>
    <xf numFmtId="0" fontId="4" fillId="6" borderId="6" xfId="0" applyFont="1" applyFill="1" applyBorder="1">
      <alignment vertical="center"/>
    </xf>
    <xf numFmtId="0" fontId="4" fillId="6" borderId="3" xfId="0" applyFont="1" applyFill="1" applyBorder="1">
      <alignment vertical="center"/>
    </xf>
    <xf numFmtId="0" fontId="4" fillId="6" borderId="1" xfId="0" applyFont="1" applyFill="1" applyBorder="1" applyAlignment="1">
      <alignment horizontal="center" vertical="center" wrapText="1"/>
    </xf>
    <xf numFmtId="182" fontId="4" fillId="0" borderId="0" xfId="0" applyNumberFormat="1" applyFont="1">
      <alignment vertical="center"/>
    </xf>
    <xf numFmtId="182" fontId="4" fillId="6" borderId="5" xfId="0" applyNumberFormat="1" applyFont="1" applyFill="1" applyBorder="1" applyAlignment="1">
      <alignment horizontal="center" vertical="center" wrapText="1"/>
    </xf>
    <xf numFmtId="182" fontId="4" fillId="0" borderId="1" xfId="0" applyNumberFormat="1" applyFont="1" applyBorder="1" applyAlignment="1">
      <alignment vertical="center" wrapText="1"/>
    </xf>
    <xf numFmtId="181" fontId="3" fillId="5" borderId="5" xfId="0" applyNumberFormat="1" applyFont="1" applyFill="1" applyBorder="1" applyAlignment="1">
      <alignment vertical="center" wrapText="1"/>
    </xf>
    <xf numFmtId="0" fontId="4" fillId="5" borderId="2" xfId="0" applyFont="1" applyFill="1" applyBorder="1">
      <alignment vertical="center"/>
    </xf>
    <xf numFmtId="181" fontId="2" fillId="4" borderId="6" xfId="0" applyNumberFormat="1" applyFont="1" applyFill="1" applyBorder="1" applyAlignment="1">
      <alignment horizontal="center" vertical="center" wrapText="1"/>
    </xf>
    <xf numFmtId="0" fontId="12" fillId="0" borderId="0" xfId="0" applyFont="1" applyAlignment="1">
      <alignment wrapText="1"/>
    </xf>
    <xf numFmtId="0" fontId="4" fillId="7" borderId="1" xfId="0" applyFont="1" applyFill="1" applyBorder="1">
      <alignment vertical="center"/>
    </xf>
    <xf numFmtId="0" fontId="15" fillId="0" borderId="0" xfId="0" applyFont="1">
      <alignment vertical="center"/>
    </xf>
    <xf numFmtId="0" fontId="16" fillId="0" borderId="0" xfId="3" applyAlignment="1">
      <alignment vertical="center" shrinkToFit="1"/>
    </xf>
    <xf numFmtId="176" fontId="12" fillId="0" borderId="0" xfId="0" applyNumberFormat="1" applyFont="1" applyAlignment="1">
      <alignment wrapText="1"/>
    </xf>
    <xf numFmtId="176" fontId="4" fillId="0" borderId="0" xfId="0" applyNumberFormat="1" applyFont="1" applyAlignment="1">
      <alignment horizontal="left" vertical="center"/>
    </xf>
    <xf numFmtId="183" fontId="0" fillId="0" borderId="0" xfId="0" applyNumberFormat="1">
      <alignment vertical="center"/>
    </xf>
    <xf numFmtId="176" fontId="16" fillId="0" borderId="0" xfId="3" applyNumberFormat="1">
      <alignment vertical="center"/>
    </xf>
    <xf numFmtId="0" fontId="12" fillId="0" borderId="6" xfId="0" applyFont="1" applyBorder="1" applyAlignment="1">
      <alignment wrapText="1"/>
    </xf>
    <xf numFmtId="0" fontId="12" fillId="0" borderId="7" xfId="0" applyFont="1" applyBorder="1" applyAlignment="1">
      <alignment wrapText="1"/>
    </xf>
    <xf numFmtId="176" fontId="13" fillId="2" borderId="2" xfId="0" applyNumberFormat="1" applyFont="1" applyFill="1" applyBorder="1" applyAlignment="1">
      <alignment horizontal="center" vertical="center" wrapText="1"/>
    </xf>
    <xf numFmtId="181" fontId="2" fillId="4" borderId="6" xfId="0" applyNumberFormat="1" applyFont="1" applyFill="1" applyBorder="1" applyAlignment="1">
      <alignment horizontal="center" vertical="center" wrapText="1"/>
    </xf>
    <xf numFmtId="181" fontId="2" fillId="4" borderId="3" xfId="0" applyNumberFormat="1" applyFont="1" applyFill="1" applyBorder="1" applyAlignment="1">
      <alignment horizontal="center" vertical="center" wrapText="1"/>
    </xf>
    <xf numFmtId="180" fontId="5" fillId="3" borderId="6" xfId="0" applyNumberFormat="1" applyFont="1" applyFill="1" applyBorder="1" applyAlignment="1">
      <alignment horizontal="center" vertical="center"/>
    </xf>
    <xf numFmtId="180" fontId="5" fillId="3" borderId="7" xfId="0" applyNumberFormat="1" applyFont="1" applyFill="1" applyBorder="1" applyAlignment="1">
      <alignment horizontal="center" vertical="center"/>
    </xf>
    <xf numFmtId="180" fontId="5" fillId="3" borderId="3" xfId="0" applyNumberFormat="1" applyFont="1" applyFill="1" applyBorder="1" applyAlignment="1">
      <alignment horizontal="center" vertical="center"/>
    </xf>
    <xf numFmtId="0" fontId="14" fillId="0" borderId="2" xfId="0" applyFont="1" applyBorder="1" applyAlignment="1">
      <alignment horizontal="left" vertical="top" wrapText="1"/>
    </xf>
    <xf numFmtId="0" fontId="14" fillId="0" borderId="4" xfId="0" applyFont="1" applyBorder="1" applyAlignment="1">
      <alignment horizontal="left" vertical="top" wrapText="1"/>
    </xf>
  </cellXfs>
  <cellStyles count="4">
    <cellStyle name="ハイパーリンク" xfId="3" builtinId="8"/>
    <cellStyle name="標準" xfId="0" builtinId="0"/>
    <cellStyle name="標準 10" xfId="1" xr:uid="{00000000-0005-0000-0000-000002000000}"/>
    <cellStyle name="標準 2" xfId="2" xr:uid="{00000000-0005-0000-0000-000003000000}"/>
  </cellStyles>
  <dxfs count="0"/>
  <tableStyles count="0" defaultTableStyle="TableStyleMedium2" defaultPivotStyle="PivotStyleLight16"/>
  <colors>
    <mruColors>
      <color rgb="FF0000CC"/>
      <color rgb="FFD6F0A8"/>
      <color rgb="FFE8F6CE"/>
      <color rgb="FFD60000"/>
      <color rgb="FFFFE7E7"/>
      <color rgb="FFFFC9C9"/>
      <color rgb="FFFFDE9B"/>
      <color rgb="FFFFB7B7"/>
      <color rgb="FFFFDDDD"/>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ro.kinokuniya.co.jp/search_detail/product?search_detail_called=1&amp;table_kbn=E&amp;exp_id=978103279208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91"/>
  <sheetViews>
    <sheetView tabSelected="1" zoomScale="70" zoomScaleNormal="70" workbookViewId="0">
      <selection sqref="A1:B1"/>
    </sheetView>
  </sheetViews>
  <sheetFormatPr defaultColWidth="8.75" defaultRowHeight="12" x14ac:dyDescent="0.15"/>
  <cols>
    <col min="1" max="1" width="17.875" style="2" customWidth="1"/>
    <col min="2" max="2" width="14.625" style="3" customWidth="1"/>
    <col min="3" max="3" width="63.375" style="7" customWidth="1"/>
    <col min="4" max="4" width="35" style="2" customWidth="1"/>
    <col min="5" max="5" width="15.375" style="22" customWidth="1"/>
    <col min="6" max="6" width="10.375" style="21" customWidth="1"/>
    <col min="7" max="7" width="8.75" style="2"/>
    <col min="8" max="8" width="15.75" style="2" customWidth="1"/>
    <col min="9" max="9" width="14.375" style="22" customWidth="1"/>
    <col min="10" max="10" width="15.875" style="6" customWidth="1"/>
    <col min="11" max="11" width="15.875" style="5" customWidth="1"/>
    <col min="12" max="12" width="18.375" style="5" customWidth="1"/>
    <col min="13" max="13" width="11.75" style="48" customWidth="1"/>
    <col min="14" max="14" width="9.25" style="2" customWidth="1"/>
    <col min="15" max="15" width="8.75" style="21"/>
    <col min="16" max="16" width="8.75" style="2"/>
    <col min="17" max="17" width="13.625" style="4" customWidth="1"/>
    <col min="18" max="18" width="11.375" style="2" customWidth="1"/>
    <col min="19" max="20" width="8.75" style="2"/>
    <col min="21" max="22" width="11.375" style="2" customWidth="1"/>
    <col min="23" max="23" width="25.375" style="2" customWidth="1"/>
    <col min="24" max="24" width="21.75" style="3" customWidth="1"/>
    <col min="25" max="16384" width="8.75" style="2"/>
  </cols>
  <sheetData>
    <row r="1" spans="1:24" ht="30.95" customHeight="1" x14ac:dyDescent="0.15">
      <c r="A1" s="64" t="s">
        <v>0</v>
      </c>
      <c r="B1" s="64"/>
      <c r="C1" s="3" t="s">
        <v>1</v>
      </c>
      <c r="H1" s="54"/>
      <c r="J1" s="70" t="s">
        <v>2</v>
      </c>
      <c r="K1" s="70"/>
      <c r="L1" s="70"/>
      <c r="M1" s="70"/>
      <c r="N1" s="70"/>
      <c r="O1" s="70"/>
      <c r="P1" s="71"/>
      <c r="Q1" s="51" t="s">
        <v>3</v>
      </c>
      <c r="R1" s="52">
        <v>148.99</v>
      </c>
      <c r="S1" s="62" t="s">
        <v>4</v>
      </c>
      <c r="T1" s="63"/>
      <c r="U1" s="63"/>
      <c r="V1" s="63"/>
      <c r="W1" s="63"/>
      <c r="X1" s="58"/>
    </row>
    <row r="2" spans="1:24" ht="22.5" x14ac:dyDescent="0.15">
      <c r="A2" s="34"/>
      <c r="B2" s="35"/>
      <c r="C2" s="36"/>
      <c r="D2" s="37"/>
      <c r="E2" s="38"/>
      <c r="F2" s="39"/>
      <c r="G2" s="37"/>
      <c r="H2" s="37"/>
      <c r="I2" s="38"/>
      <c r="J2" s="67" t="s">
        <v>5</v>
      </c>
      <c r="K2" s="69"/>
      <c r="L2" s="53" t="s">
        <v>6</v>
      </c>
      <c r="M2" s="67" t="s">
        <v>5</v>
      </c>
      <c r="N2" s="68"/>
      <c r="O2" s="68"/>
      <c r="P2" s="69"/>
      <c r="Q2" s="65" t="s">
        <v>7</v>
      </c>
      <c r="R2" s="66"/>
      <c r="S2" s="45"/>
      <c r="T2" s="37"/>
      <c r="U2" s="46"/>
      <c r="V2" s="46"/>
      <c r="W2" s="46"/>
    </row>
    <row r="3" spans="1:24" s="24" customFormat="1" ht="30.6" customHeight="1" x14ac:dyDescent="0.15">
      <c r="A3" s="40" t="s">
        <v>8</v>
      </c>
      <c r="B3" s="41" t="s">
        <v>9</v>
      </c>
      <c r="C3" s="42" t="s">
        <v>10</v>
      </c>
      <c r="D3" s="43" t="s">
        <v>11</v>
      </c>
      <c r="E3" s="43" t="s">
        <v>12</v>
      </c>
      <c r="F3" s="43" t="s">
        <v>13</v>
      </c>
      <c r="G3" s="47" t="s">
        <v>14</v>
      </c>
      <c r="H3" s="47" t="s">
        <v>15</v>
      </c>
      <c r="I3" s="43" t="s">
        <v>16</v>
      </c>
      <c r="J3" s="31" t="s">
        <v>17</v>
      </c>
      <c r="K3" s="33" t="s">
        <v>18</v>
      </c>
      <c r="L3" s="30" t="s">
        <v>19</v>
      </c>
      <c r="M3" s="49" t="s">
        <v>20</v>
      </c>
      <c r="N3" s="44" t="s">
        <v>21</v>
      </c>
      <c r="O3" s="43" t="s">
        <v>22</v>
      </c>
      <c r="P3" s="43" t="s">
        <v>23</v>
      </c>
      <c r="Q3" s="28" t="s">
        <v>24</v>
      </c>
      <c r="R3" s="29" t="s">
        <v>25</v>
      </c>
      <c r="S3" s="47" t="s">
        <v>26</v>
      </c>
      <c r="T3" s="47" t="s">
        <v>27</v>
      </c>
      <c r="U3" s="47" t="s">
        <v>28</v>
      </c>
      <c r="V3" s="47" t="s">
        <v>29</v>
      </c>
      <c r="W3" s="47" t="s">
        <v>30</v>
      </c>
      <c r="X3" s="59"/>
    </row>
    <row r="4" spans="1:24" ht="17.100000000000001" customHeight="1" x14ac:dyDescent="0.15">
      <c r="A4" s="15" t="s">
        <v>31</v>
      </c>
      <c r="B4" s="16">
        <v>9781529609165</v>
      </c>
      <c r="C4" s="17" t="s">
        <v>32</v>
      </c>
      <c r="D4" s="19" t="s">
        <v>33</v>
      </c>
      <c r="E4" s="23" t="s">
        <v>34</v>
      </c>
      <c r="F4" s="18">
        <v>202402</v>
      </c>
      <c r="G4" s="19" t="s">
        <v>35</v>
      </c>
      <c r="H4" s="19" t="s">
        <v>36</v>
      </c>
      <c r="I4" s="23" t="s">
        <v>37</v>
      </c>
      <c r="J4" s="32">
        <v>39142</v>
      </c>
      <c r="K4" s="32">
        <v>29068</v>
      </c>
      <c r="L4" s="27" t="s">
        <v>38</v>
      </c>
      <c r="M4" s="50">
        <v>35584</v>
      </c>
      <c r="N4" s="20">
        <v>26426</v>
      </c>
      <c r="O4" s="18" t="s">
        <v>39</v>
      </c>
      <c r="P4" s="19">
        <v>128</v>
      </c>
      <c r="Q4" s="26" t="s">
        <v>38</v>
      </c>
      <c r="R4" s="16" t="s">
        <v>38</v>
      </c>
      <c r="S4" s="19" t="s">
        <v>38</v>
      </c>
      <c r="T4" s="19" t="s">
        <v>40</v>
      </c>
      <c r="U4" s="19" t="s">
        <v>41</v>
      </c>
      <c r="V4" s="57" t="s">
        <v>42</v>
      </c>
      <c r="W4" s="61" t="str">
        <f>HYPERLINK(V4,"BookWeb Pro")</f>
        <v>BookWeb Pro</v>
      </c>
    </row>
    <row r="5" spans="1:24" ht="17.100000000000001" customHeight="1" x14ac:dyDescent="0.15">
      <c r="A5" s="15" t="s">
        <v>31</v>
      </c>
      <c r="B5" s="16">
        <v>9781529609158</v>
      </c>
      <c r="C5" s="17" t="s">
        <v>32</v>
      </c>
      <c r="D5" s="19" t="s">
        <v>33</v>
      </c>
      <c r="E5" s="23" t="s">
        <v>34</v>
      </c>
      <c r="F5" s="18">
        <v>202402</v>
      </c>
      <c r="G5" s="19" t="s">
        <v>35</v>
      </c>
      <c r="H5" s="19" t="s">
        <v>43</v>
      </c>
      <c r="I5" s="23" t="s">
        <v>37</v>
      </c>
      <c r="J5" s="32">
        <v>13146</v>
      </c>
      <c r="K5" s="32">
        <v>9762</v>
      </c>
      <c r="L5" s="27" t="s">
        <v>38</v>
      </c>
      <c r="M5" s="50">
        <v>11951</v>
      </c>
      <c r="N5" s="20">
        <v>8875</v>
      </c>
      <c r="O5" s="18" t="s">
        <v>39</v>
      </c>
      <c r="P5" s="19">
        <v>42.99</v>
      </c>
      <c r="Q5" s="26" t="s">
        <v>38</v>
      </c>
      <c r="R5" s="16" t="s">
        <v>38</v>
      </c>
      <c r="S5" s="19" t="s">
        <v>38</v>
      </c>
      <c r="T5" s="19" t="s">
        <v>40</v>
      </c>
      <c r="U5" s="19" t="s">
        <v>41</v>
      </c>
      <c r="V5" s="57" t="s">
        <v>44</v>
      </c>
      <c r="W5" s="61" t="str">
        <f t="shared" ref="W5:W68" si="0">HYPERLINK(V5,"BookWeb Pro")</f>
        <v>BookWeb Pro</v>
      </c>
    </row>
    <row r="6" spans="1:24" ht="17.100000000000001" customHeight="1" x14ac:dyDescent="0.15">
      <c r="A6" s="15" t="s">
        <v>31</v>
      </c>
      <c r="B6" s="16">
        <v>9780367340971</v>
      </c>
      <c r="C6" s="17" t="s">
        <v>45</v>
      </c>
      <c r="D6" s="19" t="s">
        <v>46</v>
      </c>
      <c r="E6" s="23" t="s">
        <v>47</v>
      </c>
      <c r="F6" s="18">
        <v>202503</v>
      </c>
      <c r="G6" s="19" t="s">
        <v>38</v>
      </c>
      <c r="H6" s="19" t="s">
        <v>36</v>
      </c>
      <c r="I6" s="23" t="s">
        <v>48</v>
      </c>
      <c r="J6" s="32">
        <v>56267</v>
      </c>
      <c r="K6" s="32">
        <v>43584</v>
      </c>
      <c r="L6" s="27">
        <v>65391</v>
      </c>
      <c r="M6" s="50">
        <v>51152</v>
      </c>
      <c r="N6" s="20">
        <v>39622</v>
      </c>
      <c r="O6" s="18" t="s">
        <v>39</v>
      </c>
      <c r="P6" s="19">
        <v>184</v>
      </c>
      <c r="Q6" s="26">
        <v>330</v>
      </c>
      <c r="R6" s="16">
        <v>31685837</v>
      </c>
      <c r="S6" s="19" t="s">
        <v>38</v>
      </c>
      <c r="T6" s="19" t="s">
        <v>49</v>
      </c>
      <c r="U6" s="19" t="s">
        <v>41</v>
      </c>
      <c r="V6" s="57" t="s">
        <v>50</v>
      </c>
      <c r="W6" s="61" t="str">
        <f t="shared" si="0"/>
        <v>BookWeb Pro</v>
      </c>
    </row>
    <row r="7" spans="1:24" ht="17.100000000000001" customHeight="1" x14ac:dyDescent="0.15">
      <c r="A7" s="15" t="s">
        <v>31</v>
      </c>
      <c r="B7" s="16">
        <v>9781071947753</v>
      </c>
      <c r="C7" s="17" t="s">
        <v>51</v>
      </c>
      <c r="D7" s="19" t="s">
        <v>52</v>
      </c>
      <c r="E7" s="23" t="s">
        <v>53</v>
      </c>
      <c r="F7" s="18">
        <v>202402</v>
      </c>
      <c r="G7" s="19" t="s">
        <v>54</v>
      </c>
      <c r="H7" s="19" t="s">
        <v>43</v>
      </c>
      <c r="I7" s="23" t="s">
        <v>55</v>
      </c>
      <c r="J7" s="32">
        <v>25687</v>
      </c>
      <c r="K7" s="32">
        <v>19076</v>
      </c>
      <c r="L7" s="27" t="s">
        <v>38</v>
      </c>
      <c r="M7" s="50">
        <v>23352</v>
      </c>
      <c r="N7" s="20">
        <v>17342</v>
      </c>
      <c r="O7" s="18" t="s">
        <v>39</v>
      </c>
      <c r="P7" s="19">
        <v>84</v>
      </c>
      <c r="Q7" s="26" t="s">
        <v>38</v>
      </c>
      <c r="R7" s="16" t="s">
        <v>38</v>
      </c>
      <c r="S7" s="19" t="s">
        <v>38</v>
      </c>
      <c r="T7" s="19" t="s">
        <v>56</v>
      </c>
      <c r="U7" s="19" t="s">
        <v>41</v>
      </c>
      <c r="V7" s="57" t="s">
        <v>57</v>
      </c>
      <c r="W7" s="61" t="str">
        <f t="shared" si="0"/>
        <v>BookWeb Pro</v>
      </c>
    </row>
    <row r="8" spans="1:24" ht="17.100000000000001" customHeight="1" x14ac:dyDescent="0.15">
      <c r="A8" s="15" t="s">
        <v>31</v>
      </c>
      <c r="B8" s="16">
        <v>9781071836743</v>
      </c>
      <c r="C8" s="17" t="s">
        <v>58</v>
      </c>
      <c r="D8" s="19" t="s">
        <v>59</v>
      </c>
      <c r="E8" s="23" t="s">
        <v>60</v>
      </c>
      <c r="F8" s="18">
        <v>202306</v>
      </c>
      <c r="G8" s="19" t="s">
        <v>61</v>
      </c>
      <c r="H8" s="19" t="s">
        <v>43</v>
      </c>
      <c r="I8" s="23" t="s">
        <v>62</v>
      </c>
      <c r="J8" s="32">
        <v>35227</v>
      </c>
      <c r="K8" s="32">
        <v>26162</v>
      </c>
      <c r="L8" s="27" t="s">
        <v>38</v>
      </c>
      <c r="M8" s="50">
        <v>32025</v>
      </c>
      <c r="N8" s="20">
        <v>23784</v>
      </c>
      <c r="O8" s="18" t="s">
        <v>39</v>
      </c>
      <c r="P8" s="19">
        <v>115.2</v>
      </c>
      <c r="Q8" s="26" t="s">
        <v>38</v>
      </c>
      <c r="R8" s="16" t="s">
        <v>38</v>
      </c>
      <c r="S8" s="19" t="s">
        <v>38</v>
      </c>
      <c r="T8" s="19" t="s">
        <v>63</v>
      </c>
      <c r="U8" s="19" t="s">
        <v>41</v>
      </c>
      <c r="V8" s="57" t="s">
        <v>64</v>
      </c>
      <c r="W8" s="61" t="str">
        <f t="shared" si="0"/>
        <v>BookWeb Pro</v>
      </c>
    </row>
    <row r="9" spans="1:24" ht="17.100000000000001" customHeight="1" x14ac:dyDescent="0.15">
      <c r="A9" s="15" t="s">
        <v>31</v>
      </c>
      <c r="B9" s="16">
        <v>9781529680560</v>
      </c>
      <c r="C9" s="17" t="s">
        <v>65</v>
      </c>
      <c r="D9" s="19" t="s">
        <v>66</v>
      </c>
      <c r="E9" s="23" t="s">
        <v>67</v>
      </c>
      <c r="F9" s="18">
        <v>202504</v>
      </c>
      <c r="G9" s="19" t="s">
        <v>68</v>
      </c>
      <c r="H9" s="19" t="s">
        <v>43</v>
      </c>
      <c r="I9" s="23" t="s">
        <v>37</v>
      </c>
      <c r="J9" s="32">
        <v>12534</v>
      </c>
      <c r="K9" s="32">
        <v>9308</v>
      </c>
      <c r="L9" s="27" t="s">
        <v>38</v>
      </c>
      <c r="M9" s="50">
        <v>11395</v>
      </c>
      <c r="N9" s="20">
        <v>8462</v>
      </c>
      <c r="O9" s="18" t="s">
        <v>39</v>
      </c>
      <c r="P9" s="19">
        <v>40.99</v>
      </c>
      <c r="Q9" s="26" t="s">
        <v>38</v>
      </c>
      <c r="R9" s="16" t="s">
        <v>38</v>
      </c>
      <c r="S9" s="19" t="s">
        <v>38</v>
      </c>
      <c r="T9" s="19" t="s">
        <v>69</v>
      </c>
      <c r="U9" s="19" t="s">
        <v>41</v>
      </c>
      <c r="V9" s="57" t="s">
        <v>70</v>
      </c>
      <c r="W9" s="61" t="str">
        <f t="shared" si="0"/>
        <v>BookWeb Pro</v>
      </c>
    </row>
    <row r="10" spans="1:24" ht="17.100000000000001" customHeight="1" x14ac:dyDescent="0.15">
      <c r="A10" s="15" t="s">
        <v>31</v>
      </c>
      <c r="B10" s="16">
        <v>9781529680577</v>
      </c>
      <c r="C10" s="17" t="s">
        <v>65</v>
      </c>
      <c r="D10" s="19" t="s">
        <v>66</v>
      </c>
      <c r="E10" s="23" t="s">
        <v>67</v>
      </c>
      <c r="F10" s="18">
        <v>202504</v>
      </c>
      <c r="G10" s="19" t="s">
        <v>68</v>
      </c>
      <c r="H10" s="19" t="s">
        <v>36</v>
      </c>
      <c r="I10" s="23" t="s">
        <v>37</v>
      </c>
      <c r="J10" s="32">
        <v>37307</v>
      </c>
      <c r="K10" s="32">
        <v>27706</v>
      </c>
      <c r="L10" s="27" t="s">
        <v>38</v>
      </c>
      <c r="M10" s="50">
        <v>33916</v>
      </c>
      <c r="N10" s="20">
        <v>25188</v>
      </c>
      <c r="O10" s="18" t="s">
        <v>39</v>
      </c>
      <c r="P10" s="19">
        <v>122</v>
      </c>
      <c r="Q10" s="26" t="s">
        <v>38</v>
      </c>
      <c r="R10" s="16" t="s">
        <v>38</v>
      </c>
      <c r="S10" s="19" t="s">
        <v>38</v>
      </c>
      <c r="T10" s="19" t="s">
        <v>69</v>
      </c>
      <c r="U10" s="19" t="s">
        <v>41</v>
      </c>
      <c r="V10" s="57" t="s">
        <v>71</v>
      </c>
      <c r="W10" s="61" t="str">
        <f t="shared" si="0"/>
        <v>BookWeb Pro</v>
      </c>
    </row>
    <row r="11" spans="1:24" ht="17.100000000000001" customHeight="1" x14ac:dyDescent="0.15">
      <c r="A11" s="15" t="s">
        <v>31</v>
      </c>
      <c r="B11" s="16">
        <v>9781529723960</v>
      </c>
      <c r="C11" s="17" t="s">
        <v>72</v>
      </c>
      <c r="D11" s="19" t="s">
        <v>73</v>
      </c>
      <c r="E11" s="23" t="s">
        <v>74</v>
      </c>
      <c r="F11" s="18">
        <v>202309</v>
      </c>
      <c r="G11" s="19" t="s">
        <v>38</v>
      </c>
      <c r="H11" s="19" t="s">
        <v>36</v>
      </c>
      <c r="I11" s="23" t="s">
        <v>62</v>
      </c>
      <c r="J11" s="32">
        <v>18348</v>
      </c>
      <c r="K11" s="32">
        <v>13625</v>
      </c>
      <c r="L11" s="27">
        <v>73317</v>
      </c>
      <c r="M11" s="50">
        <v>16680</v>
      </c>
      <c r="N11" s="20">
        <v>12387</v>
      </c>
      <c r="O11" s="18" t="s">
        <v>39</v>
      </c>
      <c r="P11" s="19">
        <v>60</v>
      </c>
      <c r="Q11" s="26">
        <v>370</v>
      </c>
      <c r="R11" s="16">
        <v>30769405</v>
      </c>
      <c r="S11" s="19" t="s">
        <v>38</v>
      </c>
      <c r="T11" s="19" t="s">
        <v>75</v>
      </c>
      <c r="U11" s="19" t="s">
        <v>41</v>
      </c>
      <c r="V11" s="57" t="s">
        <v>76</v>
      </c>
      <c r="W11" s="61" t="str">
        <f t="shared" si="0"/>
        <v>BookWeb Pro</v>
      </c>
    </row>
    <row r="12" spans="1:24" ht="17.100000000000001" customHeight="1" x14ac:dyDescent="0.15">
      <c r="A12" s="15" t="s">
        <v>31</v>
      </c>
      <c r="B12" s="16">
        <v>9781394266449</v>
      </c>
      <c r="C12" s="17" t="s">
        <v>77</v>
      </c>
      <c r="D12" s="19" t="s">
        <v>78</v>
      </c>
      <c r="E12" s="23" t="s">
        <v>79</v>
      </c>
      <c r="F12" s="18">
        <v>202503</v>
      </c>
      <c r="G12" s="19" t="s">
        <v>54</v>
      </c>
      <c r="H12" s="19" t="s">
        <v>43</v>
      </c>
      <c r="I12" s="23" t="s">
        <v>80</v>
      </c>
      <c r="J12" s="32">
        <v>12402</v>
      </c>
      <c r="K12" s="32">
        <v>9325</v>
      </c>
      <c r="L12" s="27">
        <v>10898</v>
      </c>
      <c r="M12" s="50">
        <v>11275</v>
      </c>
      <c r="N12" s="20">
        <v>8478</v>
      </c>
      <c r="O12" s="18" t="s">
        <v>81</v>
      </c>
      <c r="P12" s="19">
        <v>55</v>
      </c>
      <c r="Q12" s="26">
        <v>55</v>
      </c>
      <c r="R12" s="16">
        <v>31955722</v>
      </c>
      <c r="S12" s="19" t="s">
        <v>38</v>
      </c>
      <c r="T12" s="19" t="s">
        <v>82</v>
      </c>
      <c r="U12" s="19" t="s">
        <v>41</v>
      </c>
      <c r="V12" s="57" t="s">
        <v>83</v>
      </c>
      <c r="W12" s="61" t="str">
        <f t="shared" si="0"/>
        <v>BookWeb Pro</v>
      </c>
    </row>
    <row r="13" spans="1:24" ht="17.100000000000001" customHeight="1" x14ac:dyDescent="0.15">
      <c r="A13" s="15" t="s">
        <v>84</v>
      </c>
      <c r="B13" s="16">
        <v>9781597184113</v>
      </c>
      <c r="C13" s="17" t="s">
        <v>85</v>
      </c>
      <c r="D13" s="19" t="s">
        <v>86</v>
      </c>
      <c r="E13" s="23" t="s">
        <v>87</v>
      </c>
      <c r="F13" s="18">
        <v>202311</v>
      </c>
      <c r="G13" s="19" t="s">
        <v>54</v>
      </c>
      <c r="H13" s="19" t="s">
        <v>43</v>
      </c>
      <c r="I13" s="23" t="s">
        <v>88</v>
      </c>
      <c r="J13" s="32">
        <v>18344</v>
      </c>
      <c r="K13" s="32">
        <v>14648</v>
      </c>
      <c r="L13" s="27" t="s">
        <v>38</v>
      </c>
      <c r="M13" s="50">
        <v>16677</v>
      </c>
      <c r="N13" s="20">
        <v>13317</v>
      </c>
      <c r="O13" s="18" t="s">
        <v>39</v>
      </c>
      <c r="P13" s="19">
        <v>59.99</v>
      </c>
      <c r="Q13" s="26" t="s">
        <v>38</v>
      </c>
      <c r="R13" s="16" t="s">
        <v>38</v>
      </c>
      <c r="S13" s="19" t="s">
        <v>38</v>
      </c>
      <c r="T13" s="19" t="s">
        <v>89</v>
      </c>
      <c r="U13" s="19" t="s">
        <v>90</v>
      </c>
      <c r="V13" s="57" t="s">
        <v>91</v>
      </c>
      <c r="W13" s="61" t="str">
        <f t="shared" si="0"/>
        <v>BookWeb Pro</v>
      </c>
    </row>
    <row r="14" spans="1:24" ht="17.100000000000001" customHeight="1" x14ac:dyDescent="0.15">
      <c r="A14" s="15" t="s">
        <v>92</v>
      </c>
      <c r="B14" s="16">
        <v>9780470655504</v>
      </c>
      <c r="C14" s="17" t="s">
        <v>93</v>
      </c>
      <c r="D14" s="19" t="s">
        <v>94</v>
      </c>
      <c r="E14" s="23" t="s">
        <v>95</v>
      </c>
      <c r="F14" s="18">
        <v>202502</v>
      </c>
      <c r="G14" s="19" t="s">
        <v>96</v>
      </c>
      <c r="H14" s="19" t="s">
        <v>36</v>
      </c>
      <c r="I14" s="23" t="s">
        <v>97</v>
      </c>
      <c r="J14" s="32">
        <v>465769</v>
      </c>
      <c r="K14" s="32">
        <v>350258</v>
      </c>
      <c r="L14" s="27" t="s">
        <v>38</v>
      </c>
      <c r="M14" s="50">
        <v>423427</v>
      </c>
      <c r="N14" s="20">
        <v>318417</v>
      </c>
      <c r="O14" s="18" t="s">
        <v>81</v>
      </c>
      <c r="P14" s="19">
        <v>2065.5</v>
      </c>
      <c r="Q14" s="26" t="s">
        <v>38</v>
      </c>
      <c r="R14" s="16" t="s">
        <v>38</v>
      </c>
      <c r="S14" s="19" t="s">
        <v>38</v>
      </c>
      <c r="T14" s="19" t="s">
        <v>98</v>
      </c>
      <c r="U14" s="19" t="s">
        <v>99</v>
      </c>
      <c r="V14" s="57" t="s">
        <v>100</v>
      </c>
      <c r="W14" s="61" t="str">
        <f t="shared" si="0"/>
        <v>BookWeb Pro</v>
      </c>
    </row>
    <row r="15" spans="1:24" ht="17.100000000000001" customHeight="1" x14ac:dyDescent="0.15">
      <c r="A15" s="15" t="s">
        <v>92</v>
      </c>
      <c r="B15" s="16">
        <v>9781041064435</v>
      </c>
      <c r="C15" s="17" t="s">
        <v>101</v>
      </c>
      <c r="D15" s="19" t="s">
        <v>102</v>
      </c>
      <c r="E15" s="23" t="s">
        <v>103</v>
      </c>
      <c r="F15" s="18">
        <v>202509</v>
      </c>
      <c r="G15" s="19" t="s">
        <v>38</v>
      </c>
      <c r="H15" s="19" t="s">
        <v>36</v>
      </c>
      <c r="I15" s="23" t="s">
        <v>48</v>
      </c>
      <c r="J15" s="32">
        <v>41283</v>
      </c>
      <c r="K15" s="32">
        <v>31977</v>
      </c>
      <c r="L15" s="27" t="s">
        <v>38</v>
      </c>
      <c r="M15" s="50">
        <v>37530</v>
      </c>
      <c r="N15" s="20">
        <v>29070</v>
      </c>
      <c r="O15" s="18" t="s">
        <v>39</v>
      </c>
      <c r="P15" s="19">
        <v>135</v>
      </c>
      <c r="Q15" s="26" t="s">
        <v>38</v>
      </c>
      <c r="R15" s="16" t="s">
        <v>38</v>
      </c>
      <c r="S15" s="19" t="s">
        <v>38</v>
      </c>
      <c r="T15" s="19" t="s">
        <v>104</v>
      </c>
      <c r="U15" s="19" t="s">
        <v>99</v>
      </c>
      <c r="V15" s="57" t="s">
        <v>105</v>
      </c>
      <c r="W15" s="61" t="str">
        <f t="shared" si="0"/>
        <v>BookWeb Pro</v>
      </c>
    </row>
    <row r="16" spans="1:24" ht="17.100000000000001" customHeight="1" x14ac:dyDescent="0.15">
      <c r="A16" s="15" t="s">
        <v>92</v>
      </c>
      <c r="B16" s="16">
        <v>9781041064428</v>
      </c>
      <c r="C16" s="17" t="s">
        <v>101</v>
      </c>
      <c r="D16" s="19" t="s">
        <v>102</v>
      </c>
      <c r="E16" s="23" t="s">
        <v>103</v>
      </c>
      <c r="F16" s="18">
        <v>202509</v>
      </c>
      <c r="G16" s="19" t="s">
        <v>38</v>
      </c>
      <c r="H16" s="19" t="s">
        <v>43</v>
      </c>
      <c r="I16" s="23" t="s">
        <v>48</v>
      </c>
      <c r="J16" s="32">
        <v>11005</v>
      </c>
      <c r="K16" s="32">
        <v>8525</v>
      </c>
      <c r="L16" s="27">
        <v>150599</v>
      </c>
      <c r="M16" s="50">
        <v>10005</v>
      </c>
      <c r="N16" s="20">
        <v>7750</v>
      </c>
      <c r="O16" s="18" t="s">
        <v>39</v>
      </c>
      <c r="P16" s="19">
        <v>35.99</v>
      </c>
      <c r="Q16" s="26">
        <v>760</v>
      </c>
      <c r="R16" s="16">
        <v>32126434</v>
      </c>
      <c r="S16" s="19" t="s">
        <v>38</v>
      </c>
      <c r="T16" s="19" t="s">
        <v>104</v>
      </c>
      <c r="U16" s="19" t="s">
        <v>99</v>
      </c>
      <c r="V16" s="57" t="s">
        <v>106</v>
      </c>
      <c r="W16" s="61" t="str">
        <f t="shared" si="0"/>
        <v>BookWeb Pro</v>
      </c>
    </row>
    <row r="17" spans="1:23" ht="17.100000000000001" customHeight="1" x14ac:dyDescent="0.15">
      <c r="A17" s="15" t="s">
        <v>92</v>
      </c>
      <c r="B17" s="16">
        <v>9781529772128</v>
      </c>
      <c r="C17" s="17" t="s">
        <v>107</v>
      </c>
      <c r="D17" s="19" t="s">
        <v>108</v>
      </c>
      <c r="E17" s="23" t="s">
        <v>109</v>
      </c>
      <c r="F17" s="18">
        <v>202312</v>
      </c>
      <c r="G17" s="19" t="s">
        <v>38</v>
      </c>
      <c r="H17" s="19" t="s">
        <v>36</v>
      </c>
      <c r="I17" s="23" t="s">
        <v>62</v>
      </c>
      <c r="J17" s="32">
        <v>18348</v>
      </c>
      <c r="K17" s="32">
        <v>13625</v>
      </c>
      <c r="L17" s="27">
        <v>73317</v>
      </c>
      <c r="M17" s="50">
        <v>16680</v>
      </c>
      <c r="N17" s="20">
        <v>12387</v>
      </c>
      <c r="O17" s="18" t="s">
        <v>39</v>
      </c>
      <c r="P17" s="19">
        <v>60</v>
      </c>
      <c r="Q17" s="26">
        <v>370</v>
      </c>
      <c r="R17" s="16">
        <v>30975830</v>
      </c>
      <c r="S17" s="19" t="s">
        <v>38</v>
      </c>
      <c r="T17" s="19" t="s">
        <v>110</v>
      </c>
      <c r="U17" s="19" t="s">
        <v>111</v>
      </c>
      <c r="V17" s="57" t="s">
        <v>112</v>
      </c>
      <c r="W17" s="61" t="str">
        <f t="shared" si="0"/>
        <v>BookWeb Pro</v>
      </c>
    </row>
    <row r="18" spans="1:23" ht="17.100000000000001" customHeight="1" x14ac:dyDescent="0.15">
      <c r="A18" s="15" t="s">
        <v>92</v>
      </c>
      <c r="B18" s="16">
        <v>9781032778266</v>
      </c>
      <c r="C18" s="17" t="s">
        <v>113</v>
      </c>
      <c r="D18" s="19" t="s">
        <v>114</v>
      </c>
      <c r="E18" s="23" t="s">
        <v>115</v>
      </c>
      <c r="F18" s="18">
        <v>202409</v>
      </c>
      <c r="G18" s="19" t="s">
        <v>116</v>
      </c>
      <c r="H18" s="19" t="s">
        <v>36</v>
      </c>
      <c r="I18" s="23" t="s">
        <v>48</v>
      </c>
      <c r="J18" s="32">
        <v>39754</v>
      </c>
      <c r="K18" s="32">
        <v>30793</v>
      </c>
      <c r="L18" s="27" t="s">
        <v>38</v>
      </c>
      <c r="M18" s="50">
        <v>36140</v>
      </c>
      <c r="N18" s="20">
        <v>27994</v>
      </c>
      <c r="O18" s="18" t="s">
        <v>39</v>
      </c>
      <c r="P18" s="19">
        <v>130</v>
      </c>
      <c r="Q18" s="26" t="s">
        <v>38</v>
      </c>
      <c r="R18" s="16" t="s">
        <v>38</v>
      </c>
      <c r="S18" s="19" t="s">
        <v>38</v>
      </c>
      <c r="T18" s="19" t="s">
        <v>117</v>
      </c>
      <c r="U18" s="19" t="s">
        <v>111</v>
      </c>
      <c r="V18" s="57" t="s">
        <v>118</v>
      </c>
      <c r="W18" s="61" t="str">
        <f t="shared" si="0"/>
        <v>BookWeb Pro</v>
      </c>
    </row>
    <row r="19" spans="1:23" ht="17.100000000000001" customHeight="1" x14ac:dyDescent="0.15">
      <c r="A19" s="15" t="s">
        <v>92</v>
      </c>
      <c r="B19" s="16">
        <v>9781032423593</v>
      </c>
      <c r="C19" s="17" t="s">
        <v>113</v>
      </c>
      <c r="D19" s="19" t="s">
        <v>114</v>
      </c>
      <c r="E19" s="23" t="s">
        <v>115</v>
      </c>
      <c r="F19" s="18">
        <v>202409</v>
      </c>
      <c r="G19" s="19" t="s">
        <v>116</v>
      </c>
      <c r="H19" s="19" t="s">
        <v>43</v>
      </c>
      <c r="I19" s="23" t="s">
        <v>48</v>
      </c>
      <c r="J19" s="32">
        <v>22931</v>
      </c>
      <c r="K19" s="32">
        <v>17762</v>
      </c>
      <c r="L19" s="27">
        <v>134746</v>
      </c>
      <c r="M19" s="50">
        <v>20847</v>
      </c>
      <c r="N19" s="20">
        <v>16148</v>
      </c>
      <c r="O19" s="18" t="s">
        <v>39</v>
      </c>
      <c r="P19" s="19">
        <v>74.989999999999995</v>
      </c>
      <c r="Q19" s="26">
        <v>680</v>
      </c>
      <c r="R19" s="16">
        <v>31355073</v>
      </c>
      <c r="S19" s="19" t="s">
        <v>38</v>
      </c>
      <c r="T19" s="19" t="s">
        <v>117</v>
      </c>
      <c r="U19" s="19" t="s">
        <v>111</v>
      </c>
      <c r="V19" s="57" t="s">
        <v>119</v>
      </c>
      <c r="W19" s="61" t="str">
        <f t="shared" si="0"/>
        <v>BookWeb Pro</v>
      </c>
    </row>
    <row r="20" spans="1:23" ht="17.100000000000001" customHeight="1" x14ac:dyDescent="0.15">
      <c r="A20" s="15" t="s">
        <v>92</v>
      </c>
      <c r="B20" s="16">
        <v>9781529732559</v>
      </c>
      <c r="C20" s="17" t="s">
        <v>120</v>
      </c>
      <c r="D20" s="19" t="s">
        <v>121</v>
      </c>
      <c r="E20" s="23" t="s">
        <v>122</v>
      </c>
      <c r="F20" s="18">
        <v>202405</v>
      </c>
      <c r="G20" s="19" t="s">
        <v>35</v>
      </c>
      <c r="H20" s="19" t="s">
        <v>43</v>
      </c>
      <c r="I20" s="23" t="s">
        <v>37</v>
      </c>
      <c r="J20" s="32">
        <v>12534</v>
      </c>
      <c r="K20" s="32">
        <v>9308</v>
      </c>
      <c r="L20" s="27" t="s">
        <v>38</v>
      </c>
      <c r="M20" s="50">
        <v>11395</v>
      </c>
      <c r="N20" s="20">
        <v>8462</v>
      </c>
      <c r="O20" s="18" t="s">
        <v>39</v>
      </c>
      <c r="P20" s="19">
        <v>40.99</v>
      </c>
      <c r="Q20" s="26" t="s">
        <v>38</v>
      </c>
      <c r="R20" s="16" t="s">
        <v>38</v>
      </c>
      <c r="S20" s="19" t="s">
        <v>38</v>
      </c>
      <c r="T20" s="19" t="s">
        <v>123</v>
      </c>
      <c r="U20" s="19" t="s">
        <v>111</v>
      </c>
      <c r="V20" s="57" t="s">
        <v>124</v>
      </c>
      <c r="W20" s="61" t="str">
        <f t="shared" si="0"/>
        <v>BookWeb Pro</v>
      </c>
    </row>
    <row r="21" spans="1:23" ht="17.100000000000001" customHeight="1" x14ac:dyDescent="0.15">
      <c r="A21" s="15" t="s">
        <v>92</v>
      </c>
      <c r="B21" s="16">
        <v>9781529732566</v>
      </c>
      <c r="C21" s="17" t="s">
        <v>120</v>
      </c>
      <c r="D21" s="19" t="s">
        <v>121</v>
      </c>
      <c r="E21" s="23" t="s">
        <v>122</v>
      </c>
      <c r="F21" s="18">
        <v>202405</v>
      </c>
      <c r="G21" s="19" t="s">
        <v>35</v>
      </c>
      <c r="H21" s="19" t="s">
        <v>36</v>
      </c>
      <c r="I21" s="23" t="s">
        <v>37</v>
      </c>
      <c r="J21" s="32">
        <v>37307</v>
      </c>
      <c r="K21" s="32">
        <v>27706</v>
      </c>
      <c r="L21" s="27" t="s">
        <v>38</v>
      </c>
      <c r="M21" s="50">
        <v>33916</v>
      </c>
      <c r="N21" s="20">
        <v>25188</v>
      </c>
      <c r="O21" s="18" t="s">
        <v>39</v>
      </c>
      <c r="P21" s="19">
        <v>122</v>
      </c>
      <c r="Q21" s="26" t="s">
        <v>38</v>
      </c>
      <c r="R21" s="16" t="s">
        <v>38</v>
      </c>
      <c r="S21" s="19" t="s">
        <v>38</v>
      </c>
      <c r="T21" s="19" t="s">
        <v>123</v>
      </c>
      <c r="U21" s="19" t="s">
        <v>111</v>
      </c>
      <c r="V21" s="57" t="s">
        <v>125</v>
      </c>
      <c r="W21" s="61" t="str">
        <f t="shared" si="0"/>
        <v>BookWeb Pro</v>
      </c>
    </row>
    <row r="22" spans="1:23" ht="17.100000000000001" customHeight="1" x14ac:dyDescent="0.15">
      <c r="A22" s="15" t="s">
        <v>92</v>
      </c>
      <c r="B22" s="16">
        <v>9783031913464</v>
      </c>
      <c r="C22" s="17" t="s">
        <v>126</v>
      </c>
      <c r="D22" s="19" t="s">
        <v>127</v>
      </c>
      <c r="E22" s="23" t="s">
        <v>128</v>
      </c>
      <c r="F22" s="18">
        <v>202506</v>
      </c>
      <c r="G22" s="19" t="s">
        <v>38</v>
      </c>
      <c r="H22" s="19" t="s">
        <v>36</v>
      </c>
      <c r="I22" s="23" t="s">
        <v>129</v>
      </c>
      <c r="J22" s="32">
        <v>5254</v>
      </c>
      <c r="K22" s="32">
        <v>3863</v>
      </c>
      <c r="L22" s="27">
        <v>8917</v>
      </c>
      <c r="M22" s="50">
        <v>4777</v>
      </c>
      <c r="N22" s="20">
        <v>3512</v>
      </c>
      <c r="O22" s="18" t="s">
        <v>130</v>
      </c>
      <c r="P22" s="19">
        <v>19.989999999999998</v>
      </c>
      <c r="Q22" s="26">
        <v>45</v>
      </c>
      <c r="R22" s="16">
        <v>32131944</v>
      </c>
      <c r="S22" s="19" t="s">
        <v>38</v>
      </c>
      <c r="T22" s="19" t="s">
        <v>131</v>
      </c>
      <c r="U22" s="19" t="s">
        <v>111</v>
      </c>
      <c r="V22" s="57" t="s">
        <v>132</v>
      </c>
      <c r="W22" s="61" t="str">
        <f t="shared" si="0"/>
        <v>BookWeb Pro</v>
      </c>
    </row>
    <row r="23" spans="1:23" ht="17.100000000000001" customHeight="1" x14ac:dyDescent="0.15">
      <c r="A23" s="15" t="s">
        <v>92</v>
      </c>
      <c r="B23" s="16">
        <v>9781036200763</v>
      </c>
      <c r="C23" s="17" t="s">
        <v>133</v>
      </c>
      <c r="D23" s="19" t="s">
        <v>134</v>
      </c>
      <c r="E23" s="23" t="s">
        <v>135</v>
      </c>
      <c r="F23" s="18">
        <v>202501</v>
      </c>
      <c r="G23" s="19" t="s">
        <v>38</v>
      </c>
      <c r="H23" s="19" t="s">
        <v>36</v>
      </c>
      <c r="I23" s="23" t="s">
        <v>37</v>
      </c>
      <c r="J23" s="32">
        <v>23546</v>
      </c>
      <c r="K23" s="32">
        <v>17486</v>
      </c>
      <c r="L23" s="27">
        <v>24373</v>
      </c>
      <c r="M23" s="50">
        <v>21406</v>
      </c>
      <c r="N23" s="20">
        <v>15897</v>
      </c>
      <c r="O23" s="18" t="s">
        <v>39</v>
      </c>
      <c r="P23" s="19">
        <v>77</v>
      </c>
      <c r="Q23" s="26">
        <v>123</v>
      </c>
      <c r="R23" s="16">
        <v>32261992</v>
      </c>
      <c r="S23" s="19" t="s">
        <v>38</v>
      </c>
      <c r="T23" s="19" t="s">
        <v>40</v>
      </c>
      <c r="U23" s="19" t="s">
        <v>111</v>
      </c>
      <c r="V23" s="57" t="s">
        <v>136</v>
      </c>
      <c r="W23" s="61" t="str">
        <f t="shared" si="0"/>
        <v>BookWeb Pro</v>
      </c>
    </row>
    <row r="24" spans="1:23" ht="17.100000000000001" customHeight="1" x14ac:dyDescent="0.15">
      <c r="A24" s="15" t="s">
        <v>92</v>
      </c>
      <c r="B24" s="16">
        <v>9781509558827</v>
      </c>
      <c r="C24" s="17" t="s">
        <v>137</v>
      </c>
      <c r="D24" s="19" t="s">
        <v>138</v>
      </c>
      <c r="E24" s="23" t="s">
        <v>139</v>
      </c>
      <c r="F24" s="18">
        <v>202411</v>
      </c>
      <c r="G24" s="19" t="s">
        <v>96</v>
      </c>
      <c r="H24" s="19" t="s">
        <v>36</v>
      </c>
      <c r="I24" s="23" t="s">
        <v>140</v>
      </c>
      <c r="J24" s="32">
        <v>15772</v>
      </c>
      <c r="K24" s="32">
        <v>11861</v>
      </c>
      <c r="L24" s="27" t="s">
        <v>38</v>
      </c>
      <c r="M24" s="50">
        <v>14339</v>
      </c>
      <c r="N24" s="20">
        <v>10783</v>
      </c>
      <c r="O24" s="18" t="s">
        <v>81</v>
      </c>
      <c r="P24" s="19">
        <v>69.95</v>
      </c>
      <c r="Q24" s="26" t="s">
        <v>38</v>
      </c>
      <c r="R24" s="16" t="s">
        <v>38</v>
      </c>
      <c r="S24" s="19" t="s">
        <v>38</v>
      </c>
      <c r="T24" s="19" t="s">
        <v>141</v>
      </c>
      <c r="U24" s="19" t="s">
        <v>111</v>
      </c>
      <c r="V24" s="57" t="s">
        <v>142</v>
      </c>
      <c r="W24" s="61" t="str">
        <f t="shared" si="0"/>
        <v>BookWeb Pro</v>
      </c>
    </row>
    <row r="25" spans="1:23" ht="17.100000000000001" customHeight="1" x14ac:dyDescent="0.15">
      <c r="A25" s="15" t="s">
        <v>92</v>
      </c>
      <c r="B25" s="16">
        <v>9781509558834</v>
      </c>
      <c r="C25" s="17" t="s">
        <v>137</v>
      </c>
      <c r="D25" s="19" t="s">
        <v>138</v>
      </c>
      <c r="E25" s="23" t="s">
        <v>139</v>
      </c>
      <c r="F25" s="18">
        <v>202411</v>
      </c>
      <c r="G25" s="19" t="s">
        <v>96</v>
      </c>
      <c r="H25" s="19" t="s">
        <v>43</v>
      </c>
      <c r="I25" s="23" t="s">
        <v>140</v>
      </c>
      <c r="J25" s="32">
        <v>5625</v>
      </c>
      <c r="K25" s="32">
        <v>4230</v>
      </c>
      <c r="L25" s="27" t="s">
        <v>38</v>
      </c>
      <c r="M25" s="50">
        <v>5114</v>
      </c>
      <c r="N25" s="20">
        <v>3846</v>
      </c>
      <c r="O25" s="18" t="s">
        <v>81</v>
      </c>
      <c r="P25" s="19">
        <v>24.95</v>
      </c>
      <c r="Q25" s="26" t="s">
        <v>38</v>
      </c>
      <c r="R25" s="16" t="s">
        <v>38</v>
      </c>
      <c r="S25" s="19" t="s">
        <v>38</v>
      </c>
      <c r="T25" s="19" t="s">
        <v>141</v>
      </c>
      <c r="U25" s="19" t="s">
        <v>111</v>
      </c>
      <c r="V25" s="57" t="s">
        <v>143</v>
      </c>
      <c r="W25" s="61" t="str">
        <f t="shared" si="0"/>
        <v>BookWeb Pro</v>
      </c>
    </row>
    <row r="26" spans="1:23" ht="17.100000000000001" customHeight="1" x14ac:dyDescent="0.15">
      <c r="A26" s="15" t="s">
        <v>92</v>
      </c>
      <c r="B26" s="16">
        <v>9781803922119</v>
      </c>
      <c r="C26" s="17" t="s">
        <v>144</v>
      </c>
      <c r="D26" s="19" t="s">
        <v>145</v>
      </c>
      <c r="E26" s="23" t="s">
        <v>146</v>
      </c>
      <c r="F26" s="18">
        <v>202510</v>
      </c>
      <c r="G26" s="19" t="s">
        <v>38</v>
      </c>
      <c r="H26" s="19" t="s">
        <v>36</v>
      </c>
      <c r="I26" s="23" t="s">
        <v>147</v>
      </c>
      <c r="J26" s="32">
        <v>71032</v>
      </c>
      <c r="K26" s="32">
        <v>56826</v>
      </c>
      <c r="L26" s="27" t="s">
        <v>38</v>
      </c>
      <c r="M26" s="50">
        <v>64575</v>
      </c>
      <c r="N26" s="20">
        <v>51660</v>
      </c>
      <c r="O26" s="18" t="s">
        <v>81</v>
      </c>
      <c r="P26" s="19">
        <v>315</v>
      </c>
      <c r="Q26" s="26" t="s">
        <v>38</v>
      </c>
      <c r="R26" s="16" t="s">
        <v>38</v>
      </c>
      <c r="S26" s="19" t="s">
        <v>38</v>
      </c>
      <c r="T26" s="19" t="s">
        <v>148</v>
      </c>
      <c r="U26" s="19" t="s">
        <v>111</v>
      </c>
      <c r="V26" s="57" t="s">
        <v>149</v>
      </c>
      <c r="W26" s="61" t="str">
        <f t="shared" si="0"/>
        <v>BookWeb Pro</v>
      </c>
    </row>
    <row r="27" spans="1:23" ht="17.100000000000001" customHeight="1" x14ac:dyDescent="0.15">
      <c r="A27" s="15" t="s">
        <v>92</v>
      </c>
      <c r="B27" s="16">
        <v>9781032871530</v>
      </c>
      <c r="C27" s="17" t="s">
        <v>150</v>
      </c>
      <c r="D27" s="19" t="s">
        <v>151</v>
      </c>
      <c r="E27" s="23" t="s">
        <v>152</v>
      </c>
      <c r="F27" s="18">
        <v>202510</v>
      </c>
      <c r="G27" s="19" t="s">
        <v>61</v>
      </c>
      <c r="H27" s="19" t="s">
        <v>43</v>
      </c>
      <c r="I27" s="23" t="s">
        <v>48</v>
      </c>
      <c r="J27" s="32">
        <v>12228</v>
      </c>
      <c r="K27" s="32">
        <v>9472</v>
      </c>
      <c r="L27" s="27">
        <v>150599</v>
      </c>
      <c r="M27" s="50">
        <v>11117</v>
      </c>
      <c r="N27" s="20">
        <v>8611</v>
      </c>
      <c r="O27" s="18" t="s">
        <v>39</v>
      </c>
      <c r="P27" s="19">
        <v>39.99</v>
      </c>
      <c r="Q27" s="26">
        <v>760</v>
      </c>
      <c r="R27" s="16">
        <v>32256901</v>
      </c>
      <c r="S27" s="19" t="s">
        <v>38</v>
      </c>
      <c r="T27" s="19" t="s">
        <v>153</v>
      </c>
      <c r="U27" s="19" t="s">
        <v>154</v>
      </c>
      <c r="V27" s="57" t="s">
        <v>155</v>
      </c>
      <c r="W27" s="61" t="str">
        <f t="shared" si="0"/>
        <v>BookWeb Pro</v>
      </c>
    </row>
    <row r="28" spans="1:23" ht="17.100000000000001" customHeight="1" x14ac:dyDescent="0.15">
      <c r="A28" s="15" t="s">
        <v>92</v>
      </c>
      <c r="B28" s="16">
        <v>9781032870854</v>
      </c>
      <c r="C28" s="17" t="s">
        <v>150</v>
      </c>
      <c r="D28" s="19" t="s">
        <v>151</v>
      </c>
      <c r="E28" s="23" t="s">
        <v>152</v>
      </c>
      <c r="F28" s="18">
        <v>202510</v>
      </c>
      <c r="G28" s="19" t="s">
        <v>61</v>
      </c>
      <c r="H28" s="19" t="s">
        <v>36</v>
      </c>
      <c r="I28" s="23" t="s">
        <v>48</v>
      </c>
      <c r="J28" s="32">
        <v>44341</v>
      </c>
      <c r="K28" s="32">
        <v>34346</v>
      </c>
      <c r="L28" s="27" t="s">
        <v>38</v>
      </c>
      <c r="M28" s="50">
        <v>40310</v>
      </c>
      <c r="N28" s="20">
        <v>31224</v>
      </c>
      <c r="O28" s="18" t="s">
        <v>39</v>
      </c>
      <c r="P28" s="19">
        <v>145</v>
      </c>
      <c r="Q28" s="26" t="s">
        <v>38</v>
      </c>
      <c r="R28" s="16" t="s">
        <v>38</v>
      </c>
      <c r="S28" s="19" t="s">
        <v>38</v>
      </c>
      <c r="T28" s="19" t="s">
        <v>153</v>
      </c>
      <c r="U28" s="19" t="s">
        <v>154</v>
      </c>
      <c r="V28" s="57" t="s">
        <v>156</v>
      </c>
      <c r="W28" s="61" t="str">
        <f t="shared" si="0"/>
        <v>BookWeb Pro</v>
      </c>
    </row>
    <row r="29" spans="1:23" ht="17.100000000000001" customHeight="1" x14ac:dyDescent="0.15">
      <c r="A29" s="15" t="s">
        <v>92</v>
      </c>
      <c r="B29" s="16">
        <v>9781350419810</v>
      </c>
      <c r="C29" s="17" t="s">
        <v>157</v>
      </c>
      <c r="D29" s="19" t="s">
        <v>158</v>
      </c>
      <c r="E29" s="23" t="s">
        <v>159</v>
      </c>
      <c r="F29" s="18">
        <v>202511</v>
      </c>
      <c r="G29" s="19" t="s">
        <v>68</v>
      </c>
      <c r="H29" s="19" t="s">
        <v>36</v>
      </c>
      <c r="I29" s="23" t="s">
        <v>160</v>
      </c>
      <c r="J29" s="32">
        <v>29051</v>
      </c>
      <c r="K29" s="32">
        <v>23199</v>
      </c>
      <c r="L29" s="27" t="s">
        <v>38</v>
      </c>
      <c r="M29" s="50">
        <v>26410</v>
      </c>
      <c r="N29" s="20">
        <v>21090</v>
      </c>
      <c r="O29" s="18" t="s">
        <v>39</v>
      </c>
      <c r="P29" s="19">
        <v>95</v>
      </c>
      <c r="Q29" s="26" t="s">
        <v>38</v>
      </c>
      <c r="R29" s="16" t="s">
        <v>38</v>
      </c>
      <c r="S29" s="19" t="s">
        <v>38</v>
      </c>
      <c r="T29" s="19" t="s">
        <v>161</v>
      </c>
      <c r="U29" s="19" t="s">
        <v>154</v>
      </c>
      <c r="V29" s="57" t="s">
        <v>162</v>
      </c>
      <c r="W29" s="61" t="str">
        <f t="shared" si="0"/>
        <v>BookWeb Pro</v>
      </c>
    </row>
    <row r="30" spans="1:23" ht="17.100000000000001" customHeight="1" x14ac:dyDescent="0.15">
      <c r="A30" s="15" t="s">
        <v>92</v>
      </c>
      <c r="B30" s="16">
        <v>9781350419827</v>
      </c>
      <c r="C30" s="17" t="s">
        <v>157</v>
      </c>
      <c r="D30" s="19" t="s">
        <v>158</v>
      </c>
      <c r="E30" s="23" t="s">
        <v>159</v>
      </c>
      <c r="F30" s="18">
        <v>202511</v>
      </c>
      <c r="G30" s="19" t="s">
        <v>68</v>
      </c>
      <c r="H30" s="19" t="s">
        <v>43</v>
      </c>
      <c r="I30" s="23" t="s">
        <v>160</v>
      </c>
      <c r="J30" s="32">
        <v>9170</v>
      </c>
      <c r="K30" s="32">
        <v>7322</v>
      </c>
      <c r="L30" s="27">
        <v>35618</v>
      </c>
      <c r="M30" s="50">
        <v>8337</v>
      </c>
      <c r="N30" s="20">
        <v>6657</v>
      </c>
      <c r="O30" s="18" t="s">
        <v>39</v>
      </c>
      <c r="P30" s="19">
        <v>29.99</v>
      </c>
      <c r="Q30" s="26">
        <v>179.75</v>
      </c>
      <c r="R30" s="16">
        <v>32304597</v>
      </c>
      <c r="S30" s="19" t="s">
        <v>38</v>
      </c>
      <c r="T30" s="19" t="s">
        <v>161</v>
      </c>
      <c r="U30" s="19" t="s">
        <v>154</v>
      </c>
      <c r="V30" s="57" t="s">
        <v>163</v>
      </c>
      <c r="W30" s="61" t="str">
        <f t="shared" si="0"/>
        <v>BookWeb Pro</v>
      </c>
    </row>
    <row r="31" spans="1:23" ht="17.100000000000001" customHeight="1" x14ac:dyDescent="0.15">
      <c r="A31" s="15" t="s">
        <v>92</v>
      </c>
      <c r="B31" s="16">
        <v>9783031259128</v>
      </c>
      <c r="C31" s="17" t="s">
        <v>164</v>
      </c>
      <c r="D31" s="19" t="s">
        <v>165</v>
      </c>
      <c r="E31" s="23" t="s">
        <v>166</v>
      </c>
      <c r="F31" s="18">
        <v>202411</v>
      </c>
      <c r="G31" s="19" t="s">
        <v>38</v>
      </c>
      <c r="H31" s="19" t="s">
        <v>43</v>
      </c>
      <c r="I31" s="23" t="s">
        <v>167</v>
      </c>
      <c r="J31" s="32">
        <v>86753</v>
      </c>
      <c r="K31" s="32">
        <v>63783</v>
      </c>
      <c r="L31" s="27" t="s">
        <v>38</v>
      </c>
      <c r="M31" s="50">
        <v>78867</v>
      </c>
      <c r="N31" s="20">
        <v>57985</v>
      </c>
      <c r="O31" s="18" t="s">
        <v>130</v>
      </c>
      <c r="P31" s="19">
        <v>329.99</v>
      </c>
      <c r="Q31" s="26" t="s">
        <v>38</v>
      </c>
      <c r="R31" s="16" t="s">
        <v>38</v>
      </c>
      <c r="S31" s="19" t="s">
        <v>38</v>
      </c>
      <c r="T31" s="19" t="s">
        <v>168</v>
      </c>
      <c r="U31" s="19" t="s">
        <v>169</v>
      </c>
      <c r="V31" s="57" t="s">
        <v>170</v>
      </c>
      <c r="W31" s="61" t="str">
        <f t="shared" si="0"/>
        <v>BookWeb Pro</v>
      </c>
    </row>
    <row r="32" spans="1:23" ht="17.100000000000001" customHeight="1" x14ac:dyDescent="0.15">
      <c r="A32" s="15" t="s">
        <v>92</v>
      </c>
      <c r="B32" s="16">
        <v>9783031259098</v>
      </c>
      <c r="C32" s="17" t="s">
        <v>164</v>
      </c>
      <c r="D32" s="19" t="s">
        <v>165</v>
      </c>
      <c r="E32" s="23" t="s">
        <v>166</v>
      </c>
      <c r="F32" s="18">
        <v>202308</v>
      </c>
      <c r="G32" s="19" t="s">
        <v>38</v>
      </c>
      <c r="H32" s="19" t="s">
        <v>36</v>
      </c>
      <c r="I32" s="23" t="s">
        <v>167</v>
      </c>
      <c r="J32" s="32">
        <v>86753</v>
      </c>
      <c r="K32" s="32">
        <v>63783</v>
      </c>
      <c r="L32" s="27">
        <v>73119</v>
      </c>
      <c r="M32" s="50">
        <v>78867</v>
      </c>
      <c r="N32" s="20">
        <v>57985</v>
      </c>
      <c r="O32" s="18" t="s">
        <v>130</v>
      </c>
      <c r="P32" s="19">
        <v>329.99</v>
      </c>
      <c r="Q32" s="26">
        <v>369</v>
      </c>
      <c r="R32" s="16">
        <v>30717231</v>
      </c>
      <c r="S32" s="19" t="s">
        <v>38</v>
      </c>
      <c r="T32" s="19" t="s">
        <v>168</v>
      </c>
      <c r="U32" s="19" t="s">
        <v>169</v>
      </c>
      <c r="V32" s="57" t="s">
        <v>171</v>
      </c>
      <c r="W32" s="61" t="str">
        <f t="shared" si="0"/>
        <v>BookWeb Pro</v>
      </c>
    </row>
    <row r="33" spans="1:23" ht="17.100000000000001" customHeight="1" x14ac:dyDescent="0.15">
      <c r="A33" s="15" t="s">
        <v>92</v>
      </c>
      <c r="B33" s="16">
        <v>9781032230030</v>
      </c>
      <c r="C33" s="17" t="s">
        <v>172</v>
      </c>
      <c r="D33" s="19" t="s">
        <v>173</v>
      </c>
      <c r="E33" s="23" t="s">
        <v>174</v>
      </c>
      <c r="F33" s="18">
        <v>202508</v>
      </c>
      <c r="G33" s="19" t="s">
        <v>38</v>
      </c>
      <c r="H33" s="19" t="s">
        <v>36</v>
      </c>
      <c r="I33" s="23" t="s">
        <v>48</v>
      </c>
      <c r="J33" s="32">
        <v>56267</v>
      </c>
      <c r="K33" s="32">
        <v>43584</v>
      </c>
      <c r="L33" s="27">
        <v>65391</v>
      </c>
      <c r="M33" s="50">
        <v>51152</v>
      </c>
      <c r="N33" s="20">
        <v>39622</v>
      </c>
      <c r="O33" s="18" t="s">
        <v>39</v>
      </c>
      <c r="P33" s="19">
        <v>184</v>
      </c>
      <c r="Q33" s="26">
        <v>330</v>
      </c>
      <c r="R33" s="16">
        <v>32126787</v>
      </c>
      <c r="S33" s="19" t="s">
        <v>38</v>
      </c>
      <c r="T33" s="19" t="s">
        <v>175</v>
      </c>
      <c r="U33" s="19" t="s">
        <v>176</v>
      </c>
      <c r="V33" s="57" t="s">
        <v>177</v>
      </c>
      <c r="W33" s="61" t="str">
        <f t="shared" si="0"/>
        <v>BookWeb Pro</v>
      </c>
    </row>
    <row r="34" spans="1:23" ht="17.100000000000001" customHeight="1" x14ac:dyDescent="0.15">
      <c r="A34" s="15" t="s">
        <v>178</v>
      </c>
      <c r="B34" s="16">
        <v>9781032851266</v>
      </c>
      <c r="C34" s="17" t="s">
        <v>179</v>
      </c>
      <c r="D34" s="19" t="s">
        <v>180</v>
      </c>
      <c r="E34" s="23" t="s">
        <v>181</v>
      </c>
      <c r="F34" s="18">
        <v>202503</v>
      </c>
      <c r="G34" s="19" t="s">
        <v>38</v>
      </c>
      <c r="H34" s="19" t="s">
        <v>36</v>
      </c>
      <c r="I34" s="23" t="s">
        <v>48</v>
      </c>
      <c r="J34" s="32">
        <v>35472</v>
      </c>
      <c r="K34" s="32">
        <v>27476</v>
      </c>
      <c r="L34" s="27">
        <v>41612</v>
      </c>
      <c r="M34" s="50">
        <v>32248</v>
      </c>
      <c r="N34" s="20">
        <v>24979</v>
      </c>
      <c r="O34" s="18" t="s">
        <v>39</v>
      </c>
      <c r="P34" s="19">
        <v>116</v>
      </c>
      <c r="Q34" s="26">
        <v>210</v>
      </c>
      <c r="R34" s="16">
        <v>31807468</v>
      </c>
      <c r="S34" s="19" t="s">
        <v>38</v>
      </c>
      <c r="T34" s="19" t="s">
        <v>182</v>
      </c>
      <c r="U34" s="19" t="s">
        <v>183</v>
      </c>
      <c r="V34" s="57" t="s">
        <v>184</v>
      </c>
      <c r="W34" s="61" t="str">
        <f t="shared" si="0"/>
        <v>BookWeb Pro</v>
      </c>
    </row>
    <row r="35" spans="1:23" ht="17.100000000000001" customHeight="1" x14ac:dyDescent="0.15">
      <c r="A35" s="15" t="s">
        <v>178</v>
      </c>
      <c r="B35" s="16">
        <v>9781041074519</v>
      </c>
      <c r="C35" s="17" t="s">
        <v>185</v>
      </c>
      <c r="D35" s="19" t="s">
        <v>186</v>
      </c>
      <c r="E35" s="23" t="s">
        <v>187</v>
      </c>
      <c r="F35" s="18">
        <v>202508</v>
      </c>
      <c r="G35" s="19" t="s">
        <v>38</v>
      </c>
      <c r="H35" s="19" t="s">
        <v>36</v>
      </c>
      <c r="I35" s="23" t="s">
        <v>48</v>
      </c>
      <c r="J35" s="32">
        <v>35472</v>
      </c>
      <c r="K35" s="32">
        <v>27476</v>
      </c>
      <c r="L35" s="27" t="s">
        <v>38</v>
      </c>
      <c r="M35" s="50">
        <v>32248</v>
      </c>
      <c r="N35" s="20">
        <v>24979</v>
      </c>
      <c r="O35" s="18" t="s">
        <v>39</v>
      </c>
      <c r="P35" s="19">
        <v>116</v>
      </c>
      <c r="Q35" s="26" t="s">
        <v>38</v>
      </c>
      <c r="R35" s="16" t="s">
        <v>38</v>
      </c>
      <c r="S35" s="19" t="s">
        <v>38</v>
      </c>
      <c r="T35" s="19" t="s">
        <v>188</v>
      </c>
      <c r="U35" s="19" t="s">
        <v>183</v>
      </c>
      <c r="V35" s="57" t="s">
        <v>189</v>
      </c>
      <c r="W35" s="61" t="str">
        <f t="shared" si="0"/>
        <v>BookWeb Pro</v>
      </c>
    </row>
    <row r="36" spans="1:23" ht="17.100000000000001" customHeight="1" x14ac:dyDescent="0.15">
      <c r="A36" s="15" t="s">
        <v>178</v>
      </c>
      <c r="B36" s="16">
        <v>9783031321511</v>
      </c>
      <c r="C36" s="17" t="s">
        <v>190</v>
      </c>
      <c r="D36" s="19" t="s">
        <v>191</v>
      </c>
      <c r="E36" s="23" t="s">
        <v>192</v>
      </c>
      <c r="F36" s="18">
        <v>202411</v>
      </c>
      <c r="G36" s="19" t="s">
        <v>38</v>
      </c>
      <c r="H36" s="19" t="s">
        <v>36</v>
      </c>
      <c r="I36" s="23" t="s">
        <v>167</v>
      </c>
      <c r="J36" s="32">
        <v>131446</v>
      </c>
      <c r="K36" s="32">
        <v>96643</v>
      </c>
      <c r="L36" s="27">
        <v>163477</v>
      </c>
      <c r="M36" s="50">
        <v>119497</v>
      </c>
      <c r="N36" s="20">
        <v>87858</v>
      </c>
      <c r="O36" s="18" t="s">
        <v>130</v>
      </c>
      <c r="P36" s="19">
        <v>499.99</v>
      </c>
      <c r="Q36" s="26">
        <v>824.99</v>
      </c>
      <c r="R36" s="16">
        <v>31788370</v>
      </c>
      <c r="S36" s="19" t="s">
        <v>38</v>
      </c>
      <c r="T36" s="19" t="s">
        <v>193</v>
      </c>
      <c r="U36" s="19" t="s">
        <v>183</v>
      </c>
      <c r="V36" s="57" t="s">
        <v>194</v>
      </c>
      <c r="W36" s="61" t="str">
        <f t="shared" si="0"/>
        <v>BookWeb Pro</v>
      </c>
    </row>
    <row r="37" spans="1:23" ht="17.100000000000001" customHeight="1" x14ac:dyDescent="0.15">
      <c r="A37" s="15" t="s">
        <v>178</v>
      </c>
      <c r="B37" s="16">
        <v>9781440876714</v>
      </c>
      <c r="C37" s="17" t="s">
        <v>195</v>
      </c>
      <c r="D37" s="19" t="s">
        <v>196</v>
      </c>
      <c r="E37" s="23" t="s">
        <v>197</v>
      </c>
      <c r="F37" s="18">
        <v>202502</v>
      </c>
      <c r="G37" s="19" t="s">
        <v>38</v>
      </c>
      <c r="H37" s="19" t="s">
        <v>198</v>
      </c>
      <c r="I37" s="23" t="s">
        <v>160</v>
      </c>
      <c r="J37" s="32">
        <v>58102</v>
      </c>
      <c r="K37" s="32">
        <v>44078</v>
      </c>
      <c r="L37" s="27">
        <v>51124</v>
      </c>
      <c r="M37" s="50">
        <v>52820</v>
      </c>
      <c r="N37" s="20">
        <v>40071</v>
      </c>
      <c r="O37" s="18" t="s">
        <v>39</v>
      </c>
      <c r="P37" s="19">
        <v>190</v>
      </c>
      <c r="Q37" s="26">
        <v>258</v>
      </c>
      <c r="R37" s="16">
        <v>31872177</v>
      </c>
      <c r="S37" s="19" t="s">
        <v>38</v>
      </c>
      <c r="T37" s="19" t="s">
        <v>63</v>
      </c>
      <c r="U37" s="19" t="s">
        <v>183</v>
      </c>
      <c r="V37" s="57" t="s">
        <v>199</v>
      </c>
      <c r="W37" s="61" t="str">
        <f t="shared" si="0"/>
        <v>BookWeb Pro</v>
      </c>
    </row>
    <row r="38" spans="1:23" ht="17.100000000000001" customHeight="1" x14ac:dyDescent="0.15">
      <c r="A38" s="15" t="s">
        <v>178</v>
      </c>
      <c r="B38" s="16">
        <v>9780745685076</v>
      </c>
      <c r="C38" s="17" t="s">
        <v>200</v>
      </c>
      <c r="D38" s="19" t="s">
        <v>201</v>
      </c>
      <c r="E38" s="23" t="s">
        <v>202</v>
      </c>
      <c r="F38" s="18">
        <v>202511</v>
      </c>
      <c r="G38" s="19" t="s">
        <v>38</v>
      </c>
      <c r="H38" s="19" t="s">
        <v>36</v>
      </c>
      <c r="I38" s="23" t="s">
        <v>140</v>
      </c>
      <c r="J38" s="32">
        <v>15772</v>
      </c>
      <c r="K38" s="32">
        <v>11861</v>
      </c>
      <c r="L38" s="27" t="s">
        <v>38</v>
      </c>
      <c r="M38" s="50">
        <v>14339</v>
      </c>
      <c r="N38" s="20">
        <v>10783</v>
      </c>
      <c r="O38" s="18" t="s">
        <v>81</v>
      </c>
      <c r="P38" s="19">
        <v>69.95</v>
      </c>
      <c r="Q38" s="26" t="s">
        <v>38</v>
      </c>
      <c r="R38" s="16" t="s">
        <v>38</v>
      </c>
      <c r="S38" s="19" t="s">
        <v>38</v>
      </c>
      <c r="T38" s="19" t="s">
        <v>161</v>
      </c>
      <c r="U38" s="19" t="s">
        <v>183</v>
      </c>
      <c r="V38" s="57" t="s">
        <v>203</v>
      </c>
      <c r="W38" s="61" t="str">
        <f t="shared" si="0"/>
        <v>BookWeb Pro</v>
      </c>
    </row>
    <row r="39" spans="1:23" ht="17.100000000000001" customHeight="1" x14ac:dyDescent="0.15">
      <c r="A39" s="15" t="s">
        <v>178</v>
      </c>
      <c r="B39" s="16">
        <v>9780745685083</v>
      </c>
      <c r="C39" s="17" t="s">
        <v>200</v>
      </c>
      <c r="D39" s="19" t="s">
        <v>201</v>
      </c>
      <c r="E39" s="23" t="s">
        <v>202</v>
      </c>
      <c r="F39" s="18">
        <v>202511</v>
      </c>
      <c r="G39" s="19" t="s">
        <v>38</v>
      </c>
      <c r="H39" s="19" t="s">
        <v>43</v>
      </c>
      <c r="I39" s="23" t="s">
        <v>140</v>
      </c>
      <c r="J39" s="32">
        <v>5625</v>
      </c>
      <c r="K39" s="32">
        <v>4230</v>
      </c>
      <c r="L39" s="27" t="s">
        <v>38</v>
      </c>
      <c r="M39" s="50">
        <v>5114</v>
      </c>
      <c r="N39" s="20">
        <v>3846</v>
      </c>
      <c r="O39" s="18" t="s">
        <v>81</v>
      </c>
      <c r="P39" s="19">
        <v>24.95</v>
      </c>
      <c r="Q39" s="26" t="s">
        <v>38</v>
      </c>
      <c r="R39" s="16" t="s">
        <v>38</v>
      </c>
      <c r="S39" s="19" t="s">
        <v>38</v>
      </c>
      <c r="T39" s="19" t="s">
        <v>161</v>
      </c>
      <c r="U39" s="19" t="s">
        <v>183</v>
      </c>
      <c r="V39" s="57" t="s">
        <v>204</v>
      </c>
      <c r="W39" s="61" t="str">
        <f t="shared" si="0"/>
        <v>BookWeb Pro</v>
      </c>
    </row>
    <row r="40" spans="1:23" ht="17.100000000000001" customHeight="1" x14ac:dyDescent="0.15">
      <c r="A40" s="15" t="s">
        <v>178</v>
      </c>
      <c r="B40" s="16">
        <v>9781119691020</v>
      </c>
      <c r="C40" s="17" t="s">
        <v>205</v>
      </c>
      <c r="D40" s="19" t="s">
        <v>206</v>
      </c>
      <c r="E40" s="23" t="s">
        <v>207</v>
      </c>
      <c r="F40" s="18">
        <v>202312</v>
      </c>
      <c r="G40" s="19" t="s">
        <v>38</v>
      </c>
      <c r="H40" s="19" t="s">
        <v>43</v>
      </c>
      <c r="I40" s="23" t="s">
        <v>208</v>
      </c>
      <c r="J40" s="32">
        <v>8105</v>
      </c>
      <c r="K40" s="32">
        <v>6096</v>
      </c>
      <c r="L40" s="27">
        <v>7916</v>
      </c>
      <c r="M40" s="50">
        <v>7369</v>
      </c>
      <c r="N40" s="20">
        <v>5542</v>
      </c>
      <c r="O40" s="18" t="s">
        <v>81</v>
      </c>
      <c r="P40" s="19">
        <v>35.950000000000003</v>
      </c>
      <c r="Q40" s="26">
        <v>39.950000000000003</v>
      </c>
      <c r="R40" s="16">
        <v>30835945</v>
      </c>
      <c r="S40" s="19" t="s">
        <v>38</v>
      </c>
      <c r="T40" s="19" t="s">
        <v>209</v>
      </c>
      <c r="U40" s="19" t="s">
        <v>210</v>
      </c>
      <c r="V40" s="57" t="s">
        <v>211</v>
      </c>
      <c r="W40" s="61" t="str">
        <f t="shared" si="0"/>
        <v>BookWeb Pro</v>
      </c>
    </row>
    <row r="41" spans="1:23" ht="17.100000000000001" customHeight="1" x14ac:dyDescent="0.15">
      <c r="A41" s="15" t="s">
        <v>178</v>
      </c>
      <c r="B41" s="16">
        <v>9781119690979</v>
      </c>
      <c r="C41" s="17" t="s">
        <v>205</v>
      </c>
      <c r="D41" s="19" t="s">
        <v>206</v>
      </c>
      <c r="E41" s="23" t="s">
        <v>207</v>
      </c>
      <c r="F41" s="18">
        <v>202311</v>
      </c>
      <c r="G41" s="19" t="s">
        <v>38</v>
      </c>
      <c r="H41" s="19" t="s">
        <v>36</v>
      </c>
      <c r="I41" s="23" t="s">
        <v>208</v>
      </c>
      <c r="J41" s="32">
        <v>21410</v>
      </c>
      <c r="K41" s="32">
        <v>16100</v>
      </c>
      <c r="L41" s="27" t="s">
        <v>38</v>
      </c>
      <c r="M41" s="50">
        <v>19464</v>
      </c>
      <c r="N41" s="20">
        <v>14637</v>
      </c>
      <c r="O41" s="18" t="s">
        <v>81</v>
      </c>
      <c r="P41" s="19">
        <v>94.95</v>
      </c>
      <c r="Q41" s="26" t="s">
        <v>38</v>
      </c>
      <c r="R41" s="16" t="s">
        <v>38</v>
      </c>
      <c r="S41" s="19" t="s">
        <v>38</v>
      </c>
      <c r="T41" s="19" t="s">
        <v>209</v>
      </c>
      <c r="U41" s="19" t="s">
        <v>210</v>
      </c>
      <c r="V41" s="57" t="s">
        <v>212</v>
      </c>
      <c r="W41" s="61" t="str">
        <f t="shared" si="0"/>
        <v>BookWeb Pro</v>
      </c>
    </row>
    <row r="42" spans="1:23" ht="17.100000000000001" customHeight="1" x14ac:dyDescent="0.15">
      <c r="A42" s="15" t="s">
        <v>213</v>
      </c>
      <c r="B42" s="16">
        <v>9781509563753</v>
      </c>
      <c r="C42" s="17" t="s">
        <v>214</v>
      </c>
      <c r="D42" s="19" t="s">
        <v>215</v>
      </c>
      <c r="E42" s="23" t="s">
        <v>216</v>
      </c>
      <c r="F42" s="18">
        <v>202510</v>
      </c>
      <c r="G42" s="19" t="s">
        <v>38</v>
      </c>
      <c r="H42" s="19" t="s">
        <v>36</v>
      </c>
      <c r="I42" s="23" t="s">
        <v>140</v>
      </c>
      <c r="J42" s="32">
        <v>15772</v>
      </c>
      <c r="K42" s="32">
        <v>11861</v>
      </c>
      <c r="L42" s="27" t="s">
        <v>38</v>
      </c>
      <c r="M42" s="50">
        <v>14339</v>
      </c>
      <c r="N42" s="20">
        <v>10783</v>
      </c>
      <c r="O42" s="18" t="s">
        <v>81</v>
      </c>
      <c r="P42" s="19">
        <v>69.95</v>
      </c>
      <c r="Q42" s="26" t="s">
        <v>38</v>
      </c>
      <c r="R42" s="16" t="s">
        <v>38</v>
      </c>
      <c r="S42" s="19" t="s">
        <v>38</v>
      </c>
      <c r="T42" s="19" t="s">
        <v>217</v>
      </c>
      <c r="U42" s="19" t="s">
        <v>218</v>
      </c>
      <c r="V42" s="57" t="s">
        <v>219</v>
      </c>
      <c r="W42" s="61" t="str">
        <f t="shared" si="0"/>
        <v>BookWeb Pro</v>
      </c>
    </row>
    <row r="43" spans="1:23" ht="17.100000000000001" customHeight="1" x14ac:dyDescent="0.15">
      <c r="A43" s="15" t="s">
        <v>213</v>
      </c>
      <c r="B43" s="16">
        <v>9781509563760</v>
      </c>
      <c r="C43" s="17" t="s">
        <v>214</v>
      </c>
      <c r="D43" s="19" t="s">
        <v>215</v>
      </c>
      <c r="E43" s="23" t="s">
        <v>216</v>
      </c>
      <c r="F43" s="18">
        <v>202509</v>
      </c>
      <c r="G43" s="19" t="s">
        <v>38</v>
      </c>
      <c r="H43" s="19" t="s">
        <v>43</v>
      </c>
      <c r="I43" s="23" t="s">
        <v>140</v>
      </c>
      <c r="J43" s="32">
        <v>5625</v>
      </c>
      <c r="K43" s="32">
        <v>4230</v>
      </c>
      <c r="L43" s="27" t="s">
        <v>38</v>
      </c>
      <c r="M43" s="50">
        <v>5114</v>
      </c>
      <c r="N43" s="20">
        <v>3846</v>
      </c>
      <c r="O43" s="18" t="s">
        <v>81</v>
      </c>
      <c r="P43" s="19">
        <v>24.95</v>
      </c>
      <c r="Q43" s="26" t="s">
        <v>38</v>
      </c>
      <c r="R43" s="16" t="s">
        <v>38</v>
      </c>
      <c r="S43" s="19" t="s">
        <v>38</v>
      </c>
      <c r="T43" s="19" t="s">
        <v>217</v>
      </c>
      <c r="U43" s="19" t="s">
        <v>218</v>
      </c>
      <c r="V43" s="57" t="s">
        <v>220</v>
      </c>
      <c r="W43" s="61" t="str">
        <f t="shared" si="0"/>
        <v>BookWeb Pro</v>
      </c>
    </row>
    <row r="44" spans="1:23" ht="17.100000000000001" customHeight="1" x14ac:dyDescent="0.15">
      <c r="A44" s="15" t="s">
        <v>213</v>
      </c>
      <c r="B44" s="16">
        <v>9781032704906</v>
      </c>
      <c r="C44" s="17" t="s">
        <v>221</v>
      </c>
      <c r="D44" s="19" t="s">
        <v>222</v>
      </c>
      <c r="E44" s="23" t="s">
        <v>223</v>
      </c>
      <c r="F44" s="18">
        <v>202507</v>
      </c>
      <c r="G44" s="19" t="s">
        <v>38</v>
      </c>
      <c r="H44" s="19" t="s">
        <v>36</v>
      </c>
      <c r="I44" s="23" t="s">
        <v>48</v>
      </c>
      <c r="J44" s="32">
        <v>35472</v>
      </c>
      <c r="K44" s="32">
        <v>27476</v>
      </c>
      <c r="L44" s="27" t="s">
        <v>38</v>
      </c>
      <c r="M44" s="50">
        <v>32248</v>
      </c>
      <c r="N44" s="20">
        <v>24979</v>
      </c>
      <c r="O44" s="18" t="s">
        <v>39</v>
      </c>
      <c r="P44" s="19">
        <v>116</v>
      </c>
      <c r="Q44" s="26" t="s">
        <v>38</v>
      </c>
      <c r="R44" s="16" t="s">
        <v>38</v>
      </c>
      <c r="S44" s="19" t="s">
        <v>38</v>
      </c>
      <c r="T44" s="19" t="s">
        <v>224</v>
      </c>
      <c r="U44" s="19" t="s">
        <v>218</v>
      </c>
      <c r="V44" s="57" t="s">
        <v>225</v>
      </c>
      <c r="W44" s="61" t="str">
        <f t="shared" si="0"/>
        <v>BookWeb Pro</v>
      </c>
    </row>
    <row r="45" spans="1:23" ht="17.100000000000001" customHeight="1" x14ac:dyDescent="0.15">
      <c r="A45" s="15" t="s">
        <v>213</v>
      </c>
      <c r="B45" s="16">
        <v>9781032703534</v>
      </c>
      <c r="C45" s="17" t="s">
        <v>221</v>
      </c>
      <c r="D45" s="19" t="s">
        <v>222</v>
      </c>
      <c r="E45" s="23" t="s">
        <v>223</v>
      </c>
      <c r="F45" s="18">
        <v>202507</v>
      </c>
      <c r="G45" s="19" t="s">
        <v>38</v>
      </c>
      <c r="H45" s="19" t="s">
        <v>43</v>
      </c>
      <c r="I45" s="23" t="s">
        <v>48</v>
      </c>
      <c r="J45" s="32">
        <v>12228</v>
      </c>
      <c r="K45" s="32">
        <v>9472</v>
      </c>
      <c r="L45" s="27">
        <v>41612</v>
      </c>
      <c r="M45" s="50">
        <v>11117</v>
      </c>
      <c r="N45" s="20">
        <v>8611</v>
      </c>
      <c r="O45" s="18" t="s">
        <v>39</v>
      </c>
      <c r="P45" s="19">
        <v>39.99</v>
      </c>
      <c r="Q45" s="26">
        <v>210</v>
      </c>
      <c r="R45" s="16">
        <v>32130414</v>
      </c>
      <c r="S45" s="19" t="s">
        <v>38</v>
      </c>
      <c r="T45" s="19" t="s">
        <v>224</v>
      </c>
      <c r="U45" s="19" t="s">
        <v>218</v>
      </c>
      <c r="V45" s="57" t="s">
        <v>226</v>
      </c>
      <c r="W45" s="61" t="str">
        <f t="shared" si="0"/>
        <v>BookWeb Pro</v>
      </c>
    </row>
    <row r="46" spans="1:23" ht="17.100000000000001" customHeight="1" x14ac:dyDescent="0.15">
      <c r="A46" s="15" t="s">
        <v>213</v>
      </c>
      <c r="B46" s="16">
        <v>9783032034755</v>
      </c>
      <c r="C46" s="17" t="s">
        <v>227</v>
      </c>
      <c r="D46" s="19" t="s">
        <v>228</v>
      </c>
      <c r="E46" s="23" t="s">
        <v>229</v>
      </c>
      <c r="F46" s="18">
        <v>202511</v>
      </c>
      <c r="G46" s="19" t="s">
        <v>38</v>
      </c>
      <c r="H46" s="19" t="s">
        <v>36</v>
      </c>
      <c r="I46" s="23" t="s">
        <v>129</v>
      </c>
      <c r="J46" s="32">
        <v>26286</v>
      </c>
      <c r="K46" s="32">
        <v>19327</v>
      </c>
      <c r="L46" s="27">
        <v>21698</v>
      </c>
      <c r="M46" s="50">
        <v>23897</v>
      </c>
      <c r="N46" s="20">
        <v>17570</v>
      </c>
      <c r="O46" s="18" t="s">
        <v>130</v>
      </c>
      <c r="P46" s="19">
        <v>99.99</v>
      </c>
      <c r="Q46" s="26">
        <v>109.5</v>
      </c>
      <c r="R46" s="16">
        <v>32323753</v>
      </c>
      <c r="S46" s="19" t="s">
        <v>38</v>
      </c>
      <c r="T46" s="19" t="s">
        <v>230</v>
      </c>
      <c r="U46" s="19" t="s">
        <v>218</v>
      </c>
      <c r="V46" s="57" t="s">
        <v>231</v>
      </c>
      <c r="W46" s="61" t="str">
        <f t="shared" si="0"/>
        <v>BookWeb Pro</v>
      </c>
    </row>
    <row r="47" spans="1:23" ht="17.100000000000001" customHeight="1" x14ac:dyDescent="0.15">
      <c r="A47" s="15" t="s">
        <v>213</v>
      </c>
      <c r="B47" s="16">
        <v>9781529609707</v>
      </c>
      <c r="C47" s="17" t="s">
        <v>232</v>
      </c>
      <c r="D47" s="19" t="s">
        <v>233</v>
      </c>
      <c r="E47" s="23" t="s">
        <v>234</v>
      </c>
      <c r="F47" s="18">
        <v>202508</v>
      </c>
      <c r="G47" s="19" t="s">
        <v>38</v>
      </c>
      <c r="H47" s="19" t="s">
        <v>36</v>
      </c>
      <c r="I47" s="23" t="s">
        <v>37</v>
      </c>
      <c r="J47" s="32">
        <v>41283</v>
      </c>
      <c r="K47" s="32">
        <v>30659</v>
      </c>
      <c r="L47" s="27">
        <v>45774</v>
      </c>
      <c r="M47" s="50">
        <v>37530</v>
      </c>
      <c r="N47" s="20">
        <v>27872</v>
      </c>
      <c r="O47" s="18" t="s">
        <v>39</v>
      </c>
      <c r="P47" s="19">
        <v>135</v>
      </c>
      <c r="Q47" s="26">
        <v>231</v>
      </c>
      <c r="R47" s="16">
        <v>32255787</v>
      </c>
      <c r="S47" s="19" t="s">
        <v>38</v>
      </c>
      <c r="T47" s="19" t="s">
        <v>117</v>
      </c>
      <c r="U47" s="19" t="s">
        <v>235</v>
      </c>
      <c r="V47" s="57" t="s">
        <v>236</v>
      </c>
      <c r="W47" s="61" t="str">
        <f t="shared" si="0"/>
        <v>BookWeb Pro</v>
      </c>
    </row>
    <row r="48" spans="1:23" ht="17.100000000000001" customHeight="1" x14ac:dyDescent="0.15">
      <c r="A48" s="15" t="s">
        <v>213</v>
      </c>
      <c r="B48" s="16">
        <v>9789819978014</v>
      </c>
      <c r="C48" s="17" t="s">
        <v>237</v>
      </c>
      <c r="D48" s="19" t="s">
        <v>238</v>
      </c>
      <c r="E48" s="23" t="s">
        <v>239</v>
      </c>
      <c r="F48" s="18">
        <v>202411</v>
      </c>
      <c r="G48" s="19" t="s">
        <v>38</v>
      </c>
      <c r="H48" s="19" t="s">
        <v>36</v>
      </c>
      <c r="I48" s="23" t="s">
        <v>167</v>
      </c>
      <c r="J48" s="32">
        <v>157736</v>
      </c>
      <c r="K48" s="32">
        <v>115973</v>
      </c>
      <c r="L48" s="27">
        <v>193200</v>
      </c>
      <c r="M48" s="50">
        <v>143397</v>
      </c>
      <c r="N48" s="20">
        <v>105430</v>
      </c>
      <c r="O48" s="18" t="s">
        <v>130</v>
      </c>
      <c r="P48" s="19">
        <v>599.99</v>
      </c>
      <c r="Q48" s="26">
        <v>974.99</v>
      </c>
      <c r="R48" s="16">
        <v>31812798</v>
      </c>
      <c r="S48" s="19" t="s">
        <v>38</v>
      </c>
      <c r="T48" s="19" t="s">
        <v>240</v>
      </c>
      <c r="U48" s="19" t="s">
        <v>235</v>
      </c>
      <c r="V48" s="57" t="s">
        <v>241</v>
      </c>
      <c r="W48" s="61" t="str">
        <f t="shared" si="0"/>
        <v>BookWeb Pro</v>
      </c>
    </row>
    <row r="49" spans="1:23" ht="17.100000000000001" customHeight="1" x14ac:dyDescent="0.15">
      <c r="A49" s="15" t="s">
        <v>213</v>
      </c>
      <c r="B49" s="16">
        <v>9780231218818</v>
      </c>
      <c r="C49" s="17" t="s">
        <v>242</v>
      </c>
      <c r="D49" s="19" t="s">
        <v>243</v>
      </c>
      <c r="E49" s="23" t="s">
        <v>244</v>
      </c>
      <c r="F49" s="18">
        <v>202511</v>
      </c>
      <c r="G49" s="19" t="s">
        <v>38</v>
      </c>
      <c r="H49" s="19" t="s">
        <v>36</v>
      </c>
      <c r="I49" s="23" t="s">
        <v>245</v>
      </c>
      <c r="J49" s="32">
        <v>24805</v>
      </c>
      <c r="K49" s="32">
        <v>19844</v>
      </c>
      <c r="L49" s="27" t="s">
        <v>38</v>
      </c>
      <c r="M49" s="50">
        <v>22550</v>
      </c>
      <c r="N49" s="20">
        <v>18040</v>
      </c>
      <c r="O49" s="18" t="s">
        <v>81</v>
      </c>
      <c r="P49" s="19">
        <v>110</v>
      </c>
      <c r="Q49" s="26" t="s">
        <v>38</v>
      </c>
      <c r="R49" s="16" t="s">
        <v>38</v>
      </c>
      <c r="S49" s="19" t="s">
        <v>38</v>
      </c>
      <c r="T49" s="19" t="s">
        <v>246</v>
      </c>
      <c r="U49" s="19" t="s">
        <v>235</v>
      </c>
      <c r="V49" s="57" t="s">
        <v>247</v>
      </c>
      <c r="W49" s="61" t="str">
        <f t="shared" si="0"/>
        <v>BookWeb Pro</v>
      </c>
    </row>
    <row r="50" spans="1:23" ht="17.100000000000001" customHeight="1" x14ac:dyDescent="0.15">
      <c r="A50" s="15" t="s">
        <v>213</v>
      </c>
      <c r="B50" s="16">
        <v>9780231218825</v>
      </c>
      <c r="C50" s="17" t="s">
        <v>242</v>
      </c>
      <c r="D50" s="19" t="s">
        <v>243</v>
      </c>
      <c r="E50" s="23" t="s">
        <v>244</v>
      </c>
      <c r="F50" s="18">
        <v>202511</v>
      </c>
      <c r="G50" s="19" t="s">
        <v>38</v>
      </c>
      <c r="H50" s="19" t="s">
        <v>43</v>
      </c>
      <c r="I50" s="23" t="s">
        <v>245</v>
      </c>
      <c r="J50" s="32">
        <v>6088</v>
      </c>
      <c r="K50" s="32">
        <v>4870</v>
      </c>
      <c r="L50" s="27" t="s">
        <v>38</v>
      </c>
      <c r="M50" s="50">
        <v>5535</v>
      </c>
      <c r="N50" s="20">
        <v>4428</v>
      </c>
      <c r="O50" s="18" t="s">
        <v>81</v>
      </c>
      <c r="P50" s="19">
        <v>27</v>
      </c>
      <c r="Q50" s="26" t="s">
        <v>38</v>
      </c>
      <c r="R50" s="16" t="s">
        <v>38</v>
      </c>
      <c r="S50" s="19" t="s">
        <v>38</v>
      </c>
      <c r="T50" s="19" t="s">
        <v>246</v>
      </c>
      <c r="U50" s="19" t="s">
        <v>235</v>
      </c>
      <c r="V50" s="57" t="s">
        <v>248</v>
      </c>
      <c r="W50" s="61" t="str">
        <f t="shared" si="0"/>
        <v>BookWeb Pro</v>
      </c>
    </row>
    <row r="51" spans="1:23" ht="17.100000000000001" customHeight="1" x14ac:dyDescent="0.15">
      <c r="A51" s="15" t="s">
        <v>213</v>
      </c>
      <c r="B51" s="16">
        <v>9783032040749</v>
      </c>
      <c r="C51" s="17" t="s">
        <v>249</v>
      </c>
      <c r="D51" s="19" t="s">
        <v>250</v>
      </c>
      <c r="E51" s="23" t="s">
        <v>251</v>
      </c>
      <c r="F51" s="18">
        <v>202512</v>
      </c>
      <c r="G51" s="19" t="s">
        <v>96</v>
      </c>
      <c r="H51" s="19" t="s">
        <v>36</v>
      </c>
      <c r="I51" s="23" t="s">
        <v>129</v>
      </c>
      <c r="J51" s="32">
        <v>34173</v>
      </c>
      <c r="K51" s="32">
        <v>25125</v>
      </c>
      <c r="L51" s="27" t="s">
        <v>38</v>
      </c>
      <c r="M51" s="50">
        <v>31067</v>
      </c>
      <c r="N51" s="20">
        <v>22841</v>
      </c>
      <c r="O51" s="18" t="s">
        <v>130</v>
      </c>
      <c r="P51" s="19">
        <v>129.99</v>
      </c>
      <c r="Q51" s="26" t="s">
        <v>38</v>
      </c>
      <c r="R51" s="16" t="s">
        <v>38</v>
      </c>
      <c r="S51" s="19" t="s">
        <v>38</v>
      </c>
      <c r="T51" s="19" t="s">
        <v>252</v>
      </c>
      <c r="U51" s="19" t="s">
        <v>235</v>
      </c>
      <c r="V51" s="57" t="s">
        <v>253</v>
      </c>
      <c r="W51" s="61" t="str">
        <f t="shared" si="0"/>
        <v>BookWeb Pro</v>
      </c>
    </row>
    <row r="52" spans="1:23" ht="17.100000000000001" customHeight="1" x14ac:dyDescent="0.15">
      <c r="A52" s="15" t="s">
        <v>213</v>
      </c>
      <c r="B52" s="16">
        <v>9781032783376</v>
      </c>
      <c r="C52" s="17" t="s">
        <v>254</v>
      </c>
      <c r="D52" s="19" t="s">
        <v>255</v>
      </c>
      <c r="E52" s="23" t="s">
        <v>256</v>
      </c>
      <c r="F52" s="18">
        <v>202512</v>
      </c>
      <c r="G52" s="19" t="s">
        <v>38</v>
      </c>
      <c r="H52" s="19" t="s">
        <v>36</v>
      </c>
      <c r="I52" s="23" t="s">
        <v>48</v>
      </c>
      <c r="J52" s="32">
        <v>70334</v>
      </c>
      <c r="K52" s="32">
        <v>54480</v>
      </c>
      <c r="L52" s="27" t="s">
        <v>38</v>
      </c>
      <c r="M52" s="50">
        <v>63940</v>
      </c>
      <c r="N52" s="20">
        <v>49528</v>
      </c>
      <c r="O52" s="18" t="s">
        <v>39</v>
      </c>
      <c r="P52" s="19">
        <v>230</v>
      </c>
      <c r="Q52" s="26" t="s">
        <v>38</v>
      </c>
      <c r="R52" s="16" t="s">
        <v>38</v>
      </c>
      <c r="S52" s="19" t="s">
        <v>38</v>
      </c>
      <c r="T52" s="19" t="s">
        <v>257</v>
      </c>
      <c r="U52" s="19" t="s">
        <v>258</v>
      </c>
      <c r="V52" s="57" t="s">
        <v>259</v>
      </c>
      <c r="W52" s="61" t="str">
        <f t="shared" si="0"/>
        <v>BookWeb Pro</v>
      </c>
    </row>
    <row r="53" spans="1:23" ht="17.100000000000001" customHeight="1" x14ac:dyDescent="0.15">
      <c r="A53" s="15" t="s">
        <v>260</v>
      </c>
      <c r="B53" s="16">
        <v>9781509569007</v>
      </c>
      <c r="C53" s="17" t="s">
        <v>261</v>
      </c>
      <c r="D53" s="19" t="s">
        <v>262</v>
      </c>
      <c r="E53" s="23" t="s">
        <v>263</v>
      </c>
      <c r="F53" s="18">
        <v>202511</v>
      </c>
      <c r="G53" s="19" t="s">
        <v>38</v>
      </c>
      <c r="H53" s="19" t="s">
        <v>36</v>
      </c>
      <c r="I53" s="23" t="s">
        <v>140</v>
      </c>
      <c r="J53" s="32">
        <v>5637</v>
      </c>
      <c r="K53" s="32">
        <v>4239</v>
      </c>
      <c r="L53" s="27" t="s">
        <v>38</v>
      </c>
      <c r="M53" s="50">
        <v>5125</v>
      </c>
      <c r="N53" s="20">
        <v>3854</v>
      </c>
      <c r="O53" s="18" t="s">
        <v>81</v>
      </c>
      <c r="P53" s="19">
        <v>25</v>
      </c>
      <c r="Q53" s="26" t="s">
        <v>38</v>
      </c>
      <c r="R53" s="16" t="s">
        <v>38</v>
      </c>
      <c r="S53" s="19" t="s">
        <v>38</v>
      </c>
      <c r="T53" s="19" t="s">
        <v>264</v>
      </c>
      <c r="U53" s="19" t="s">
        <v>265</v>
      </c>
      <c r="V53" s="57" t="s">
        <v>266</v>
      </c>
      <c r="W53" s="61" t="str">
        <f t="shared" si="0"/>
        <v>BookWeb Pro</v>
      </c>
    </row>
    <row r="54" spans="1:23" ht="17.100000000000001" customHeight="1" x14ac:dyDescent="0.15">
      <c r="A54" s="15" t="s">
        <v>260</v>
      </c>
      <c r="B54" s="16">
        <v>9780691190075</v>
      </c>
      <c r="C54" s="17" t="s">
        <v>267</v>
      </c>
      <c r="D54" s="19" t="s">
        <v>268</v>
      </c>
      <c r="E54" s="23" t="s">
        <v>269</v>
      </c>
      <c r="F54" s="18">
        <v>202409</v>
      </c>
      <c r="G54" s="19" t="s">
        <v>38</v>
      </c>
      <c r="H54" s="19" t="s">
        <v>36</v>
      </c>
      <c r="I54" s="23" t="s">
        <v>270</v>
      </c>
      <c r="J54" s="32">
        <v>9007</v>
      </c>
      <c r="K54" s="32">
        <v>7206</v>
      </c>
      <c r="L54" s="27" t="s">
        <v>38</v>
      </c>
      <c r="M54" s="50">
        <v>8189</v>
      </c>
      <c r="N54" s="20">
        <v>6551</v>
      </c>
      <c r="O54" s="18" t="s">
        <v>81</v>
      </c>
      <c r="P54" s="19">
        <v>39.950000000000003</v>
      </c>
      <c r="Q54" s="26" t="s">
        <v>38</v>
      </c>
      <c r="R54" s="16" t="s">
        <v>38</v>
      </c>
      <c r="S54" s="19" t="s">
        <v>38</v>
      </c>
      <c r="T54" s="19" t="s">
        <v>271</v>
      </c>
      <c r="U54" s="19" t="s">
        <v>272</v>
      </c>
      <c r="V54" s="57" t="s">
        <v>273</v>
      </c>
      <c r="W54" s="61" t="str">
        <f t="shared" si="0"/>
        <v>BookWeb Pro</v>
      </c>
    </row>
    <row r="55" spans="1:23" ht="17.100000000000001" customHeight="1" x14ac:dyDescent="0.15">
      <c r="A55" s="15" t="s">
        <v>260</v>
      </c>
      <c r="B55" s="16">
        <v>9780231218566</v>
      </c>
      <c r="C55" s="17" t="s">
        <v>274</v>
      </c>
      <c r="D55" s="19" t="s">
        <v>275</v>
      </c>
      <c r="E55" s="23" t="s">
        <v>276</v>
      </c>
      <c r="F55" s="18">
        <v>202512</v>
      </c>
      <c r="G55" s="19" t="s">
        <v>38</v>
      </c>
      <c r="H55" s="19" t="s">
        <v>43</v>
      </c>
      <c r="I55" s="23" t="s">
        <v>245</v>
      </c>
      <c r="J55" s="32">
        <v>9020</v>
      </c>
      <c r="K55" s="32">
        <v>7216</v>
      </c>
      <c r="L55" s="27" t="s">
        <v>38</v>
      </c>
      <c r="M55" s="50">
        <v>8200</v>
      </c>
      <c r="N55" s="20">
        <v>6560</v>
      </c>
      <c r="O55" s="18" t="s">
        <v>81</v>
      </c>
      <c r="P55" s="19">
        <v>40</v>
      </c>
      <c r="Q55" s="26" t="s">
        <v>38</v>
      </c>
      <c r="R55" s="16" t="s">
        <v>38</v>
      </c>
      <c r="S55" s="19" t="s">
        <v>38</v>
      </c>
      <c r="T55" s="19" t="s">
        <v>89</v>
      </c>
      <c r="U55" s="19" t="s">
        <v>277</v>
      </c>
      <c r="V55" s="57" t="s">
        <v>278</v>
      </c>
      <c r="W55" s="61" t="str">
        <f t="shared" si="0"/>
        <v>BookWeb Pro</v>
      </c>
    </row>
    <row r="56" spans="1:23" ht="17.100000000000001" customHeight="1" x14ac:dyDescent="0.15">
      <c r="A56" s="15" t="s">
        <v>260</v>
      </c>
      <c r="B56" s="16">
        <v>9780231218559</v>
      </c>
      <c r="C56" s="17" t="s">
        <v>274</v>
      </c>
      <c r="D56" s="19" t="s">
        <v>275</v>
      </c>
      <c r="E56" s="23" t="s">
        <v>276</v>
      </c>
      <c r="F56" s="18">
        <v>202512</v>
      </c>
      <c r="G56" s="19" t="s">
        <v>38</v>
      </c>
      <c r="H56" s="19" t="s">
        <v>36</v>
      </c>
      <c r="I56" s="23" t="s">
        <v>245</v>
      </c>
      <c r="J56" s="32">
        <v>36080</v>
      </c>
      <c r="K56" s="32">
        <v>28864</v>
      </c>
      <c r="L56" s="27" t="s">
        <v>38</v>
      </c>
      <c r="M56" s="50">
        <v>32800</v>
      </c>
      <c r="N56" s="20">
        <v>26240</v>
      </c>
      <c r="O56" s="18" t="s">
        <v>81</v>
      </c>
      <c r="P56" s="19">
        <v>160</v>
      </c>
      <c r="Q56" s="26" t="s">
        <v>38</v>
      </c>
      <c r="R56" s="16" t="s">
        <v>38</v>
      </c>
      <c r="S56" s="19" t="s">
        <v>38</v>
      </c>
      <c r="T56" s="19" t="s">
        <v>89</v>
      </c>
      <c r="U56" s="19" t="s">
        <v>277</v>
      </c>
      <c r="V56" s="57" t="s">
        <v>279</v>
      </c>
      <c r="W56" s="61" t="str">
        <f t="shared" si="0"/>
        <v>BookWeb Pro</v>
      </c>
    </row>
    <row r="57" spans="1:23" ht="17.100000000000001" customHeight="1" x14ac:dyDescent="0.15">
      <c r="A57" s="15" t="s">
        <v>260</v>
      </c>
      <c r="B57" s="16">
        <v>9780231216883</v>
      </c>
      <c r="C57" s="17" t="s">
        <v>280</v>
      </c>
      <c r="D57" s="19" t="s">
        <v>281</v>
      </c>
      <c r="E57" s="23" t="s">
        <v>282</v>
      </c>
      <c r="F57" s="18">
        <v>202504</v>
      </c>
      <c r="G57" s="19" t="s">
        <v>38</v>
      </c>
      <c r="H57" s="19" t="s">
        <v>43</v>
      </c>
      <c r="I57" s="23" t="s">
        <v>245</v>
      </c>
      <c r="J57" s="32">
        <v>9020</v>
      </c>
      <c r="K57" s="32">
        <v>7216</v>
      </c>
      <c r="L57" s="27" t="s">
        <v>38</v>
      </c>
      <c r="M57" s="50">
        <v>8200</v>
      </c>
      <c r="N57" s="20">
        <v>6560</v>
      </c>
      <c r="O57" s="18" t="s">
        <v>81</v>
      </c>
      <c r="P57" s="19">
        <v>40</v>
      </c>
      <c r="Q57" s="26" t="s">
        <v>38</v>
      </c>
      <c r="R57" s="16" t="s">
        <v>38</v>
      </c>
      <c r="S57" s="19" t="s">
        <v>38</v>
      </c>
      <c r="T57" s="19" t="s">
        <v>283</v>
      </c>
      <c r="U57" s="19" t="s">
        <v>176</v>
      </c>
      <c r="V57" s="57" t="s">
        <v>284</v>
      </c>
      <c r="W57" s="61" t="str">
        <f t="shared" si="0"/>
        <v>BookWeb Pro</v>
      </c>
    </row>
    <row r="58" spans="1:23" ht="17.100000000000001" customHeight="1" x14ac:dyDescent="0.15">
      <c r="A58" s="15" t="s">
        <v>260</v>
      </c>
      <c r="B58" s="16">
        <v>9780231216890</v>
      </c>
      <c r="C58" s="17" t="s">
        <v>280</v>
      </c>
      <c r="D58" s="19" t="s">
        <v>281</v>
      </c>
      <c r="E58" s="23" t="s">
        <v>282</v>
      </c>
      <c r="F58" s="18">
        <v>202504</v>
      </c>
      <c r="G58" s="19" t="s">
        <v>38</v>
      </c>
      <c r="H58" s="19" t="s">
        <v>36</v>
      </c>
      <c r="I58" s="23" t="s">
        <v>245</v>
      </c>
      <c r="J58" s="32">
        <v>36080</v>
      </c>
      <c r="K58" s="32">
        <v>28864</v>
      </c>
      <c r="L58" s="27" t="s">
        <v>38</v>
      </c>
      <c r="M58" s="50">
        <v>32800</v>
      </c>
      <c r="N58" s="20">
        <v>26240</v>
      </c>
      <c r="O58" s="18" t="s">
        <v>81</v>
      </c>
      <c r="P58" s="19">
        <v>160</v>
      </c>
      <c r="Q58" s="26" t="s">
        <v>38</v>
      </c>
      <c r="R58" s="16" t="s">
        <v>38</v>
      </c>
      <c r="S58" s="19" t="s">
        <v>38</v>
      </c>
      <c r="T58" s="19" t="s">
        <v>283</v>
      </c>
      <c r="U58" s="19" t="s">
        <v>176</v>
      </c>
      <c r="V58" s="57" t="s">
        <v>285</v>
      </c>
      <c r="W58" s="61" t="str">
        <f t="shared" si="0"/>
        <v>BookWeb Pro</v>
      </c>
    </row>
    <row r="59" spans="1:23" ht="17.100000000000001" customHeight="1" x14ac:dyDescent="0.15">
      <c r="A59" s="15" t="s">
        <v>260</v>
      </c>
      <c r="B59" s="16">
        <v>9781473967458</v>
      </c>
      <c r="C59" s="17" t="s">
        <v>286</v>
      </c>
      <c r="D59" s="19" t="s">
        <v>287</v>
      </c>
      <c r="E59" s="23" t="s">
        <v>288</v>
      </c>
      <c r="F59" s="18">
        <v>202312</v>
      </c>
      <c r="G59" s="19" t="s">
        <v>38</v>
      </c>
      <c r="H59" s="19" t="s">
        <v>36</v>
      </c>
      <c r="I59" s="23" t="s">
        <v>62</v>
      </c>
      <c r="J59" s="32">
        <v>18348</v>
      </c>
      <c r="K59" s="32">
        <v>13625</v>
      </c>
      <c r="L59" s="27">
        <v>73317</v>
      </c>
      <c r="M59" s="50">
        <v>16680</v>
      </c>
      <c r="N59" s="20">
        <v>12387</v>
      </c>
      <c r="O59" s="18" t="s">
        <v>39</v>
      </c>
      <c r="P59" s="19">
        <v>60</v>
      </c>
      <c r="Q59" s="26">
        <v>370</v>
      </c>
      <c r="R59" s="16">
        <v>30999676</v>
      </c>
      <c r="S59" s="19" t="s">
        <v>38</v>
      </c>
      <c r="T59" s="19" t="s">
        <v>289</v>
      </c>
      <c r="U59" s="19" t="s">
        <v>290</v>
      </c>
      <c r="V59" s="57" t="s">
        <v>291</v>
      </c>
      <c r="W59" s="61" t="str">
        <f t="shared" si="0"/>
        <v>BookWeb Pro</v>
      </c>
    </row>
    <row r="60" spans="1:23" ht="17.100000000000001" customHeight="1" x14ac:dyDescent="0.15">
      <c r="A60" s="15" t="s">
        <v>292</v>
      </c>
      <c r="B60" s="16">
        <v>9781350534353</v>
      </c>
      <c r="C60" s="17" t="s">
        <v>293</v>
      </c>
      <c r="D60" s="19" t="s">
        <v>294</v>
      </c>
      <c r="E60" s="23" t="s">
        <v>295</v>
      </c>
      <c r="F60" s="18">
        <v>202511</v>
      </c>
      <c r="G60" s="19" t="s">
        <v>38</v>
      </c>
      <c r="H60" s="19" t="s">
        <v>36</v>
      </c>
      <c r="I60" s="23" t="s">
        <v>160</v>
      </c>
      <c r="J60" s="32">
        <v>19877</v>
      </c>
      <c r="K60" s="32">
        <v>15873</v>
      </c>
      <c r="L60" s="27" t="s">
        <v>38</v>
      </c>
      <c r="M60" s="50">
        <v>18070</v>
      </c>
      <c r="N60" s="20">
        <v>14430</v>
      </c>
      <c r="O60" s="18" t="s">
        <v>39</v>
      </c>
      <c r="P60" s="19">
        <v>65</v>
      </c>
      <c r="Q60" s="26" t="s">
        <v>38</v>
      </c>
      <c r="R60" s="16" t="s">
        <v>38</v>
      </c>
      <c r="S60" s="19" t="s">
        <v>38</v>
      </c>
      <c r="T60" s="19" t="s">
        <v>224</v>
      </c>
      <c r="U60" s="19" t="s">
        <v>296</v>
      </c>
      <c r="V60" s="57" t="s">
        <v>297</v>
      </c>
      <c r="W60" s="61" t="str">
        <f t="shared" si="0"/>
        <v>BookWeb Pro</v>
      </c>
    </row>
    <row r="61" spans="1:23" ht="17.100000000000001" customHeight="1" x14ac:dyDescent="0.15">
      <c r="A61" s="15" t="s">
        <v>292</v>
      </c>
      <c r="B61" s="16">
        <v>9781350534360</v>
      </c>
      <c r="C61" s="17" t="s">
        <v>293</v>
      </c>
      <c r="D61" s="19" t="s">
        <v>294</v>
      </c>
      <c r="E61" s="23" t="s">
        <v>295</v>
      </c>
      <c r="F61" s="18">
        <v>202511</v>
      </c>
      <c r="G61" s="19" t="s">
        <v>38</v>
      </c>
      <c r="H61" s="19" t="s">
        <v>43</v>
      </c>
      <c r="I61" s="23" t="s">
        <v>160</v>
      </c>
      <c r="J61" s="32">
        <v>6112</v>
      </c>
      <c r="K61" s="32">
        <v>4880</v>
      </c>
      <c r="L61" s="27">
        <v>17239</v>
      </c>
      <c r="M61" s="50">
        <v>5557</v>
      </c>
      <c r="N61" s="20">
        <v>4437</v>
      </c>
      <c r="O61" s="18" t="s">
        <v>39</v>
      </c>
      <c r="P61" s="19">
        <v>19.989999999999998</v>
      </c>
      <c r="Q61" s="26">
        <v>87</v>
      </c>
      <c r="R61" s="16">
        <v>32344327</v>
      </c>
      <c r="S61" s="19" t="s">
        <v>38</v>
      </c>
      <c r="T61" s="19" t="s">
        <v>224</v>
      </c>
      <c r="U61" s="19" t="s">
        <v>296</v>
      </c>
      <c r="V61" s="57" t="s">
        <v>298</v>
      </c>
      <c r="W61" s="61" t="str">
        <f t="shared" si="0"/>
        <v>BookWeb Pro</v>
      </c>
    </row>
    <row r="62" spans="1:23" ht="17.100000000000001" customHeight="1" x14ac:dyDescent="0.15">
      <c r="A62" s="15" t="s">
        <v>292</v>
      </c>
      <c r="B62" s="16">
        <v>9780262553537</v>
      </c>
      <c r="C62" s="17" t="s">
        <v>299</v>
      </c>
      <c r="D62" s="19" t="s">
        <v>300</v>
      </c>
      <c r="E62" s="23" t="s">
        <v>301</v>
      </c>
      <c r="F62" s="18">
        <v>202512</v>
      </c>
      <c r="G62" s="19" t="s">
        <v>38</v>
      </c>
      <c r="H62" s="19" t="s">
        <v>43</v>
      </c>
      <c r="I62" s="23" t="s">
        <v>302</v>
      </c>
      <c r="J62" s="32">
        <v>14657</v>
      </c>
      <c r="K62" s="32">
        <v>11726</v>
      </c>
      <c r="L62" s="27" t="s">
        <v>38</v>
      </c>
      <c r="M62" s="50">
        <v>13325</v>
      </c>
      <c r="N62" s="20">
        <v>10660</v>
      </c>
      <c r="O62" s="18" t="s">
        <v>81</v>
      </c>
      <c r="P62" s="19">
        <v>65</v>
      </c>
      <c r="Q62" s="26" t="s">
        <v>38</v>
      </c>
      <c r="R62" s="16" t="s">
        <v>38</v>
      </c>
      <c r="S62" s="19" t="s">
        <v>38</v>
      </c>
      <c r="T62" s="19" t="s">
        <v>303</v>
      </c>
      <c r="U62" s="19" t="s">
        <v>296</v>
      </c>
      <c r="V62" s="57" t="s">
        <v>304</v>
      </c>
      <c r="W62" s="61" t="str">
        <f t="shared" si="0"/>
        <v>BookWeb Pro</v>
      </c>
    </row>
    <row r="63" spans="1:23" ht="17.100000000000001" customHeight="1" x14ac:dyDescent="0.15">
      <c r="A63" s="15" t="s">
        <v>292</v>
      </c>
      <c r="B63" s="16">
        <v>9780198888130</v>
      </c>
      <c r="C63" s="17" t="s">
        <v>305</v>
      </c>
      <c r="D63" s="19" t="s">
        <v>306</v>
      </c>
      <c r="E63" s="23" t="s">
        <v>307</v>
      </c>
      <c r="F63" s="18">
        <v>202502</v>
      </c>
      <c r="G63" s="19" t="s">
        <v>38</v>
      </c>
      <c r="H63" s="19" t="s">
        <v>36</v>
      </c>
      <c r="I63" s="23" t="s">
        <v>308</v>
      </c>
      <c r="J63" s="32">
        <v>30274</v>
      </c>
      <c r="K63" s="32">
        <v>24175</v>
      </c>
      <c r="L63" s="27" t="s">
        <v>38</v>
      </c>
      <c r="M63" s="50">
        <v>27522</v>
      </c>
      <c r="N63" s="20">
        <v>21978</v>
      </c>
      <c r="O63" s="18" t="s">
        <v>39</v>
      </c>
      <c r="P63" s="19">
        <v>99</v>
      </c>
      <c r="Q63" s="26" t="s">
        <v>38</v>
      </c>
      <c r="R63" s="16" t="s">
        <v>38</v>
      </c>
      <c r="S63" s="19" t="s">
        <v>38</v>
      </c>
      <c r="T63" s="19" t="s">
        <v>309</v>
      </c>
      <c r="U63" s="19" t="s">
        <v>296</v>
      </c>
      <c r="V63" s="57" t="s">
        <v>310</v>
      </c>
      <c r="W63" s="61" t="str">
        <f t="shared" si="0"/>
        <v>BookWeb Pro</v>
      </c>
    </row>
    <row r="64" spans="1:23" ht="17.100000000000001" customHeight="1" x14ac:dyDescent="0.15">
      <c r="A64" s="15" t="s">
        <v>292</v>
      </c>
      <c r="B64" s="16">
        <v>9781119981800</v>
      </c>
      <c r="C64" s="17" t="s">
        <v>311</v>
      </c>
      <c r="D64" s="19" t="s">
        <v>312</v>
      </c>
      <c r="E64" s="23" t="s">
        <v>313</v>
      </c>
      <c r="F64" s="18">
        <v>202505</v>
      </c>
      <c r="G64" s="19" t="s">
        <v>38</v>
      </c>
      <c r="H64" s="19" t="s">
        <v>36</v>
      </c>
      <c r="I64" s="23" t="s">
        <v>97</v>
      </c>
      <c r="J64" s="32">
        <v>43972</v>
      </c>
      <c r="K64" s="32">
        <v>33067</v>
      </c>
      <c r="L64" s="27">
        <v>38640</v>
      </c>
      <c r="M64" s="50">
        <v>39975</v>
      </c>
      <c r="N64" s="20">
        <v>30061</v>
      </c>
      <c r="O64" s="18" t="s">
        <v>81</v>
      </c>
      <c r="P64" s="19">
        <v>195</v>
      </c>
      <c r="Q64" s="26">
        <v>195</v>
      </c>
      <c r="R64" s="16">
        <v>32005867</v>
      </c>
      <c r="S64" s="19" t="s">
        <v>38</v>
      </c>
      <c r="T64" s="19" t="s">
        <v>314</v>
      </c>
      <c r="U64" s="19" t="s">
        <v>315</v>
      </c>
      <c r="V64" s="57" t="s">
        <v>316</v>
      </c>
      <c r="W64" s="61" t="str">
        <f t="shared" si="0"/>
        <v>BookWeb Pro</v>
      </c>
    </row>
    <row r="65" spans="1:23" ht="17.100000000000001" customHeight="1" x14ac:dyDescent="0.15">
      <c r="A65" s="15" t="s">
        <v>317</v>
      </c>
      <c r="B65" s="16">
        <v>9780231214087</v>
      </c>
      <c r="C65" s="17" t="s">
        <v>318</v>
      </c>
      <c r="D65" s="19" t="s">
        <v>319</v>
      </c>
      <c r="E65" s="23" t="s">
        <v>320</v>
      </c>
      <c r="F65" s="18">
        <v>202512</v>
      </c>
      <c r="G65" s="19" t="s">
        <v>38</v>
      </c>
      <c r="H65" s="19" t="s">
        <v>36</v>
      </c>
      <c r="I65" s="23" t="s">
        <v>245</v>
      </c>
      <c r="J65" s="32">
        <v>31570</v>
      </c>
      <c r="K65" s="32">
        <v>25256</v>
      </c>
      <c r="L65" s="27" t="s">
        <v>38</v>
      </c>
      <c r="M65" s="50">
        <v>28700</v>
      </c>
      <c r="N65" s="20">
        <v>22960</v>
      </c>
      <c r="O65" s="18" t="s">
        <v>81</v>
      </c>
      <c r="P65" s="19">
        <v>140</v>
      </c>
      <c r="Q65" s="26" t="s">
        <v>38</v>
      </c>
      <c r="R65" s="16" t="s">
        <v>38</v>
      </c>
      <c r="S65" s="19" t="s">
        <v>38</v>
      </c>
      <c r="T65" s="19" t="s">
        <v>321</v>
      </c>
      <c r="U65" s="19" t="s">
        <v>322</v>
      </c>
      <c r="V65" s="57" t="s">
        <v>323</v>
      </c>
      <c r="W65" s="61" t="str">
        <f t="shared" si="0"/>
        <v>BookWeb Pro</v>
      </c>
    </row>
    <row r="66" spans="1:23" ht="17.100000000000001" customHeight="1" x14ac:dyDescent="0.15">
      <c r="A66" s="15" t="s">
        <v>317</v>
      </c>
      <c r="B66" s="16">
        <v>9780231214094</v>
      </c>
      <c r="C66" s="17" t="s">
        <v>318</v>
      </c>
      <c r="D66" s="19" t="s">
        <v>319</v>
      </c>
      <c r="E66" s="23" t="s">
        <v>320</v>
      </c>
      <c r="F66" s="18">
        <v>202512</v>
      </c>
      <c r="G66" s="19" t="s">
        <v>38</v>
      </c>
      <c r="H66" s="19" t="s">
        <v>43</v>
      </c>
      <c r="I66" s="23" t="s">
        <v>245</v>
      </c>
      <c r="J66" s="32">
        <v>8118</v>
      </c>
      <c r="K66" s="32">
        <v>6494</v>
      </c>
      <c r="L66" s="27" t="s">
        <v>38</v>
      </c>
      <c r="M66" s="50">
        <v>7380</v>
      </c>
      <c r="N66" s="20">
        <v>5904</v>
      </c>
      <c r="O66" s="18" t="s">
        <v>81</v>
      </c>
      <c r="P66" s="19">
        <v>36</v>
      </c>
      <c r="Q66" s="26" t="s">
        <v>38</v>
      </c>
      <c r="R66" s="16" t="s">
        <v>38</v>
      </c>
      <c r="S66" s="19" t="s">
        <v>38</v>
      </c>
      <c r="T66" s="19" t="s">
        <v>321</v>
      </c>
      <c r="U66" s="19" t="s">
        <v>322</v>
      </c>
      <c r="V66" s="57" t="s">
        <v>324</v>
      </c>
      <c r="W66" s="61" t="str">
        <f t="shared" si="0"/>
        <v>BookWeb Pro</v>
      </c>
    </row>
    <row r="67" spans="1:23" ht="17.100000000000001" customHeight="1" x14ac:dyDescent="0.15">
      <c r="A67" s="15" t="s">
        <v>317</v>
      </c>
      <c r="B67" s="16">
        <v>9781509555420</v>
      </c>
      <c r="C67" s="17" t="s">
        <v>325</v>
      </c>
      <c r="D67" s="19" t="s">
        <v>326</v>
      </c>
      <c r="E67" s="23" t="s">
        <v>327</v>
      </c>
      <c r="F67" s="18">
        <v>202407</v>
      </c>
      <c r="G67" s="19" t="s">
        <v>38</v>
      </c>
      <c r="H67" s="19" t="s">
        <v>36</v>
      </c>
      <c r="I67" s="23" t="s">
        <v>140</v>
      </c>
      <c r="J67" s="32">
        <v>15772</v>
      </c>
      <c r="K67" s="32">
        <v>11861</v>
      </c>
      <c r="L67" s="27" t="s">
        <v>38</v>
      </c>
      <c r="M67" s="50">
        <v>14339</v>
      </c>
      <c r="N67" s="20">
        <v>10783</v>
      </c>
      <c r="O67" s="18" t="s">
        <v>81</v>
      </c>
      <c r="P67" s="19">
        <v>69.95</v>
      </c>
      <c r="Q67" s="26" t="s">
        <v>38</v>
      </c>
      <c r="R67" s="16" t="s">
        <v>38</v>
      </c>
      <c r="S67" s="19" t="s">
        <v>38</v>
      </c>
      <c r="T67" s="19" t="s">
        <v>328</v>
      </c>
      <c r="U67" s="19" t="s">
        <v>322</v>
      </c>
      <c r="V67" s="57" t="s">
        <v>329</v>
      </c>
      <c r="W67" s="61" t="str">
        <f t="shared" si="0"/>
        <v>BookWeb Pro</v>
      </c>
    </row>
    <row r="68" spans="1:23" ht="17.100000000000001" customHeight="1" x14ac:dyDescent="0.15">
      <c r="A68" s="15" t="s">
        <v>317</v>
      </c>
      <c r="B68" s="16">
        <v>9781509555437</v>
      </c>
      <c r="C68" s="17" t="s">
        <v>325</v>
      </c>
      <c r="D68" s="19" t="s">
        <v>326</v>
      </c>
      <c r="E68" s="23" t="s">
        <v>327</v>
      </c>
      <c r="F68" s="18">
        <v>202407</v>
      </c>
      <c r="G68" s="19" t="s">
        <v>38</v>
      </c>
      <c r="H68" s="19" t="s">
        <v>43</v>
      </c>
      <c r="I68" s="23" t="s">
        <v>140</v>
      </c>
      <c r="J68" s="32">
        <v>5174</v>
      </c>
      <c r="K68" s="32">
        <v>3890</v>
      </c>
      <c r="L68" s="27" t="s">
        <v>38</v>
      </c>
      <c r="M68" s="50">
        <v>4704</v>
      </c>
      <c r="N68" s="20">
        <v>3537</v>
      </c>
      <c r="O68" s="18" t="s">
        <v>81</v>
      </c>
      <c r="P68" s="19">
        <v>22.95</v>
      </c>
      <c r="Q68" s="26" t="s">
        <v>38</v>
      </c>
      <c r="R68" s="16" t="s">
        <v>38</v>
      </c>
      <c r="S68" s="19" t="s">
        <v>38</v>
      </c>
      <c r="T68" s="19" t="s">
        <v>328</v>
      </c>
      <c r="U68" s="19" t="s">
        <v>322</v>
      </c>
      <c r="V68" s="57" t="s">
        <v>330</v>
      </c>
      <c r="W68" s="61" t="str">
        <f t="shared" si="0"/>
        <v>BookWeb Pro</v>
      </c>
    </row>
    <row r="69" spans="1:23" ht="17.100000000000001" customHeight="1" x14ac:dyDescent="0.15">
      <c r="A69" s="15" t="s">
        <v>317</v>
      </c>
      <c r="B69" s="16">
        <v>9781800377981</v>
      </c>
      <c r="C69" s="17" t="s">
        <v>331</v>
      </c>
      <c r="D69" s="19" t="s">
        <v>332</v>
      </c>
      <c r="E69" s="23" t="s">
        <v>333</v>
      </c>
      <c r="F69" s="18">
        <v>202410</v>
      </c>
      <c r="G69" s="19" t="s">
        <v>38</v>
      </c>
      <c r="H69" s="19" t="s">
        <v>36</v>
      </c>
      <c r="I69" s="23" t="s">
        <v>147</v>
      </c>
      <c r="J69" s="32">
        <v>90651</v>
      </c>
      <c r="K69" s="32">
        <v>72520</v>
      </c>
      <c r="L69" s="27">
        <v>95511</v>
      </c>
      <c r="M69" s="50">
        <v>82410</v>
      </c>
      <c r="N69" s="20">
        <v>65928</v>
      </c>
      <c r="O69" s="18" t="s">
        <v>81</v>
      </c>
      <c r="P69" s="19">
        <v>402</v>
      </c>
      <c r="Q69" s="26">
        <v>482</v>
      </c>
      <c r="R69" s="16">
        <v>31783161</v>
      </c>
      <c r="S69" s="19" t="s">
        <v>38</v>
      </c>
      <c r="T69" s="19" t="s">
        <v>334</v>
      </c>
      <c r="U69" s="19" t="s">
        <v>322</v>
      </c>
      <c r="V69" s="57" t="s">
        <v>335</v>
      </c>
      <c r="W69" s="61" t="str">
        <f t="shared" ref="W69:W132" si="1">HYPERLINK(V69,"BookWeb Pro")</f>
        <v>BookWeb Pro</v>
      </c>
    </row>
    <row r="70" spans="1:23" ht="17.100000000000001" customHeight="1" x14ac:dyDescent="0.15">
      <c r="A70" s="15" t="s">
        <v>317</v>
      </c>
      <c r="B70" s="16">
        <v>9780197653609</v>
      </c>
      <c r="C70" s="17" t="s">
        <v>336</v>
      </c>
      <c r="D70" s="19" t="s">
        <v>337</v>
      </c>
      <c r="E70" s="23" t="s">
        <v>338</v>
      </c>
      <c r="F70" s="18">
        <v>202505</v>
      </c>
      <c r="G70" s="19" t="s">
        <v>38</v>
      </c>
      <c r="H70" s="19" t="s">
        <v>36</v>
      </c>
      <c r="I70" s="23" t="s">
        <v>339</v>
      </c>
      <c r="J70" s="32">
        <v>45105</v>
      </c>
      <c r="K70" s="32">
        <v>36019</v>
      </c>
      <c r="L70" s="27">
        <v>58325</v>
      </c>
      <c r="M70" s="50">
        <v>41005</v>
      </c>
      <c r="N70" s="20">
        <v>32745</v>
      </c>
      <c r="O70" s="18" t="s">
        <v>39</v>
      </c>
      <c r="P70" s="19">
        <v>147.5</v>
      </c>
      <c r="Q70" s="26">
        <v>294.33999999999997</v>
      </c>
      <c r="R70" s="16">
        <v>31929893</v>
      </c>
      <c r="S70" s="19" t="s">
        <v>38</v>
      </c>
      <c r="T70" s="19" t="s">
        <v>340</v>
      </c>
      <c r="U70" s="19" t="s">
        <v>322</v>
      </c>
      <c r="V70" s="57" t="s">
        <v>341</v>
      </c>
      <c r="W70" s="61" t="str">
        <f t="shared" si="1"/>
        <v>BookWeb Pro</v>
      </c>
    </row>
    <row r="71" spans="1:23" ht="17.100000000000001" customHeight="1" x14ac:dyDescent="0.15">
      <c r="A71" s="15" t="s">
        <v>317</v>
      </c>
      <c r="B71" s="16">
        <v>9780262049597</v>
      </c>
      <c r="C71" s="17" t="s">
        <v>342</v>
      </c>
      <c r="D71" s="19" t="s">
        <v>343</v>
      </c>
      <c r="E71" s="23" t="s">
        <v>344</v>
      </c>
      <c r="F71" s="18">
        <v>202503</v>
      </c>
      <c r="G71" s="19" t="s">
        <v>38</v>
      </c>
      <c r="H71" s="19" t="s">
        <v>36</v>
      </c>
      <c r="I71" s="23" t="s">
        <v>302</v>
      </c>
      <c r="J71" s="32">
        <v>6752</v>
      </c>
      <c r="K71" s="32">
        <v>5402</v>
      </c>
      <c r="L71" s="27">
        <v>11889</v>
      </c>
      <c r="M71" s="50">
        <v>6139</v>
      </c>
      <c r="N71" s="20">
        <v>4911</v>
      </c>
      <c r="O71" s="18" t="s">
        <v>81</v>
      </c>
      <c r="P71" s="19">
        <v>29.95</v>
      </c>
      <c r="Q71" s="26">
        <v>60</v>
      </c>
      <c r="R71" s="16">
        <v>31368817</v>
      </c>
      <c r="S71" s="19" t="s">
        <v>38</v>
      </c>
      <c r="T71" s="19" t="s">
        <v>345</v>
      </c>
      <c r="U71" s="19" t="s">
        <v>346</v>
      </c>
      <c r="V71" s="57" t="s">
        <v>347</v>
      </c>
      <c r="W71" s="61" t="str">
        <f t="shared" si="1"/>
        <v>BookWeb Pro</v>
      </c>
    </row>
    <row r="72" spans="1:23" ht="17.100000000000001" customHeight="1" x14ac:dyDescent="0.15">
      <c r="A72" s="15" t="s">
        <v>348</v>
      </c>
      <c r="B72" s="16">
        <v>9781350506848</v>
      </c>
      <c r="C72" s="17" t="s">
        <v>349</v>
      </c>
      <c r="D72" s="19" t="s">
        <v>350</v>
      </c>
      <c r="E72" s="23" t="s">
        <v>351</v>
      </c>
      <c r="F72" s="18">
        <v>202512</v>
      </c>
      <c r="G72" s="19" t="s">
        <v>38</v>
      </c>
      <c r="H72" s="19" t="s">
        <v>36</v>
      </c>
      <c r="I72" s="23" t="s">
        <v>160</v>
      </c>
      <c r="J72" s="32">
        <v>25993</v>
      </c>
      <c r="K72" s="32">
        <v>20757</v>
      </c>
      <c r="L72" s="27" t="s">
        <v>38</v>
      </c>
      <c r="M72" s="50">
        <v>23630</v>
      </c>
      <c r="N72" s="20">
        <v>18870</v>
      </c>
      <c r="O72" s="18" t="s">
        <v>39</v>
      </c>
      <c r="P72" s="19">
        <v>85</v>
      </c>
      <c r="Q72" s="26" t="s">
        <v>38</v>
      </c>
      <c r="R72" s="16" t="s">
        <v>38</v>
      </c>
      <c r="S72" s="19" t="s">
        <v>38</v>
      </c>
      <c r="T72" s="19" t="s">
        <v>352</v>
      </c>
      <c r="U72" s="19" t="s">
        <v>353</v>
      </c>
      <c r="V72" s="57" t="s">
        <v>354</v>
      </c>
      <c r="W72" s="61" t="str">
        <f t="shared" si="1"/>
        <v>BookWeb Pro</v>
      </c>
    </row>
    <row r="73" spans="1:23" ht="17.100000000000001" customHeight="1" x14ac:dyDescent="0.15">
      <c r="A73" s="15" t="s">
        <v>348</v>
      </c>
      <c r="B73" s="16">
        <v>9781032540320</v>
      </c>
      <c r="C73" s="17" t="s">
        <v>355</v>
      </c>
      <c r="D73" s="19" t="s">
        <v>356</v>
      </c>
      <c r="E73" s="23" t="s">
        <v>357</v>
      </c>
      <c r="F73" s="18">
        <v>202503</v>
      </c>
      <c r="G73" s="19" t="s">
        <v>38</v>
      </c>
      <c r="H73" s="19" t="s">
        <v>36</v>
      </c>
      <c r="I73" s="23" t="s">
        <v>48</v>
      </c>
      <c r="J73" s="32">
        <v>56267</v>
      </c>
      <c r="K73" s="32">
        <v>43584</v>
      </c>
      <c r="L73" s="27">
        <v>65391</v>
      </c>
      <c r="M73" s="50">
        <v>51152</v>
      </c>
      <c r="N73" s="20">
        <v>39622</v>
      </c>
      <c r="O73" s="18" t="s">
        <v>39</v>
      </c>
      <c r="P73" s="19">
        <v>184</v>
      </c>
      <c r="Q73" s="26">
        <v>330</v>
      </c>
      <c r="R73" s="16">
        <v>31725554</v>
      </c>
      <c r="S73" s="19" t="s">
        <v>38</v>
      </c>
      <c r="T73" s="19" t="s">
        <v>358</v>
      </c>
      <c r="U73" s="19" t="s">
        <v>359</v>
      </c>
      <c r="V73" s="57" t="s">
        <v>360</v>
      </c>
      <c r="W73" s="61" t="str">
        <f t="shared" si="1"/>
        <v>BookWeb Pro</v>
      </c>
    </row>
    <row r="74" spans="1:23" ht="17.100000000000001" customHeight="1" x14ac:dyDescent="0.15">
      <c r="A74" s="15" t="s">
        <v>348</v>
      </c>
      <c r="B74" s="16">
        <v>9781509563081</v>
      </c>
      <c r="C74" s="17" t="s">
        <v>361</v>
      </c>
      <c r="D74" s="19" t="s">
        <v>362</v>
      </c>
      <c r="E74" s="23" t="s">
        <v>363</v>
      </c>
      <c r="F74" s="18">
        <v>202502</v>
      </c>
      <c r="G74" s="19" t="s">
        <v>96</v>
      </c>
      <c r="H74" s="19" t="s">
        <v>43</v>
      </c>
      <c r="I74" s="23" t="s">
        <v>140</v>
      </c>
      <c r="J74" s="32">
        <v>6527</v>
      </c>
      <c r="K74" s="32">
        <v>4908</v>
      </c>
      <c r="L74" s="27" t="s">
        <v>38</v>
      </c>
      <c r="M74" s="50">
        <v>5934</v>
      </c>
      <c r="N74" s="20">
        <v>4462</v>
      </c>
      <c r="O74" s="18" t="s">
        <v>81</v>
      </c>
      <c r="P74" s="19">
        <v>28.95</v>
      </c>
      <c r="Q74" s="26" t="s">
        <v>38</v>
      </c>
      <c r="R74" s="16" t="s">
        <v>38</v>
      </c>
      <c r="S74" s="19" t="s">
        <v>38</v>
      </c>
      <c r="T74" s="19" t="s">
        <v>364</v>
      </c>
      <c r="U74" s="19" t="s">
        <v>359</v>
      </c>
      <c r="V74" s="57" t="s">
        <v>365</v>
      </c>
      <c r="W74" s="61" t="str">
        <f t="shared" si="1"/>
        <v>BookWeb Pro</v>
      </c>
    </row>
    <row r="75" spans="1:23" ht="17.100000000000001" customHeight="1" x14ac:dyDescent="0.15">
      <c r="A75" s="15" t="s">
        <v>348</v>
      </c>
      <c r="B75" s="16">
        <v>9781509563074</v>
      </c>
      <c r="C75" s="17" t="s">
        <v>361</v>
      </c>
      <c r="D75" s="19" t="s">
        <v>362</v>
      </c>
      <c r="E75" s="23" t="s">
        <v>363</v>
      </c>
      <c r="F75" s="18">
        <v>202502</v>
      </c>
      <c r="G75" s="19" t="s">
        <v>96</v>
      </c>
      <c r="H75" s="19" t="s">
        <v>36</v>
      </c>
      <c r="I75" s="23" t="s">
        <v>140</v>
      </c>
      <c r="J75" s="32">
        <v>19155</v>
      </c>
      <c r="K75" s="32">
        <v>14404</v>
      </c>
      <c r="L75" s="27" t="s">
        <v>38</v>
      </c>
      <c r="M75" s="50">
        <v>17414</v>
      </c>
      <c r="N75" s="20">
        <v>13095</v>
      </c>
      <c r="O75" s="18" t="s">
        <v>81</v>
      </c>
      <c r="P75" s="19">
        <v>84.95</v>
      </c>
      <c r="Q75" s="26" t="s">
        <v>38</v>
      </c>
      <c r="R75" s="16" t="s">
        <v>38</v>
      </c>
      <c r="S75" s="19" t="s">
        <v>38</v>
      </c>
      <c r="T75" s="19" t="s">
        <v>364</v>
      </c>
      <c r="U75" s="19" t="s">
        <v>359</v>
      </c>
      <c r="V75" s="57" t="s">
        <v>366</v>
      </c>
      <c r="W75" s="61" t="str">
        <f t="shared" si="1"/>
        <v>BookWeb Pro</v>
      </c>
    </row>
    <row r="76" spans="1:23" ht="17.100000000000001" customHeight="1" x14ac:dyDescent="0.15">
      <c r="A76" s="15" t="s">
        <v>367</v>
      </c>
      <c r="B76" s="16">
        <v>9781350418875</v>
      </c>
      <c r="C76" s="17" t="s">
        <v>368</v>
      </c>
      <c r="D76" s="19" t="s">
        <v>369</v>
      </c>
      <c r="E76" s="23" t="s">
        <v>370</v>
      </c>
      <c r="F76" s="18">
        <v>202505</v>
      </c>
      <c r="G76" s="19" t="s">
        <v>38</v>
      </c>
      <c r="H76" s="19" t="s">
        <v>43</v>
      </c>
      <c r="I76" s="23" t="s">
        <v>160</v>
      </c>
      <c r="J76" s="32">
        <v>8864</v>
      </c>
      <c r="K76" s="32">
        <v>7078</v>
      </c>
      <c r="L76" s="27" t="s">
        <v>38</v>
      </c>
      <c r="M76" s="50">
        <v>8059</v>
      </c>
      <c r="N76" s="20">
        <v>6435</v>
      </c>
      <c r="O76" s="18" t="s">
        <v>39</v>
      </c>
      <c r="P76" s="19">
        <v>28.99</v>
      </c>
      <c r="Q76" s="26" t="s">
        <v>38</v>
      </c>
      <c r="R76" s="16" t="s">
        <v>38</v>
      </c>
      <c r="S76" s="19" t="s">
        <v>38</v>
      </c>
      <c r="T76" s="19" t="s">
        <v>161</v>
      </c>
      <c r="U76" s="19" t="s">
        <v>371</v>
      </c>
      <c r="V76" s="57" t="s">
        <v>372</v>
      </c>
      <c r="W76" s="61" t="str">
        <f t="shared" si="1"/>
        <v>BookWeb Pro</v>
      </c>
    </row>
    <row r="77" spans="1:23" ht="17.100000000000001" customHeight="1" x14ac:dyDescent="0.15">
      <c r="A77" s="15" t="s">
        <v>367</v>
      </c>
      <c r="B77" s="16">
        <v>9781350418837</v>
      </c>
      <c r="C77" s="17" t="s">
        <v>368</v>
      </c>
      <c r="D77" s="19" t="s">
        <v>369</v>
      </c>
      <c r="E77" s="23" t="s">
        <v>370</v>
      </c>
      <c r="F77" s="18">
        <v>202311</v>
      </c>
      <c r="G77" s="19" t="s">
        <v>38</v>
      </c>
      <c r="H77" s="19" t="s">
        <v>36</v>
      </c>
      <c r="I77" s="23" t="s">
        <v>160</v>
      </c>
      <c r="J77" s="32">
        <v>25993</v>
      </c>
      <c r="K77" s="32">
        <v>20757</v>
      </c>
      <c r="L77" s="27">
        <v>23778</v>
      </c>
      <c r="M77" s="50">
        <v>23630</v>
      </c>
      <c r="N77" s="20">
        <v>18870</v>
      </c>
      <c r="O77" s="18" t="s">
        <v>39</v>
      </c>
      <c r="P77" s="19">
        <v>85</v>
      </c>
      <c r="Q77" s="26">
        <v>120</v>
      </c>
      <c r="R77" s="16">
        <v>7280959</v>
      </c>
      <c r="S77" s="19" t="s">
        <v>38</v>
      </c>
      <c r="T77" s="19" t="s">
        <v>161</v>
      </c>
      <c r="U77" s="19" t="s">
        <v>371</v>
      </c>
      <c r="V77" s="57" t="s">
        <v>373</v>
      </c>
      <c r="W77" s="61" t="str">
        <f t="shared" si="1"/>
        <v>BookWeb Pro</v>
      </c>
    </row>
    <row r="78" spans="1:23" ht="17.100000000000001" customHeight="1" x14ac:dyDescent="0.15">
      <c r="A78" s="15" t="s">
        <v>367</v>
      </c>
      <c r="B78" s="16">
        <v>9781350541498</v>
      </c>
      <c r="C78" s="17" t="s">
        <v>374</v>
      </c>
      <c r="D78" s="19" t="s">
        <v>375</v>
      </c>
      <c r="E78" s="23" t="s">
        <v>376</v>
      </c>
      <c r="F78" s="18">
        <v>202507</v>
      </c>
      <c r="G78" s="19" t="s">
        <v>38</v>
      </c>
      <c r="H78" s="19" t="s">
        <v>36</v>
      </c>
      <c r="I78" s="23" t="s">
        <v>160</v>
      </c>
      <c r="J78" s="32">
        <v>25993</v>
      </c>
      <c r="K78" s="32">
        <v>20757</v>
      </c>
      <c r="L78" s="27">
        <v>23778</v>
      </c>
      <c r="M78" s="50">
        <v>23630</v>
      </c>
      <c r="N78" s="20">
        <v>18870</v>
      </c>
      <c r="O78" s="18" t="s">
        <v>39</v>
      </c>
      <c r="P78" s="19">
        <v>85</v>
      </c>
      <c r="Q78" s="26">
        <v>120</v>
      </c>
      <c r="R78" s="16">
        <v>32012360</v>
      </c>
      <c r="S78" s="19" t="s">
        <v>38</v>
      </c>
      <c r="T78" s="19" t="s">
        <v>377</v>
      </c>
      <c r="U78" s="19" t="s">
        <v>378</v>
      </c>
      <c r="V78" s="57" t="s">
        <v>379</v>
      </c>
      <c r="W78" s="61" t="str">
        <f t="shared" si="1"/>
        <v>BookWeb Pro</v>
      </c>
    </row>
    <row r="79" spans="1:23" ht="17.100000000000001" customHeight="1" x14ac:dyDescent="0.15">
      <c r="A79" s="15" t="s">
        <v>380</v>
      </c>
      <c r="B79" s="16">
        <v>9781350436633</v>
      </c>
      <c r="C79" s="17" t="s">
        <v>381</v>
      </c>
      <c r="D79" s="19" t="s">
        <v>382</v>
      </c>
      <c r="E79" s="23" t="s">
        <v>383</v>
      </c>
      <c r="F79" s="18">
        <v>202508</v>
      </c>
      <c r="G79" s="19" t="s">
        <v>96</v>
      </c>
      <c r="H79" s="19" t="s">
        <v>36</v>
      </c>
      <c r="I79" s="23" t="s">
        <v>384</v>
      </c>
      <c r="J79" s="32">
        <v>22935</v>
      </c>
      <c r="K79" s="32">
        <v>18315</v>
      </c>
      <c r="L79" s="27" t="s">
        <v>38</v>
      </c>
      <c r="M79" s="50">
        <v>20850</v>
      </c>
      <c r="N79" s="20">
        <v>16650</v>
      </c>
      <c r="O79" s="18" t="s">
        <v>39</v>
      </c>
      <c r="P79" s="19">
        <v>75</v>
      </c>
      <c r="Q79" s="26" t="s">
        <v>38</v>
      </c>
      <c r="R79" s="16" t="s">
        <v>38</v>
      </c>
      <c r="S79" s="19" t="s">
        <v>38</v>
      </c>
      <c r="T79" s="19" t="s">
        <v>385</v>
      </c>
      <c r="U79" s="19" t="s">
        <v>386</v>
      </c>
      <c r="V79" s="57" t="s">
        <v>387</v>
      </c>
      <c r="W79" s="61" t="str">
        <f t="shared" si="1"/>
        <v>BookWeb Pro</v>
      </c>
    </row>
    <row r="80" spans="1:23" ht="17.100000000000001" customHeight="1" x14ac:dyDescent="0.15">
      <c r="A80" s="15" t="s">
        <v>380</v>
      </c>
      <c r="B80" s="16">
        <v>9781350436626</v>
      </c>
      <c r="C80" s="17" t="s">
        <v>381</v>
      </c>
      <c r="D80" s="19" t="s">
        <v>382</v>
      </c>
      <c r="E80" s="23" t="s">
        <v>383</v>
      </c>
      <c r="F80" s="18">
        <v>202508</v>
      </c>
      <c r="G80" s="19" t="s">
        <v>96</v>
      </c>
      <c r="H80" s="19" t="s">
        <v>43</v>
      </c>
      <c r="I80" s="23" t="s">
        <v>384</v>
      </c>
      <c r="J80" s="32">
        <v>7641</v>
      </c>
      <c r="K80" s="32">
        <v>6101</v>
      </c>
      <c r="L80" s="27">
        <v>22193</v>
      </c>
      <c r="M80" s="50">
        <v>6947</v>
      </c>
      <c r="N80" s="20">
        <v>5547</v>
      </c>
      <c r="O80" s="18" t="s">
        <v>39</v>
      </c>
      <c r="P80" s="19">
        <v>24.99</v>
      </c>
      <c r="Q80" s="26">
        <v>112</v>
      </c>
      <c r="R80" s="16">
        <v>32145760</v>
      </c>
      <c r="S80" s="19" t="s">
        <v>38</v>
      </c>
      <c r="T80" s="19" t="s">
        <v>385</v>
      </c>
      <c r="U80" s="19" t="s">
        <v>386</v>
      </c>
      <c r="V80" s="57" t="s">
        <v>388</v>
      </c>
      <c r="W80" s="61" t="str">
        <f t="shared" si="1"/>
        <v>BookWeb Pro</v>
      </c>
    </row>
    <row r="81" spans="1:23" ht="17.100000000000001" customHeight="1" x14ac:dyDescent="0.15">
      <c r="A81" s="15" t="s">
        <v>380</v>
      </c>
      <c r="B81" s="16">
        <v>9781517916275</v>
      </c>
      <c r="C81" s="17" t="s">
        <v>389</v>
      </c>
      <c r="D81" s="19" t="s">
        <v>390</v>
      </c>
      <c r="E81" s="23" t="s">
        <v>391</v>
      </c>
      <c r="F81" s="18">
        <v>202403</v>
      </c>
      <c r="G81" s="19" t="s">
        <v>38</v>
      </c>
      <c r="H81" s="19" t="s">
        <v>36</v>
      </c>
      <c r="I81" s="23" t="s">
        <v>392</v>
      </c>
      <c r="J81" s="32">
        <v>27060</v>
      </c>
      <c r="K81" s="32">
        <v>24948</v>
      </c>
      <c r="L81" s="27" t="s">
        <v>38</v>
      </c>
      <c r="M81" s="50">
        <v>24600</v>
      </c>
      <c r="N81" s="20">
        <v>22680</v>
      </c>
      <c r="O81" s="18" t="s">
        <v>81</v>
      </c>
      <c r="P81" s="19">
        <v>120</v>
      </c>
      <c r="Q81" s="26" t="s">
        <v>38</v>
      </c>
      <c r="R81" s="16" t="s">
        <v>38</v>
      </c>
      <c r="S81" s="19" t="s">
        <v>38</v>
      </c>
      <c r="T81" s="19" t="s">
        <v>393</v>
      </c>
      <c r="U81" s="19" t="s">
        <v>394</v>
      </c>
      <c r="V81" s="57" t="s">
        <v>395</v>
      </c>
      <c r="W81" s="61" t="str">
        <f t="shared" si="1"/>
        <v>BookWeb Pro</v>
      </c>
    </row>
    <row r="82" spans="1:23" ht="17.100000000000001" customHeight="1" x14ac:dyDescent="0.15">
      <c r="A82" s="15" t="s">
        <v>380</v>
      </c>
      <c r="B82" s="16">
        <v>9781517916282</v>
      </c>
      <c r="C82" s="17" t="s">
        <v>389</v>
      </c>
      <c r="D82" s="19" t="s">
        <v>390</v>
      </c>
      <c r="E82" s="23" t="s">
        <v>391</v>
      </c>
      <c r="F82" s="18">
        <v>202403</v>
      </c>
      <c r="G82" s="19" t="s">
        <v>38</v>
      </c>
      <c r="H82" s="19" t="s">
        <v>43</v>
      </c>
      <c r="I82" s="23" t="s">
        <v>392</v>
      </c>
      <c r="J82" s="32">
        <v>6765</v>
      </c>
      <c r="K82" s="32">
        <v>6237</v>
      </c>
      <c r="L82" s="27">
        <v>44585</v>
      </c>
      <c r="M82" s="50">
        <v>6150</v>
      </c>
      <c r="N82" s="20">
        <v>5670</v>
      </c>
      <c r="O82" s="18" t="s">
        <v>81</v>
      </c>
      <c r="P82" s="19">
        <v>30</v>
      </c>
      <c r="Q82" s="26">
        <v>225</v>
      </c>
      <c r="R82" s="16">
        <v>30753472</v>
      </c>
      <c r="S82" s="19" t="s">
        <v>38</v>
      </c>
      <c r="T82" s="19" t="s">
        <v>393</v>
      </c>
      <c r="U82" s="19" t="s">
        <v>394</v>
      </c>
      <c r="V82" s="57" t="s">
        <v>396</v>
      </c>
      <c r="W82" s="61" t="str">
        <f t="shared" si="1"/>
        <v>BookWeb Pro</v>
      </c>
    </row>
    <row r="83" spans="1:23" ht="17.100000000000001" customHeight="1" x14ac:dyDescent="0.15">
      <c r="A83" s="15" t="s">
        <v>380</v>
      </c>
      <c r="B83" s="16">
        <v>9789819704286</v>
      </c>
      <c r="C83" s="17" t="s">
        <v>397</v>
      </c>
      <c r="D83" s="19" t="s">
        <v>398</v>
      </c>
      <c r="E83" s="23" t="s">
        <v>399</v>
      </c>
      <c r="F83" s="18">
        <v>202409</v>
      </c>
      <c r="G83" s="19" t="s">
        <v>38</v>
      </c>
      <c r="H83" s="19" t="s">
        <v>36</v>
      </c>
      <c r="I83" s="23" t="s">
        <v>129</v>
      </c>
      <c r="J83" s="32">
        <v>66247</v>
      </c>
      <c r="K83" s="32">
        <v>48706</v>
      </c>
      <c r="L83" s="27">
        <v>59447</v>
      </c>
      <c r="M83" s="50">
        <v>60225</v>
      </c>
      <c r="N83" s="20">
        <v>44279</v>
      </c>
      <c r="O83" s="18" t="s">
        <v>130</v>
      </c>
      <c r="P83" s="19">
        <v>251.99</v>
      </c>
      <c r="Q83" s="26">
        <v>300</v>
      </c>
      <c r="R83" s="16">
        <v>31674255</v>
      </c>
      <c r="S83" s="19" t="s">
        <v>38</v>
      </c>
      <c r="T83" s="19" t="s">
        <v>400</v>
      </c>
      <c r="U83" s="19" t="s">
        <v>394</v>
      </c>
      <c r="V83" s="57" t="s">
        <v>401</v>
      </c>
      <c r="W83" s="61" t="str">
        <f t="shared" si="1"/>
        <v>BookWeb Pro</v>
      </c>
    </row>
    <row r="84" spans="1:23" ht="17.100000000000001" customHeight="1" x14ac:dyDescent="0.15">
      <c r="A84" s="15" t="s">
        <v>380</v>
      </c>
      <c r="B84" s="16">
        <v>9780197743676</v>
      </c>
      <c r="C84" s="17" t="s">
        <v>402</v>
      </c>
      <c r="D84" s="19" t="s">
        <v>403</v>
      </c>
      <c r="E84" s="23" t="s">
        <v>404</v>
      </c>
      <c r="F84" s="18">
        <v>202408</v>
      </c>
      <c r="G84" s="19" t="s">
        <v>38</v>
      </c>
      <c r="H84" s="19" t="s">
        <v>36</v>
      </c>
      <c r="I84" s="23" t="s">
        <v>339</v>
      </c>
      <c r="J84" s="32">
        <v>7030</v>
      </c>
      <c r="K84" s="32">
        <v>5613</v>
      </c>
      <c r="L84" s="27">
        <v>10042</v>
      </c>
      <c r="M84" s="50">
        <v>6391</v>
      </c>
      <c r="N84" s="20">
        <v>5103</v>
      </c>
      <c r="O84" s="18" t="s">
        <v>39</v>
      </c>
      <c r="P84" s="19">
        <v>22.99</v>
      </c>
      <c r="Q84" s="26">
        <v>50.68</v>
      </c>
      <c r="R84" s="16">
        <v>31357475</v>
      </c>
      <c r="S84" s="19" t="s">
        <v>38</v>
      </c>
      <c r="T84" s="19" t="s">
        <v>405</v>
      </c>
      <c r="U84" s="19" t="s">
        <v>406</v>
      </c>
      <c r="V84" s="57" t="s">
        <v>407</v>
      </c>
      <c r="W84" s="61" t="str">
        <f t="shared" si="1"/>
        <v>BookWeb Pro</v>
      </c>
    </row>
    <row r="85" spans="1:23" ht="17.100000000000001" customHeight="1" x14ac:dyDescent="0.15">
      <c r="A85" s="15" t="s">
        <v>380</v>
      </c>
      <c r="B85" s="16">
        <v>9783031988271</v>
      </c>
      <c r="C85" s="17" t="s">
        <v>408</v>
      </c>
      <c r="D85" s="19" t="s">
        <v>409</v>
      </c>
      <c r="E85" s="23" t="s">
        <v>410</v>
      </c>
      <c r="F85" s="18">
        <v>202508</v>
      </c>
      <c r="G85" s="19" t="s">
        <v>38</v>
      </c>
      <c r="H85" s="19" t="s">
        <v>36</v>
      </c>
      <c r="I85" s="23" t="s">
        <v>129</v>
      </c>
      <c r="J85" s="32">
        <v>10512</v>
      </c>
      <c r="K85" s="32">
        <v>7729</v>
      </c>
      <c r="L85" s="27">
        <v>8917</v>
      </c>
      <c r="M85" s="50">
        <v>9557</v>
      </c>
      <c r="N85" s="20">
        <v>7027</v>
      </c>
      <c r="O85" s="18" t="s">
        <v>130</v>
      </c>
      <c r="P85" s="19">
        <v>39.99</v>
      </c>
      <c r="Q85" s="26">
        <v>45</v>
      </c>
      <c r="R85" s="16">
        <v>32274298</v>
      </c>
      <c r="S85" s="19" t="s">
        <v>38</v>
      </c>
      <c r="T85" s="19" t="s">
        <v>411</v>
      </c>
      <c r="U85" s="19" t="s">
        <v>406</v>
      </c>
      <c r="V85" s="57" t="s">
        <v>412</v>
      </c>
      <c r="W85" s="61" t="str">
        <f t="shared" si="1"/>
        <v>BookWeb Pro</v>
      </c>
    </row>
    <row r="86" spans="1:23" ht="17.100000000000001" customHeight="1" x14ac:dyDescent="0.15">
      <c r="A86" s="15" t="s">
        <v>413</v>
      </c>
      <c r="B86" s="16">
        <v>9781032609669</v>
      </c>
      <c r="C86" s="17" t="s">
        <v>414</v>
      </c>
      <c r="D86" s="19" t="s">
        <v>415</v>
      </c>
      <c r="E86" s="23" t="s">
        <v>416</v>
      </c>
      <c r="F86" s="18">
        <v>202408</v>
      </c>
      <c r="G86" s="19" t="s">
        <v>38</v>
      </c>
      <c r="H86" s="19" t="s">
        <v>36</v>
      </c>
      <c r="I86" s="23" t="s">
        <v>48</v>
      </c>
      <c r="J86" s="32">
        <v>41283</v>
      </c>
      <c r="K86" s="32">
        <v>31977</v>
      </c>
      <c r="L86" s="27">
        <v>39631</v>
      </c>
      <c r="M86" s="50">
        <v>37530</v>
      </c>
      <c r="N86" s="20">
        <v>29070</v>
      </c>
      <c r="O86" s="18" t="s">
        <v>39</v>
      </c>
      <c r="P86" s="19">
        <v>135</v>
      </c>
      <c r="Q86" s="26">
        <v>200</v>
      </c>
      <c r="R86" s="16">
        <v>31575377</v>
      </c>
      <c r="S86" s="19" t="s">
        <v>38</v>
      </c>
      <c r="T86" s="19" t="s">
        <v>417</v>
      </c>
      <c r="U86" s="19" t="s">
        <v>418</v>
      </c>
      <c r="V86" s="57" t="s">
        <v>419</v>
      </c>
      <c r="W86" s="61" t="str">
        <f t="shared" si="1"/>
        <v>BookWeb Pro</v>
      </c>
    </row>
    <row r="87" spans="1:23" ht="17.100000000000001" customHeight="1" x14ac:dyDescent="0.15">
      <c r="A87" s="15" t="s">
        <v>413</v>
      </c>
      <c r="B87" s="16">
        <v>9783031886102</v>
      </c>
      <c r="C87" s="17" t="s">
        <v>420</v>
      </c>
      <c r="D87" s="19" t="s">
        <v>421</v>
      </c>
      <c r="E87" s="23" t="s">
        <v>422</v>
      </c>
      <c r="F87" s="18">
        <v>202507</v>
      </c>
      <c r="G87" s="19" t="s">
        <v>96</v>
      </c>
      <c r="H87" s="19" t="s">
        <v>36</v>
      </c>
      <c r="I87" s="23" t="s">
        <v>129</v>
      </c>
      <c r="J87" s="32">
        <v>36802</v>
      </c>
      <c r="K87" s="32">
        <v>27058</v>
      </c>
      <c r="L87" s="27">
        <v>31605</v>
      </c>
      <c r="M87" s="50">
        <v>33457</v>
      </c>
      <c r="N87" s="20">
        <v>24599</v>
      </c>
      <c r="O87" s="18" t="s">
        <v>130</v>
      </c>
      <c r="P87" s="19">
        <v>139.99</v>
      </c>
      <c r="Q87" s="26">
        <v>159.5</v>
      </c>
      <c r="R87" s="16">
        <v>32196013</v>
      </c>
      <c r="S87" s="19" t="s">
        <v>38</v>
      </c>
      <c r="T87" s="19" t="s">
        <v>423</v>
      </c>
      <c r="U87" s="19" t="s">
        <v>418</v>
      </c>
      <c r="V87" s="57" t="s">
        <v>424</v>
      </c>
      <c r="W87" s="61" t="str">
        <f t="shared" si="1"/>
        <v>BookWeb Pro</v>
      </c>
    </row>
    <row r="88" spans="1:23" ht="17.100000000000001" customHeight="1" x14ac:dyDescent="0.15">
      <c r="A88" s="15" t="s">
        <v>413</v>
      </c>
      <c r="B88" s="16">
        <v>9781350359826</v>
      </c>
      <c r="C88" s="17" t="s">
        <v>425</v>
      </c>
      <c r="D88" s="19" t="s">
        <v>426</v>
      </c>
      <c r="E88" s="23" t="s">
        <v>427</v>
      </c>
      <c r="F88" s="18">
        <v>202601</v>
      </c>
      <c r="G88" s="19" t="s">
        <v>38</v>
      </c>
      <c r="H88" s="19" t="s">
        <v>43</v>
      </c>
      <c r="I88" s="23" t="s">
        <v>160</v>
      </c>
      <c r="J88" s="32">
        <v>8864</v>
      </c>
      <c r="K88" s="32">
        <v>7078</v>
      </c>
      <c r="L88" s="27" t="s">
        <v>38</v>
      </c>
      <c r="M88" s="50">
        <v>8059</v>
      </c>
      <c r="N88" s="20">
        <v>6435</v>
      </c>
      <c r="O88" s="18" t="s">
        <v>39</v>
      </c>
      <c r="P88" s="19">
        <v>28.99</v>
      </c>
      <c r="Q88" s="26" t="s">
        <v>38</v>
      </c>
      <c r="R88" s="16" t="s">
        <v>38</v>
      </c>
      <c r="S88" s="19" t="s">
        <v>38</v>
      </c>
      <c r="T88" s="19" t="s">
        <v>428</v>
      </c>
      <c r="U88" s="19" t="s">
        <v>418</v>
      </c>
      <c r="V88" s="57" t="s">
        <v>429</v>
      </c>
      <c r="W88" s="61" t="str">
        <f t="shared" si="1"/>
        <v>BookWeb Pro</v>
      </c>
    </row>
    <row r="89" spans="1:23" ht="17.100000000000001" customHeight="1" x14ac:dyDescent="0.15">
      <c r="A89" s="15" t="s">
        <v>413</v>
      </c>
      <c r="B89" s="16">
        <v>9781350359789</v>
      </c>
      <c r="C89" s="17" t="s">
        <v>425</v>
      </c>
      <c r="D89" s="19" t="s">
        <v>426</v>
      </c>
      <c r="E89" s="23" t="s">
        <v>427</v>
      </c>
      <c r="F89" s="18">
        <v>202406</v>
      </c>
      <c r="G89" s="19" t="s">
        <v>38</v>
      </c>
      <c r="H89" s="19" t="s">
        <v>36</v>
      </c>
      <c r="I89" s="23" t="s">
        <v>160</v>
      </c>
      <c r="J89" s="32">
        <v>25993</v>
      </c>
      <c r="K89" s="32">
        <v>20757</v>
      </c>
      <c r="L89" s="27">
        <v>23778</v>
      </c>
      <c r="M89" s="50">
        <v>23630</v>
      </c>
      <c r="N89" s="20">
        <v>18870</v>
      </c>
      <c r="O89" s="18" t="s">
        <v>39</v>
      </c>
      <c r="P89" s="19">
        <v>85</v>
      </c>
      <c r="Q89" s="26">
        <v>120</v>
      </c>
      <c r="R89" s="16">
        <v>31304097</v>
      </c>
      <c r="S89" s="19" t="s">
        <v>38</v>
      </c>
      <c r="T89" s="19" t="s">
        <v>428</v>
      </c>
      <c r="U89" s="19" t="s">
        <v>418</v>
      </c>
      <c r="V89" s="57" t="s">
        <v>430</v>
      </c>
      <c r="W89" s="61" t="str">
        <f t="shared" si="1"/>
        <v>BookWeb Pro</v>
      </c>
    </row>
    <row r="90" spans="1:23" ht="17.100000000000001" customHeight="1" x14ac:dyDescent="0.15">
      <c r="A90" s="15" t="s">
        <v>413</v>
      </c>
      <c r="B90" s="16">
        <v>9781041069157</v>
      </c>
      <c r="C90" s="17" t="s">
        <v>431</v>
      </c>
      <c r="D90" s="19" t="s">
        <v>432</v>
      </c>
      <c r="E90" s="23" t="s">
        <v>433</v>
      </c>
      <c r="F90" s="18">
        <v>202509</v>
      </c>
      <c r="G90" s="19" t="s">
        <v>38</v>
      </c>
      <c r="H90" s="19" t="s">
        <v>43</v>
      </c>
      <c r="I90" s="23" t="s">
        <v>48</v>
      </c>
      <c r="J90" s="32">
        <v>12228</v>
      </c>
      <c r="K90" s="32">
        <v>9472</v>
      </c>
      <c r="L90" s="27">
        <v>150599</v>
      </c>
      <c r="M90" s="50">
        <v>11117</v>
      </c>
      <c r="N90" s="20">
        <v>8611</v>
      </c>
      <c r="O90" s="18" t="s">
        <v>39</v>
      </c>
      <c r="P90" s="19">
        <v>39.99</v>
      </c>
      <c r="Q90" s="26">
        <v>760</v>
      </c>
      <c r="R90" s="16">
        <v>32128149</v>
      </c>
      <c r="S90" s="19" t="s">
        <v>38</v>
      </c>
      <c r="T90" s="19" t="s">
        <v>224</v>
      </c>
      <c r="U90" s="19" t="s">
        <v>418</v>
      </c>
      <c r="V90" s="57" t="s">
        <v>434</v>
      </c>
      <c r="W90" s="61" t="str">
        <f t="shared" si="1"/>
        <v>BookWeb Pro</v>
      </c>
    </row>
    <row r="91" spans="1:23" ht="17.100000000000001" customHeight="1" x14ac:dyDescent="0.15">
      <c r="A91" s="15" t="s">
        <v>413</v>
      </c>
      <c r="B91" s="16">
        <v>9781041069164</v>
      </c>
      <c r="C91" s="17" t="s">
        <v>431</v>
      </c>
      <c r="D91" s="19" t="s">
        <v>432</v>
      </c>
      <c r="E91" s="23" t="s">
        <v>433</v>
      </c>
      <c r="F91" s="18">
        <v>202509</v>
      </c>
      <c r="G91" s="19" t="s">
        <v>38</v>
      </c>
      <c r="H91" s="19" t="s">
        <v>36</v>
      </c>
      <c r="I91" s="23" t="s">
        <v>48</v>
      </c>
      <c r="J91" s="32">
        <v>35472</v>
      </c>
      <c r="K91" s="32">
        <v>27476</v>
      </c>
      <c r="L91" s="27" t="s">
        <v>38</v>
      </c>
      <c r="M91" s="50">
        <v>32248</v>
      </c>
      <c r="N91" s="20">
        <v>24979</v>
      </c>
      <c r="O91" s="18" t="s">
        <v>39</v>
      </c>
      <c r="P91" s="19">
        <v>116</v>
      </c>
      <c r="Q91" s="26" t="s">
        <v>38</v>
      </c>
      <c r="R91" s="16" t="s">
        <v>38</v>
      </c>
      <c r="S91" s="19" t="s">
        <v>38</v>
      </c>
      <c r="T91" s="19" t="s">
        <v>224</v>
      </c>
      <c r="U91" s="19" t="s">
        <v>418</v>
      </c>
      <c r="V91" s="57" t="s">
        <v>435</v>
      </c>
      <c r="W91" s="61" t="str">
        <f t="shared" si="1"/>
        <v>BookWeb Pro</v>
      </c>
    </row>
    <row r="92" spans="1:23" ht="17.100000000000001" customHeight="1" x14ac:dyDescent="0.15">
      <c r="A92" s="15" t="s">
        <v>380</v>
      </c>
      <c r="B92" s="16">
        <v>9781009544252</v>
      </c>
      <c r="C92" s="17" t="s">
        <v>436</v>
      </c>
      <c r="D92" s="19" t="s">
        <v>437</v>
      </c>
      <c r="E92" s="23" t="s">
        <v>438</v>
      </c>
      <c r="F92" s="18">
        <v>202502</v>
      </c>
      <c r="G92" s="19" t="s">
        <v>38</v>
      </c>
      <c r="H92" s="19" t="s">
        <v>36</v>
      </c>
      <c r="I92" s="23" t="s">
        <v>439</v>
      </c>
      <c r="J92" s="32">
        <v>27522</v>
      </c>
      <c r="K92" s="32">
        <v>21978</v>
      </c>
      <c r="L92" s="27">
        <v>34677</v>
      </c>
      <c r="M92" s="50">
        <v>25020</v>
      </c>
      <c r="N92" s="20">
        <v>19980</v>
      </c>
      <c r="O92" s="18" t="s">
        <v>39</v>
      </c>
      <c r="P92" s="19">
        <v>90</v>
      </c>
      <c r="Q92" s="26">
        <v>175</v>
      </c>
      <c r="R92" s="16">
        <v>31922390</v>
      </c>
      <c r="S92" s="19" t="s">
        <v>38</v>
      </c>
      <c r="T92" s="19" t="s">
        <v>440</v>
      </c>
      <c r="U92" s="19" t="s">
        <v>154</v>
      </c>
      <c r="V92" s="57" t="s">
        <v>441</v>
      </c>
      <c r="W92" s="61" t="str">
        <f t="shared" si="1"/>
        <v>BookWeb Pro</v>
      </c>
    </row>
    <row r="93" spans="1:23" ht="17.100000000000001" customHeight="1" x14ac:dyDescent="0.15">
      <c r="A93" s="15" t="s">
        <v>442</v>
      </c>
      <c r="B93" s="16">
        <v>9781032903576</v>
      </c>
      <c r="C93" s="17" t="s">
        <v>443</v>
      </c>
      <c r="D93" s="19" t="s">
        <v>444</v>
      </c>
      <c r="E93" s="23" t="s">
        <v>445</v>
      </c>
      <c r="F93" s="18">
        <v>202512</v>
      </c>
      <c r="G93" s="19" t="s">
        <v>35</v>
      </c>
      <c r="H93" s="19" t="s">
        <v>43</v>
      </c>
      <c r="I93" s="23" t="s">
        <v>48</v>
      </c>
      <c r="J93" s="32">
        <v>12228</v>
      </c>
      <c r="K93" s="32">
        <v>9472</v>
      </c>
      <c r="L93" s="27" t="s">
        <v>38</v>
      </c>
      <c r="M93" s="50">
        <v>11117</v>
      </c>
      <c r="N93" s="20">
        <v>8611</v>
      </c>
      <c r="O93" s="18" t="s">
        <v>39</v>
      </c>
      <c r="P93" s="19">
        <v>39.99</v>
      </c>
      <c r="Q93" s="26" t="s">
        <v>38</v>
      </c>
      <c r="R93" s="16" t="s">
        <v>38</v>
      </c>
      <c r="S93" s="19" t="s">
        <v>38</v>
      </c>
      <c r="T93" s="19" t="s">
        <v>446</v>
      </c>
      <c r="U93" s="19" t="s">
        <v>447</v>
      </c>
      <c r="V93" s="57" t="s">
        <v>448</v>
      </c>
      <c r="W93" s="61" t="str">
        <f t="shared" si="1"/>
        <v>BookWeb Pro</v>
      </c>
    </row>
    <row r="94" spans="1:23" ht="17.100000000000001" customHeight="1" x14ac:dyDescent="0.15">
      <c r="A94" s="15" t="s">
        <v>442</v>
      </c>
      <c r="B94" s="16">
        <v>9781032903729</v>
      </c>
      <c r="C94" s="17" t="s">
        <v>443</v>
      </c>
      <c r="D94" s="19" t="s">
        <v>444</v>
      </c>
      <c r="E94" s="23" t="s">
        <v>445</v>
      </c>
      <c r="F94" s="18">
        <v>202512</v>
      </c>
      <c r="G94" s="19" t="s">
        <v>35</v>
      </c>
      <c r="H94" s="19" t="s">
        <v>36</v>
      </c>
      <c r="I94" s="23" t="s">
        <v>48</v>
      </c>
      <c r="J94" s="32">
        <v>44341</v>
      </c>
      <c r="K94" s="32">
        <v>34346</v>
      </c>
      <c r="L94" s="27" t="s">
        <v>38</v>
      </c>
      <c r="M94" s="50">
        <v>40310</v>
      </c>
      <c r="N94" s="20">
        <v>31224</v>
      </c>
      <c r="O94" s="18" t="s">
        <v>39</v>
      </c>
      <c r="P94" s="19">
        <v>145</v>
      </c>
      <c r="Q94" s="26" t="s">
        <v>38</v>
      </c>
      <c r="R94" s="16" t="s">
        <v>38</v>
      </c>
      <c r="S94" s="19" t="s">
        <v>38</v>
      </c>
      <c r="T94" s="19" t="s">
        <v>446</v>
      </c>
      <c r="U94" s="19" t="s">
        <v>447</v>
      </c>
      <c r="V94" s="57" t="s">
        <v>449</v>
      </c>
      <c r="W94" s="61" t="str">
        <f t="shared" si="1"/>
        <v>BookWeb Pro</v>
      </c>
    </row>
    <row r="95" spans="1:23" ht="17.100000000000001" customHeight="1" x14ac:dyDescent="0.15">
      <c r="A95" s="15" t="s">
        <v>442</v>
      </c>
      <c r="B95" s="16">
        <v>9780367423582</v>
      </c>
      <c r="C95" s="17" t="s">
        <v>450</v>
      </c>
      <c r="D95" s="19" t="s">
        <v>451</v>
      </c>
      <c r="E95" s="23" t="s">
        <v>452</v>
      </c>
      <c r="F95" s="18">
        <v>202409</v>
      </c>
      <c r="G95" s="19" t="s">
        <v>38</v>
      </c>
      <c r="H95" s="19" t="s">
        <v>36</v>
      </c>
      <c r="I95" s="23" t="s">
        <v>48</v>
      </c>
      <c r="J95" s="32">
        <v>45870</v>
      </c>
      <c r="K95" s="32">
        <v>35531</v>
      </c>
      <c r="L95" s="27">
        <v>43594</v>
      </c>
      <c r="M95" s="50">
        <v>41700</v>
      </c>
      <c r="N95" s="20">
        <v>32301</v>
      </c>
      <c r="O95" s="18" t="s">
        <v>39</v>
      </c>
      <c r="P95" s="19">
        <v>150</v>
      </c>
      <c r="Q95" s="26">
        <v>220</v>
      </c>
      <c r="R95" s="16">
        <v>31612748</v>
      </c>
      <c r="S95" s="19" t="s">
        <v>38</v>
      </c>
      <c r="T95" s="19" t="s">
        <v>453</v>
      </c>
      <c r="U95" s="19" t="s">
        <v>447</v>
      </c>
      <c r="V95" s="57" t="s">
        <v>454</v>
      </c>
      <c r="W95" s="61" t="str">
        <f t="shared" si="1"/>
        <v>BookWeb Pro</v>
      </c>
    </row>
    <row r="96" spans="1:23" ht="17.100000000000001" customHeight="1" x14ac:dyDescent="0.15">
      <c r="A96" s="15" t="s">
        <v>442</v>
      </c>
      <c r="B96" s="16">
        <v>9781032665177</v>
      </c>
      <c r="C96" s="17" t="s">
        <v>455</v>
      </c>
      <c r="D96" s="19" t="s">
        <v>456</v>
      </c>
      <c r="E96" s="23" t="s">
        <v>457</v>
      </c>
      <c r="F96" s="18">
        <v>202509</v>
      </c>
      <c r="G96" s="19" t="s">
        <v>38</v>
      </c>
      <c r="H96" s="19" t="s">
        <v>43</v>
      </c>
      <c r="I96" s="23" t="s">
        <v>48</v>
      </c>
      <c r="J96" s="32">
        <v>12228</v>
      </c>
      <c r="K96" s="32">
        <v>9472</v>
      </c>
      <c r="L96" s="27">
        <v>41612</v>
      </c>
      <c r="M96" s="50">
        <v>11117</v>
      </c>
      <c r="N96" s="20">
        <v>8611</v>
      </c>
      <c r="O96" s="18" t="s">
        <v>39</v>
      </c>
      <c r="P96" s="19">
        <v>39.99</v>
      </c>
      <c r="Q96" s="26">
        <v>210</v>
      </c>
      <c r="R96" s="16">
        <v>32175488</v>
      </c>
      <c r="S96" s="19" t="s">
        <v>38</v>
      </c>
      <c r="T96" s="19" t="s">
        <v>458</v>
      </c>
      <c r="U96" s="19" t="s">
        <v>447</v>
      </c>
      <c r="V96" s="57" t="s">
        <v>459</v>
      </c>
      <c r="W96" s="61" t="str">
        <f t="shared" si="1"/>
        <v>BookWeb Pro</v>
      </c>
    </row>
    <row r="97" spans="1:23" ht="17.100000000000001" customHeight="1" x14ac:dyDescent="0.15">
      <c r="A97" s="15" t="s">
        <v>442</v>
      </c>
      <c r="B97" s="16">
        <v>9781032665467</v>
      </c>
      <c r="C97" s="17" t="s">
        <v>455</v>
      </c>
      <c r="D97" s="19" t="s">
        <v>456</v>
      </c>
      <c r="E97" s="23" t="s">
        <v>457</v>
      </c>
      <c r="F97" s="18">
        <v>202509</v>
      </c>
      <c r="G97" s="19" t="s">
        <v>38</v>
      </c>
      <c r="H97" s="19" t="s">
        <v>36</v>
      </c>
      <c r="I97" s="23" t="s">
        <v>48</v>
      </c>
      <c r="J97" s="32">
        <v>35472</v>
      </c>
      <c r="K97" s="32">
        <v>27476</v>
      </c>
      <c r="L97" s="27" t="s">
        <v>38</v>
      </c>
      <c r="M97" s="50">
        <v>32248</v>
      </c>
      <c r="N97" s="20">
        <v>24979</v>
      </c>
      <c r="O97" s="18" t="s">
        <v>39</v>
      </c>
      <c r="P97" s="19">
        <v>116</v>
      </c>
      <c r="Q97" s="26" t="s">
        <v>38</v>
      </c>
      <c r="R97" s="16" t="s">
        <v>38</v>
      </c>
      <c r="S97" s="19" t="s">
        <v>38</v>
      </c>
      <c r="T97" s="19" t="s">
        <v>458</v>
      </c>
      <c r="U97" s="19" t="s">
        <v>447</v>
      </c>
      <c r="V97" s="57" t="s">
        <v>460</v>
      </c>
      <c r="W97" s="61" t="str">
        <f t="shared" si="1"/>
        <v>BookWeb Pro</v>
      </c>
    </row>
    <row r="98" spans="1:23" ht="17.100000000000001" customHeight="1" x14ac:dyDescent="0.15">
      <c r="A98" s="15" t="s">
        <v>442</v>
      </c>
      <c r="B98" s="16">
        <v>9781032531502</v>
      </c>
      <c r="C98" s="17" t="s">
        <v>461</v>
      </c>
      <c r="D98" s="19" t="s">
        <v>462</v>
      </c>
      <c r="E98" s="23" t="s">
        <v>463</v>
      </c>
      <c r="F98" s="18">
        <v>202409</v>
      </c>
      <c r="G98" s="19" t="s">
        <v>38</v>
      </c>
      <c r="H98" s="19" t="s">
        <v>36</v>
      </c>
      <c r="I98" s="23" t="s">
        <v>48</v>
      </c>
      <c r="J98" s="32">
        <v>50151</v>
      </c>
      <c r="K98" s="32">
        <v>38846</v>
      </c>
      <c r="L98" s="27">
        <v>65391</v>
      </c>
      <c r="M98" s="50">
        <v>45592</v>
      </c>
      <c r="N98" s="20">
        <v>35315</v>
      </c>
      <c r="O98" s="18" t="s">
        <v>39</v>
      </c>
      <c r="P98" s="19">
        <v>164</v>
      </c>
      <c r="Q98" s="26">
        <v>330</v>
      </c>
      <c r="R98" s="16">
        <v>31603462</v>
      </c>
      <c r="S98" s="19" t="s">
        <v>38</v>
      </c>
      <c r="T98" s="19" t="s">
        <v>464</v>
      </c>
      <c r="U98" s="19" t="s">
        <v>447</v>
      </c>
      <c r="V98" s="57" t="s">
        <v>465</v>
      </c>
      <c r="W98" s="61" t="str">
        <f t="shared" si="1"/>
        <v>BookWeb Pro</v>
      </c>
    </row>
    <row r="99" spans="1:23" ht="17.100000000000001" customHeight="1" x14ac:dyDescent="0.15">
      <c r="A99" s="15" t="s">
        <v>442</v>
      </c>
      <c r="B99" s="16">
        <v>9789819614240</v>
      </c>
      <c r="C99" s="17" t="s">
        <v>466</v>
      </c>
      <c r="D99" s="19" t="s">
        <v>467</v>
      </c>
      <c r="E99" s="23" t="s">
        <v>468</v>
      </c>
      <c r="F99" s="18">
        <v>202510</v>
      </c>
      <c r="G99" s="19" t="s">
        <v>38</v>
      </c>
      <c r="H99" s="19" t="s">
        <v>36</v>
      </c>
      <c r="I99" s="23" t="s">
        <v>129</v>
      </c>
      <c r="J99" s="32">
        <v>31544</v>
      </c>
      <c r="K99" s="32">
        <v>23192</v>
      </c>
      <c r="L99" s="27" t="s">
        <v>38</v>
      </c>
      <c r="M99" s="50">
        <v>28677</v>
      </c>
      <c r="N99" s="20">
        <v>21084</v>
      </c>
      <c r="O99" s="18" t="s">
        <v>130</v>
      </c>
      <c r="P99" s="19">
        <v>119.99</v>
      </c>
      <c r="Q99" s="26" t="s">
        <v>38</v>
      </c>
      <c r="R99" s="16" t="s">
        <v>38</v>
      </c>
      <c r="S99" s="19" t="s">
        <v>38</v>
      </c>
      <c r="T99" s="19" t="s">
        <v>246</v>
      </c>
      <c r="U99" s="19" t="s">
        <v>447</v>
      </c>
      <c r="V99" s="57" t="s">
        <v>469</v>
      </c>
      <c r="W99" s="61" t="str">
        <f t="shared" si="1"/>
        <v>BookWeb Pro</v>
      </c>
    </row>
    <row r="100" spans="1:23" ht="17.100000000000001" customHeight="1" x14ac:dyDescent="0.15">
      <c r="A100" s="15" t="s">
        <v>442</v>
      </c>
      <c r="B100" s="16">
        <v>9781394320233</v>
      </c>
      <c r="C100" s="17" t="s">
        <v>470</v>
      </c>
      <c r="D100" s="19" t="s">
        <v>471</v>
      </c>
      <c r="E100" s="23" t="s">
        <v>472</v>
      </c>
      <c r="F100" s="18">
        <v>202508</v>
      </c>
      <c r="G100" s="19" t="s">
        <v>38</v>
      </c>
      <c r="H100" s="19" t="s">
        <v>43</v>
      </c>
      <c r="I100" s="23" t="s">
        <v>97</v>
      </c>
      <c r="J100" s="32">
        <v>10147</v>
      </c>
      <c r="K100" s="32">
        <v>7630</v>
      </c>
      <c r="L100" s="27">
        <v>8917</v>
      </c>
      <c r="M100" s="50">
        <v>9225</v>
      </c>
      <c r="N100" s="20">
        <v>6937</v>
      </c>
      <c r="O100" s="18" t="s">
        <v>81</v>
      </c>
      <c r="P100" s="19">
        <v>45</v>
      </c>
      <c r="Q100" s="26">
        <v>45</v>
      </c>
      <c r="R100" s="16">
        <v>32226741</v>
      </c>
      <c r="S100" s="19" t="s">
        <v>38</v>
      </c>
      <c r="T100" s="19" t="s">
        <v>264</v>
      </c>
      <c r="U100" s="19" t="s">
        <v>447</v>
      </c>
      <c r="V100" s="57" t="s">
        <v>473</v>
      </c>
      <c r="W100" s="61" t="str">
        <f t="shared" si="1"/>
        <v>BookWeb Pro</v>
      </c>
    </row>
    <row r="101" spans="1:23" ht="17.100000000000001" customHeight="1" x14ac:dyDescent="0.15">
      <c r="A101" s="15" t="s">
        <v>442</v>
      </c>
      <c r="B101" s="16">
        <v>9783031635809</v>
      </c>
      <c r="C101" s="17" t="s">
        <v>474</v>
      </c>
      <c r="D101" s="19" t="s">
        <v>475</v>
      </c>
      <c r="E101" s="23" t="s">
        <v>476</v>
      </c>
      <c r="F101" s="18">
        <v>202411</v>
      </c>
      <c r="G101" s="19" t="s">
        <v>96</v>
      </c>
      <c r="H101" s="19" t="s">
        <v>36</v>
      </c>
      <c r="I101" s="23" t="s">
        <v>129</v>
      </c>
      <c r="J101" s="32">
        <v>26286</v>
      </c>
      <c r="K101" s="32">
        <v>19327</v>
      </c>
      <c r="L101" s="27">
        <v>35668</v>
      </c>
      <c r="M101" s="50">
        <v>23897</v>
      </c>
      <c r="N101" s="20">
        <v>17570</v>
      </c>
      <c r="O101" s="18" t="s">
        <v>130</v>
      </c>
      <c r="P101" s="19">
        <v>99.99</v>
      </c>
      <c r="Q101" s="26">
        <v>180</v>
      </c>
      <c r="R101" s="16">
        <v>31733732</v>
      </c>
      <c r="S101" s="19" t="s">
        <v>38</v>
      </c>
      <c r="T101" s="19" t="s">
        <v>477</v>
      </c>
      <c r="U101" s="19" t="s">
        <v>478</v>
      </c>
      <c r="V101" s="57" t="s">
        <v>479</v>
      </c>
      <c r="W101" s="61" t="str">
        <f t="shared" si="1"/>
        <v>BookWeb Pro</v>
      </c>
    </row>
    <row r="102" spans="1:23" ht="17.100000000000001" customHeight="1" x14ac:dyDescent="0.15">
      <c r="A102" s="15" t="s">
        <v>480</v>
      </c>
      <c r="B102" s="16">
        <v>9781119753803</v>
      </c>
      <c r="C102" s="17" t="s">
        <v>481</v>
      </c>
      <c r="D102" s="19" t="s">
        <v>482</v>
      </c>
      <c r="E102" s="23" t="s">
        <v>483</v>
      </c>
      <c r="F102" s="18">
        <v>202511</v>
      </c>
      <c r="G102" s="19" t="s">
        <v>96</v>
      </c>
      <c r="H102" s="19" t="s">
        <v>43</v>
      </c>
      <c r="I102" s="23" t="s">
        <v>97</v>
      </c>
      <c r="J102" s="32">
        <v>11939</v>
      </c>
      <c r="K102" s="32">
        <v>8978</v>
      </c>
      <c r="L102" s="27">
        <v>36658</v>
      </c>
      <c r="M102" s="50">
        <v>10854</v>
      </c>
      <c r="N102" s="20">
        <v>8162</v>
      </c>
      <c r="O102" s="18" t="s">
        <v>81</v>
      </c>
      <c r="P102" s="19">
        <v>52.95</v>
      </c>
      <c r="Q102" s="26">
        <v>185</v>
      </c>
      <c r="R102" s="16">
        <v>31522871</v>
      </c>
      <c r="S102" s="19" t="s">
        <v>38</v>
      </c>
      <c r="T102" s="19" t="s">
        <v>484</v>
      </c>
      <c r="U102" s="19" t="s">
        <v>485</v>
      </c>
      <c r="V102" s="57" t="s">
        <v>486</v>
      </c>
      <c r="W102" s="61" t="str">
        <f t="shared" si="1"/>
        <v>BookWeb Pro</v>
      </c>
    </row>
    <row r="103" spans="1:23" ht="17.100000000000001" customHeight="1" x14ac:dyDescent="0.15">
      <c r="A103" s="15" t="s">
        <v>480</v>
      </c>
      <c r="B103" s="16">
        <v>9781119753742</v>
      </c>
      <c r="C103" s="17" t="s">
        <v>481</v>
      </c>
      <c r="D103" s="19" t="s">
        <v>482</v>
      </c>
      <c r="E103" s="23" t="s">
        <v>483</v>
      </c>
      <c r="F103" s="18">
        <v>202408</v>
      </c>
      <c r="G103" s="19" t="s">
        <v>96</v>
      </c>
      <c r="H103" s="19" t="s">
        <v>36</v>
      </c>
      <c r="I103" s="23" t="s">
        <v>97</v>
      </c>
      <c r="J103" s="32">
        <v>41717</v>
      </c>
      <c r="K103" s="32">
        <v>31370</v>
      </c>
      <c r="L103" s="27" t="s">
        <v>38</v>
      </c>
      <c r="M103" s="50">
        <v>37925</v>
      </c>
      <c r="N103" s="20">
        <v>28519</v>
      </c>
      <c r="O103" s="18" t="s">
        <v>81</v>
      </c>
      <c r="P103" s="19">
        <v>185</v>
      </c>
      <c r="Q103" s="26" t="s">
        <v>38</v>
      </c>
      <c r="R103" s="16" t="s">
        <v>38</v>
      </c>
      <c r="S103" s="19" t="s">
        <v>38</v>
      </c>
      <c r="T103" s="19" t="s">
        <v>484</v>
      </c>
      <c r="U103" s="19" t="s">
        <v>485</v>
      </c>
      <c r="V103" s="57" t="s">
        <v>487</v>
      </c>
      <c r="W103" s="61" t="str">
        <f t="shared" si="1"/>
        <v>BookWeb Pro</v>
      </c>
    </row>
    <row r="104" spans="1:23" ht="17.100000000000001" customHeight="1" x14ac:dyDescent="0.15">
      <c r="A104" s="15" t="s">
        <v>480</v>
      </c>
      <c r="B104" s="16">
        <v>9783030749224</v>
      </c>
      <c r="C104" s="17" t="s">
        <v>488</v>
      </c>
      <c r="D104" s="19" t="s">
        <v>489</v>
      </c>
      <c r="E104" s="23" t="s">
        <v>490</v>
      </c>
      <c r="F104" s="18">
        <v>202412</v>
      </c>
      <c r="G104" s="19" t="s">
        <v>96</v>
      </c>
      <c r="H104" s="19" t="s">
        <v>36</v>
      </c>
      <c r="I104" s="23" t="s">
        <v>167</v>
      </c>
      <c r="J104" s="32">
        <v>236606</v>
      </c>
      <c r="K104" s="32">
        <v>173960</v>
      </c>
      <c r="L104" s="27">
        <v>297233</v>
      </c>
      <c r="M104" s="50">
        <v>215097</v>
      </c>
      <c r="N104" s="20">
        <v>158146</v>
      </c>
      <c r="O104" s="18" t="s">
        <v>130</v>
      </c>
      <c r="P104" s="19">
        <v>899.99</v>
      </c>
      <c r="Q104" s="26">
        <v>1499.99</v>
      </c>
      <c r="R104" s="16">
        <v>31881640</v>
      </c>
      <c r="S104" s="19" t="s">
        <v>38</v>
      </c>
      <c r="T104" s="19" t="s">
        <v>491</v>
      </c>
      <c r="U104" s="19" t="s">
        <v>485</v>
      </c>
      <c r="V104" s="57" t="s">
        <v>492</v>
      </c>
      <c r="W104" s="61" t="str">
        <f t="shared" si="1"/>
        <v>BookWeb Pro</v>
      </c>
    </row>
    <row r="105" spans="1:23" ht="17.100000000000001" customHeight="1" x14ac:dyDescent="0.15">
      <c r="A105" s="15" t="s">
        <v>480</v>
      </c>
      <c r="B105" s="16">
        <v>9781032608808</v>
      </c>
      <c r="C105" s="17" t="s">
        <v>493</v>
      </c>
      <c r="D105" s="19" t="s">
        <v>494</v>
      </c>
      <c r="E105" s="23" t="s">
        <v>495</v>
      </c>
      <c r="F105" s="18">
        <v>202512</v>
      </c>
      <c r="G105" s="19" t="s">
        <v>38</v>
      </c>
      <c r="H105" s="19" t="s">
        <v>36</v>
      </c>
      <c r="I105" s="23" t="s">
        <v>48</v>
      </c>
      <c r="J105" s="32">
        <v>44341</v>
      </c>
      <c r="K105" s="32">
        <v>34346</v>
      </c>
      <c r="L105" s="27" t="s">
        <v>38</v>
      </c>
      <c r="M105" s="50">
        <v>40310</v>
      </c>
      <c r="N105" s="20">
        <v>31224</v>
      </c>
      <c r="O105" s="18" t="s">
        <v>39</v>
      </c>
      <c r="P105" s="19">
        <v>145</v>
      </c>
      <c r="Q105" s="26" t="s">
        <v>38</v>
      </c>
      <c r="R105" s="16" t="s">
        <v>38</v>
      </c>
      <c r="S105" s="19" t="s">
        <v>38</v>
      </c>
      <c r="T105" s="19" t="s">
        <v>496</v>
      </c>
      <c r="U105" s="19" t="s">
        <v>485</v>
      </c>
      <c r="V105" s="57" t="s">
        <v>497</v>
      </c>
      <c r="W105" s="61" t="str">
        <f t="shared" si="1"/>
        <v>BookWeb Pro</v>
      </c>
    </row>
    <row r="106" spans="1:23" ht="17.100000000000001" customHeight="1" x14ac:dyDescent="0.15">
      <c r="A106" s="15" t="s">
        <v>480</v>
      </c>
      <c r="B106" s="16">
        <v>9780199557202</v>
      </c>
      <c r="C106" s="17" t="s">
        <v>498</v>
      </c>
      <c r="D106" s="19" t="s">
        <v>499</v>
      </c>
      <c r="E106" s="23" t="s">
        <v>500</v>
      </c>
      <c r="F106" s="18">
        <v>202509</v>
      </c>
      <c r="G106" s="19" t="s">
        <v>96</v>
      </c>
      <c r="H106" s="19" t="s">
        <v>43</v>
      </c>
      <c r="I106" s="23" t="s">
        <v>308</v>
      </c>
      <c r="J106" s="32">
        <v>7641</v>
      </c>
      <c r="K106" s="32">
        <v>6101</v>
      </c>
      <c r="L106" s="27" t="s">
        <v>38</v>
      </c>
      <c r="M106" s="50">
        <v>6947</v>
      </c>
      <c r="N106" s="20">
        <v>5547</v>
      </c>
      <c r="O106" s="18" t="s">
        <v>39</v>
      </c>
      <c r="P106" s="19">
        <v>24.99</v>
      </c>
      <c r="Q106" s="26" t="s">
        <v>38</v>
      </c>
      <c r="R106" s="16" t="s">
        <v>38</v>
      </c>
      <c r="S106" s="19" t="s">
        <v>38</v>
      </c>
      <c r="T106" s="19" t="s">
        <v>501</v>
      </c>
      <c r="U106" s="19" t="s">
        <v>502</v>
      </c>
      <c r="V106" s="57" t="s">
        <v>503</v>
      </c>
      <c r="W106" s="61" t="str">
        <f t="shared" si="1"/>
        <v>BookWeb Pro</v>
      </c>
    </row>
    <row r="107" spans="1:23" ht="17.100000000000001" customHeight="1" x14ac:dyDescent="0.15">
      <c r="A107" s="15" t="s">
        <v>504</v>
      </c>
      <c r="B107" s="16">
        <v>9781350057470</v>
      </c>
      <c r="C107" s="17" t="s">
        <v>505</v>
      </c>
      <c r="D107" s="19" t="s">
        <v>506</v>
      </c>
      <c r="E107" s="23" t="s">
        <v>507</v>
      </c>
      <c r="F107" s="18">
        <v>202402</v>
      </c>
      <c r="G107" s="19" t="s">
        <v>38</v>
      </c>
      <c r="H107" s="19" t="s">
        <v>198</v>
      </c>
      <c r="I107" s="23" t="s">
        <v>160</v>
      </c>
      <c r="J107" s="32">
        <v>134552</v>
      </c>
      <c r="K107" s="32">
        <v>107448</v>
      </c>
      <c r="L107" s="27" t="s">
        <v>38</v>
      </c>
      <c r="M107" s="50">
        <v>122320</v>
      </c>
      <c r="N107" s="20">
        <v>97680</v>
      </c>
      <c r="O107" s="18" t="s">
        <v>39</v>
      </c>
      <c r="P107" s="19">
        <v>440</v>
      </c>
      <c r="Q107" s="26" t="s">
        <v>38</v>
      </c>
      <c r="R107" s="16" t="s">
        <v>38</v>
      </c>
      <c r="S107" s="19" t="s">
        <v>38</v>
      </c>
      <c r="T107" s="19">
        <v>0</v>
      </c>
      <c r="U107" s="19" t="s">
        <v>508</v>
      </c>
      <c r="V107" s="57" t="s">
        <v>509</v>
      </c>
      <c r="W107" s="61" t="str">
        <f t="shared" si="1"/>
        <v>BookWeb Pro</v>
      </c>
    </row>
    <row r="108" spans="1:23" ht="17.100000000000001" customHeight="1" x14ac:dyDescent="0.15">
      <c r="A108" s="15" t="s">
        <v>510</v>
      </c>
      <c r="B108" s="16">
        <v>9781529602623</v>
      </c>
      <c r="C108" s="17" t="s">
        <v>511</v>
      </c>
      <c r="D108" s="19" t="s">
        <v>512</v>
      </c>
      <c r="E108" s="23" t="s">
        <v>513</v>
      </c>
      <c r="F108" s="18">
        <v>202412</v>
      </c>
      <c r="G108" s="19" t="s">
        <v>38</v>
      </c>
      <c r="H108" s="19" t="s">
        <v>36</v>
      </c>
      <c r="I108" s="23" t="s">
        <v>37</v>
      </c>
      <c r="J108" s="32">
        <v>37154</v>
      </c>
      <c r="K108" s="32">
        <v>27592</v>
      </c>
      <c r="L108" s="27">
        <v>73317</v>
      </c>
      <c r="M108" s="50">
        <v>33777</v>
      </c>
      <c r="N108" s="20">
        <v>25084</v>
      </c>
      <c r="O108" s="18" t="s">
        <v>39</v>
      </c>
      <c r="P108" s="19">
        <v>121.5</v>
      </c>
      <c r="Q108" s="26">
        <v>370</v>
      </c>
      <c r="R108" s="16">
        <v>31812903</v>
      </c>
      <c r="S108" s="19" t="s">
        <v>38</v>
      </c>
      <c r="T108" s="19" t="s">
        <v>514</v>
      </c>
      <c r="U108" s="19" t="s">
        <v>515</v>
      </c>
      <c r="V108" s="57" t="s">
        <v>516</v>
      </c>
      <c r="W108" s="61" t="str">
        <f t="shared" si="1"/>
        <v>BookWeb Pro</v>
      </c>
    </row>
    <row r="109" spans="1:23" ht="17.100000000000001" customHeight="1" x14ac:dyDescent="0.15">
      <c r="A109" s="15" t="s">
        <v>510</v>
      </c>
      <c r="B109" s="16">
        <v>9789819707256</v>
      </c>
      <c r="C109" s="17" t="s">
        <v>517</v>
      </c>
      <c r="D109" s="19" t="s">
        <v>518</v>
      </c>
      <c r="E109" s="23" t="s">
        <v>519</v>
      </c>
      <c r="F109" s="18">
        <v>202405</v>
      </c>
      <c r="G109" s="19" t="s">
        <v>38</v>
      </c>
      <c r="H109" s="19" t="s">
        <v>36</v>
      </c>
      <c r="I109" s="23" t="s">
        <v>167</v>
      </c>
      <c r="J109" s="32">
        <v>39431</v>
      </c>
      <c r="K109" s="32">
        <v>31512</v>
      </c>
      <c r="L109" s="27">
        <v>31605</v>
      </c>
      <c r="M109" s="50">
        <v>35847</v>
      </c>
      <c r="N109" s="20">
        <v>28648</v>
      </c>
      <c r="O109" s="18" t="s">
        <v>130</v>
      </c>
      <c r="P109" s="19">
        <v>149.99</v>
      </c>
      <c r="Q109" s="26">
        <v>159.5</v>
      </c>
      <c r="R109" s="16">
        <v>31326252</v>
      </c>
      <c r="S109" s="19" t="s">
        <v>38</v>
      </c>
      <c r="T109" s="19" t="s">
        <v>303</v>
      </c>
      <c r="U109" s="19" t="s">
        <v>515</v>
      </c>
      <c r="V109" s="57" t="s">
        <v>520</v>
      </c>
      <c r="W109" s="61" t="str">
        <f t="shared" si="1"/>
        <v>BookWeb Pro</v>
      </c>
    </row>
    <row r="110" spans="1:23" ht="17.100000000000001" customHeight="1" x14ac:dyDescent="0.15">
      <c r="A110" s="15" t="s">
        <v>510</v>
      </c>
      <c r="B110" s="16">
        <v>9781119800682</v>
      </c>
      <c r="C110" s="17" t="s">
        <v>521</v>
      </c>
      <c r="D110" s="19" t="s">
        <v>522</v>
      </c>
      <c r="E110" s="23" t="s">
        <v>523</v>
      </c>
      <c r="F110" s="18">
        <v>202312</v>
      </c>
      <c r="G110" s="19" t="s">
        <v>38</v>
      </c>
      <c r="H110" s="19" t="s">
        <v>36</v>
      </c>
      <c r="I110" s="23" t="s">
        <v>97</v>
      </c>
      <c r="J110" s="32">
        <v>43972</v>
      </c>
      <c r="K110" s="32">
        <v>33067</v>
      </c>
      <c r="L110" s="27" t="s">
        <v>38</v>
      </c>
      <c r="M110" s="50">
        <v>39975</v>
      </c>
      <c r="N110" s="20">
        <v>30061</v>
      </c>
      <c r="O110" s="18" t="s">
        <v>81</v>
      </c>
      <c r="P110" s="19">
        <v>195</v>
      </c>
      <c r="Q110" s="26" t="s">
        <v>38</v>
      </c>
      <c r="R110" s="16" t="s">
        <v>38</v>
      </c>
      <c r="S110" s="19" t="s">
        <v>38</v>
      </c>
      <c r="T110" s="19" t="s">
        <v>82</v>
      </c>
      <c r="U110" s="19" t="s">
        <v>515</v>
      </c>
      <c r="V110" s="57" t="s">
        <v>524</v>
      </c>
      <c r="W110" s="61" t="str">
        <f t="shared" si="1"/>
        <v>BookWeb Pro</v>
      </c>
    </row>
    <row r="111" spans="1:23" ht="17.100000000000001" customHeight="1" x14ac:dyDescent="0.15">
      <c r="A111" s="15" t="s">
        <v>510</v>
      </c>
      <c r="B111" s="16">
        <v>9781119246350</v>
      </c>
      <c r="C111" s="17" t="s">
        <v>525</v>
      </c>
      <c r="D111" s="19" t="s">
        <v>526</v>
      </c>
      <c r="E111" s="23" t="s">
        <v>527</v>
      </c>
      <c r="F111" s="18">
        <v>202509</v>
      </c>
      <c r="G111" s="19" t="s">
        <v>38</v>
      </c>
      <c r="H111" s="19" t="s">
        <v>36</v>
      </c>
      <c r="I111" s="23" t="s">
        <v>97</v>
      </c>
      <c r="J111" s="32">
        <v>43972</v>
      </c>
      <c r="K111" s="32">
        <v>33067</v>
      </c>
      <c r="L111" s="27" t="s">
        <v>38</v>
      </c>
      <c r="M111" s="50">
        <v>39975</v>
      </c>
      <c r="N111" s="20">
        <v>30061</v>
      </c>
      <c r="O111" s="18" t="s">
        <v>81</v>
      </c>
      <c r="P111" s="19">
        <v>195</v>
      </c>
      <c r="Q111" s="26" t="s">
        <v>38</v>
      </c>
      <c r="R111" s="16" t="s">
        <v>38</v>
      </c>
      <c r="S111" s="19" t="s">
        <v>38</v>
      </c>
      <c r="T111" s="19" t="s">
        <v>82</v>
      </c>
      <c r="U111" s="19" t="s">
        <v>515</v>
      </c>
      <c r="V111" s="57" t="s">
        <v>528</v>
      </c>
      <c r="W111" s="61" t="str">
        <f t="shared" si="1"/>
        <v>BookWeb Pro</v>
      </c>
    </row>
    <row r="112" spans="1:23" ht="17.100000000000001" customHeight="1" x14ac:dyDescent="0.15">
      <c r="A112" s="15" t="s">
        <v>510</v>
      </c>
      <c r="B112" s="16">
        <v>9781529626391</v>
      </c>
      <c r="C112" s="17" t="s">
        <v>529</v>
      </c>
      <c r="D112" s="19" t="s">
        <v>530</v>
      </c>
      <c r="E112" s="23" t="s">
        <v>531</v>
      </c>
      <c r="F112" s="18">
        <v>202501</v>
      </c>
      <c r="G112" s="19" t="s">
        <v>38</v>
      </c>
      <c r="H112" s="19" t="s">
        <v>36</v>
      </c>
      <c r="I112" s="23" t="s">
        <v>37</v>
      </c>
      <c r="J112" s="32">
        <v>41283</v>
      </c>
      <c r="K112" s="32">
        <v>30659</v>
      </c>
      <c r="L112" s="27">
        <v>73317</v>
      </c>
      <c r="M112" s="50">
        <v>37530</v>
      </c>
      <c r="N112" s="20">
        <v>27872</v>
      </c>
      <c r="O112" s="18" t="s">
        <v>39</v>
      </c>
      <c r="P112" s="19">
        <v>135</v>
      </c>
      <c r="Q112" s="26">
        <v>370</v>
      </c>
      <c r="R112" s="16">
        <v>31880925</v>
      </c>
      <c r="S112" s="19" t="s">
        <v>38</v>
      </c>
      <c r="T112" s="19" t="s">
        <v>110</v>
      </c>
      <c r="U112" s="19" t="s">
        <v>532</v>
      </c>
      <c r="V112" s="57" t="s">
        <v>533</v>
      </c>
      <c r="W112" s="61" t="str">
        <f t="shared" si="1"/>
        <v>BookWeb Pro</v>
      </c>
    </row>
    <row r="113" spans="1:23" ht="17.100000000000001" customHeight="1" x14ac:dyDescent="0.15">
      <c r="A113" s="15" t="s">
        <v>510</v>
      </c>
      <c r="B113" s="16">
        <v>9781119745396</v>
      </c>
      <c r="C113" s="17" t="s">
        <v>534</v>
      </c>
      <c r="D113" s="19" t="s">
        <v>535</v>
      </c>
      <c r="E113" s="23" t="s">
        <v>536</v>
      </c>
      <c r="F113" s="18">
        <v>202402</v>
      </c>
      <c r="G113" s="19" t="s">
        <v>96</v>
      </c>
      <c r="H113" s="19" t="s">
        <v>36</v>
      </c>
      <c r="I113" s="23" t="s">
        <v>97</v>
      </c>
      <c r="J113" s="32">
        <v>47568</v>
      </c>
      <c r="K113" s="32">
        <v>35772</v>
      </c>
      <c r="L113" s="27" t="s">
        <v>38</v>
      </c>
      <c r="M113" s="50">
        <v>43244</v>
      </c>
      <c r="N113" s="20">
        <v>32520</v>
      </c>
      <c r="O113" s="18" t="s">
        <v>81</v>
      </c>
      <c r="P113" s="19">
        <v>210.95</v>
      </c>
      <c r="Q113" s="26" t="s">
        <v>38</v>
      </c>
      <c r="R113" s="16" t="s">
        <v>38</v>
      </c>
      <c r="S113" s="19" t="s">
        <v>38</v>
      </c>
      <c r="T113" s="19" t="s">
        <v>537</v>
      </c>
      <c r="U113" s="19" t="s">
        <v>532</v>
      </c>
      <c r="V113" s="57" t="s">
        <v>538</v>
      </c>
      <c r="W113" s="61" t="str">
        <f t="shared" si="1"/>
        <v>BookWeb Pro</v>
      </c>
    </row>
    <row r="114" spans="1:23" ht="17.100000000000001" customHeight="1" x14ac:dyDescent="0.15">
      <c r="A114" s="15" t="s">
        <v>539</v>
      </c>
      <c r="B114" s="16">
        <v>9783031522871</v>
      </c>
      <c r="C114" s="17" t="s">
        <v>540</v>
      </c>
      <c r="D114" s="19" t="s">
        <v>541</v>
      </c>
      <c r="E114" s="23" t="s">
        <v>542</v>
      </c>
      <c r="F114" s="18">
        <v>202406</v>
      </c>
      <c r="G114" s="19" t="s">
        <v>96</v>
      </c>
      <c r="H114" s="19" t="s">
        <v>36</v>
      </c>
      <c r="I114" s="23" t="s">
        <v>129</v>
      </c>
      <c r="J114" s="32">
        <v>59149</v>
      </c>
      <c r="K114" s="32">
        <v>43488</v>
      </c>
      <c r="L114" s="27">
        <v>53403</v>
      </c>
      <c r="M114" s="50">
        <v>53772</v>
      </c>
      <c r="N114" s="20">
        <v>39535</v>
      </c>
      <c r="O114" s="18" t="s">
        <v>130</v>
      </c>
      <c r="P114" s="19">
        <v>224.99</v>
      </c>
      <c r="Q114" s="26">
        <v>269.5</v>
      </c>
      <c r="R114" s="16">
        <v>31360171</v>
      </c>
      <c r="S114" s="19" t="s">
        <v>38</v>
      </c>
      <c r="T114" s="19" t="s">
        <v>543</v>
      </c>
      <c r="U114" s="19" t="s">
        <v>544</v>
      </c>
      <c r="V114" s="57" t="s">
        <v>545</v>
      </c>
      <c r="W114" s="61" t="str">
        <f t="shared" si="1"/>
        <v>BookWeb Pro</v>
      </c>
    </row>
    <row r="115" spans="1:23" ht="17.100000000000001" customHeight="1" x14ac:dyDescent="0.15">
      <c r="A115" s="15" t="s">
        <v>539</v>
      </c>
      <c r="B115" s="16">
        <v>9781032730745</v>
      </c>
      <c r="C115" s="17" t="s">
        <v>546</v>
      </c>
      <c r="D115" s="19" t="s">
        <v>547</v>
      </c>
      <c r="E115" s="23" t="s">
        <v>548</v>
      </c>
      <c r="F115" s="18">
        <v>202511</v>
      </c>
      <c r="G115" s="19" t="s">
        <v>38</v>
      </c>
      <c r="H115" s="19" t="s">
        <v>43</v>
      </c>
      <c r="I115" s="23" t="s">
        <v>48</v>
      </c>
      <c r="J115" s="32">
        <v>12228</v>
      </c>
      <c r="K115" s="32">
        <v>9472</v>
      </c>
      <c r="L115" s="27" t="s">
        <v>38</v>
      </c>
      <c r="M115" s="50">
        <v>11117</v>
      </c>
      <c r="N115" s="20">
        <v>8611</v>
      </c>
      <c r="O115" s="18" t="s">
        <v>39</v>
      </c>
      <c r="P115" s="19">
        <v>39.99</v>
      </c>
      <c r="Q115" s="26" t="s">
        <v>38</v>
      </c>
      <c r="R115" s="16" t="s">
        <v>38</v>
      </c>
      <c r="S115" s="19" t="s">
        <v>38</v>
      </c>
      <c r="T115" s="19" t="s">
        <v>549</v>
      </c>
      <c r="U115" s="19" t="s">
        <v>550</v>
      </c>
      <c r="V115" s="57" t="s">
        <v>551</v>
      </c>
      <c r="W115" s="61" t="str">
        <f t="shared" si="1"/>
        <v>BookWeb Pro</v>
      </c>
    </row>
    <row r="116" spans="1:23" ht="17.100000000000001" customHeight="1" x14ac:dyDescent="0.15">
      <c r="A116" s="15" t="s">
        <v>539</v>
      </c>
      <c r="B116" s="16">
        <v>9781032730776</v>
      </c>
      <c r="C116" s="17" t="s">
        <v>546</v>
      </c>
      <c r="D116" s="19" t="s">
        <v>547</v>
      </c>
      <c r="E116" s="23" t="s">
        <v>548</v>
      </c>
      <c r="F116" s="18">
        <v>202511</v>
      </c>
      <c r="G116" s="19" t="s">
        <v>38</v>
      </c>
      <c r="H116" s="19" t="s">
        <v>36</v>
      </c>
      <c r="I116" s="23" t="s">
        <v>48</v>
      </c>
      <c r="J116" s="32">
        <v>44341</v>
      </c>
      <c r="K116" s="32">
        <v>34346</v>
      </c>
      <c r="L116" s="27" t="s">
        <v>38</v>
      </c>
      <c r="M116" s="50">
        <v>40310</v>
      </c>
      <c r="N116" s="20">
        <v>31224</v>
      </c>
      <c r="O116" s="18" t="s">
        <v>39</v>
      </c>
      <c r="P116" s="19">
        <v>145</v>
      </c>
      <c r="Q116" s="26" t="s">
        <v>38</v>
      </c>
      <c r="R116" s="16" t="s">
        <v>38</v>
      </c>
      <c r="S116" s="19" t="s">
        <v>38</v>
      </c>
      <c r="T116" s="19" t="s">
        <v>549</v>
      </c>
      <c r="U116" s="19" t="s">
        <v>550</v>
      </c>
      <c r="V116" s="57" t="s">
        <v>552</v>
      </c>
      <c r="W116" s="61" t="str">
        <f t="shared" si="1"/>
        <v>BookWeb Pro</v>
      </c>
    </row>
    <row r="117" spans="1:23" ht="17.100000000000001" customHeight="1" x14ac:dyDescent="0.15">
      <c r="A117" s="15" t="s">
        <v>553</v>
      </c>
      <c r="B117" s="16">
        <v>9781032438009</v>
      </c>
      <c r="C117" s="17" t="s">
        <v>554</v>
      </c>
      <c r="D117" s="19" t="s">
        <v>555</v>
      </c>
      <c r="E117" s="23" t="s">
        <v>556</v>
      </c>
      <c r="F117" s="18">
        <v>202503</v>
      </c>
      <c r="G117" s="19" t="s">
        <v>96</v>
      </c>
      <c r="H117" s="19" t="s">
        <v>36</v>
      </c>
      <c r="I117" s="23" t="s">
        <v>48</v>
      </c>
      <c r="J117" s="32">
        <v>56267</v>
      </c>
      <c r="K117" s="32">
        <v>43584</v>
      </c>
      <c r="L117" s="27">
        <v>65391</v>
      </c>
      <c r="M117" s="50">
        <v>51152</v>
      </c>
      <c r="N117" s="20">
        <v>39622</v>
      </c>
      <c r="O117" s="18" t="s">
        <v>39</v>
      </c>
      <c r="P117" s="19">
        <v>184</v>
      </c>
      <c r="Q117" s="26">
        <v>330</v>
      </c>
      <c r="R117" s="16">
        <v>31696404</v>
      </c>
      <c r="S117" s="19" t="s">
        <v>38</v>
      </c>
      <c r="T117" s="19" t="s">
        <v>557</v>
      </c>
      <c r="U117" s="19" t="s">
        <v>418</v>
      </c>
      <c r="V117" s="57" t="s">
        <v>558</v>
      </c>
      <c r="W117" s="61" t="str">
        <f t="shared" si="1"/>
        <v>BookWeb Pro</v>
      </c>
    </row>
    <row r="118" spans="1:23" ht="17.100000000000001" customHeight="1" x14ac:dyDescent="0.15">
      <c r="A118" s="15" t="s">
        <v>553</v>
      </c>
      <c r="B118" s="16">
        <v>9780262553247</v>
      </c>
      <c r="C118" s="17" t="s">
        <v>559</v>
      </c>
      <c r="D118" s="19" t="s">
        <v>560</v>
      </c>
      <c r="E118" s="23" t="s">
        <v>561</v>
      </c>
      <c r="F118" s="18">
        <v>202511</v>
      </c>
      <c r="G118" s="19" t="s">
        <v>38</v>
      </c>
      <c r="H118" s="19" t="s">
        <v>43</v>
      </c>
      <c r="I118" s="23" t="s">
        <v>302</v>
      </c>
      <c r="J118" s="32">
        <v>9020</v>
      </c>
      <c r="K118" s="32">
        <v>7216</v>
      </c>
      <c r="L118" s="27" t="s">
        <v>38</v>
      </c>
      <c r="M118" s="50">
        <v>8200</v>
      </c>
      <c r="N118" s="20">
        <v>6560</v>
      </c>
      <c r="O118" s="18" t="s">
        <v>81</v>
      </c>
      <c r="P118" s="19">
        <v>40</v>
      </c>
      <c r="Q118" s="26" t="s">
        <v>38</v>
      </c>
      <c r="R118" s="16" t="s">
        <v>38</v>
      </c>
      <c r="S118" s="19" t="s">
        <v>38</v>
      </c>
      <c r="T118" s="19" t="s">
        <v>562</v>
      </c>
      <c r="U118" s="19" t="s">
        <v>563</v>
      </c>
      <c r="V118" s="57" t="s">
        <v>564</v>
      </c>
      <c r="W118" s="61" t="str">
        <f t="shared" si="1"/>
        <v>BookWeb Pro</v>
      </c>
    </row>
    <row r="119" spans="1:23" ht="17.100000000000001" customHeight="1" x14ac:dyDescent="0.15">
      <c r="A119" s="15" t="s">
        <v>553</v>
      </c>
      <c r="B119" s="16">
        <v>9780262553261</v>
      </c>
      <c r="C119" s="17" t="s">
        <v>565</v>
      </c>
      <c r="D119" s="19" t="s">
        <v>566</v>
      </c>
      <c r="E119" s="23" t="s">
        <v>567</v>
      </c>
      <c r="F119" s="18">
        <v>202512</v>
      </c>
      <c r="G119" s="19" t="s">
        <v>38</v>
      </c>
      <c r="H119" s="19" t="s">
        <v>43</v>
      </c>
      <c r="I119" s="23" t="s">
        <v>302</v>
      </c>
      <c r="J119" s="32">
        <v>10147</v>
      </c>
      <c r="K119" s="32">
        <v>8118</v>
      </c>
      <c r="L119" s="27" t="s">
        <v>38</v>
      </c>
      <c r="M119" s="50">
        <v>9225</v>
      </c>
      <c r="N119" s="20">
        <v>7380</v>
      </c>
      <c r="O119" s="18" t="s">
        <v>81</v>
      </c>
      <c r="P119" s="19">
        <v>45</v>
      </c>
      <c r="Q119" s="26" t="s">
        <v>38</v>
      </c>
      <c r="R119" s="16" t="s">
        <v>38</v>
      </c>
      <c r="S119" s="19" t="s">
        <v>38</v>
      </c>
      <c r="T119" s="19" t="s">
        <v>352</v>
      </c>
      <c r="U119" s="19" t="s">
        <v>563</v>
      </c>
      <c r="V119" s="57" t="s">
        <v>568</v>
      </c>
      <c r="W119" s="61" t="str">
        <f t="shared" si="1"/>
        <v>BookWeb Pro</v>
      </c>
    </row>
    <row r="120" spans="1:23" ht="17.100000000000001" customHeight="1" x14ac:dyDescent="0.15">
      <c r="A120" s="15" t="s">
        <v>553</v>
      </c>
      <c r="B120" s="16">
        <v>9781509563845</v>
      </c>
      <c r="C120" s="17" t="s">
        <v>569</v>
      </c>
      <c r="D120" s="19" t="s">
        <v>570</v>
      </c>
      <c r="E120" s="23" t="s">
        <v>571</v>
      </c>
      <c r="F120" s="18">
        <v>202512</v>
      </c>
      <c r="G120" s="19" t="s">
        <v>38</v>
      </c>
      <c r="H120" s="19" t="s">
        <v>36</v>
      </c>
      <c r="I120" s="23" t="s">
        <v>140</v>
      </c>
      <c r="J120" s="32">
        <v>15772</v>
      </c>
      <c r="K120" s="32">
        <v>11861</v>
      </c>
      <c r="L120" s="27" t="s">
        <v>38</v>
      </c>
      <c r="M120" s="50">
        <v>14339</v>
      </c>
      <c r="N120" s="20">
        <v>10783</v>
      </c>
      <c r="O120" s="18" t="s">
        <v>81</v>
      </c>
      <c r="P120" s="19">
        <v>69.95</v>
      </c>
      <c r="Q120" s="26" t="s">
        <v>38</v>
      </c>
      <c r="R120" s="16" t="s">
        <v>38</v>
      </c>
      <c r="S120" s="19" t="s">
        <v>38</v>
      </c>
      <c r="T120" s="19" t="s">
        <v>209</v>
      </c>
      <c r="U120" s="19" t="s">
        <v>563</v>
      </c>
      <c r="V120" s="57" t="s">
        <v>572</v>
      </c>
      <c r="W120" s="61" t="str">
        <f t="shared" si="1"/>
        <v>BookWeb Pro</v>
      </c>
    </row>
    <row r="121" spans="1:23" ht="17.100000000000001" customHeight="1" x14ac:dyDescent="0.15">
      <c r="A121" s="15" t="s">
        <v>553</v>
      </c>
      <c r="B121" s="16">
        <v>9781509563852</v>
      </c>
      <c r="C121" s="17" t="s">
        <v>569</v>
      </c>
      <c r="D121" s="19" t="s">
        <v>570</v>
      </c>
      <c r="E121" s="23" t="s">
        <v>571</v>
      </c>
      <c r="F121" s="18">
        <v>202512</v>
      </c>
      <c r="G121" s="19" t="s">
        <v>38</v>
      </c>
      <c r="H121" s="19" t="s">
        <v>43</v>
      </c>
      <c r="I121" s="23" t="s">
        <v>140</v>
      </c>
      <c r="J121" s="32">
        <v>6076</v>
      </c>
      <c r="K121" s="32">
        <v>4569</v>
      </c>
      <c r="L121" s="27" t="s">
        <v>38</v>
      </c>
      <c r="M121" s="50">
        <v>5524</v>
      </c>
      <c r="N121" s="20">
        <v>4154</v>
      </c>
      <c r="O121" s="18" t="s">
        <v>81</v>
      </c>
      <c r="P121" s="19">
        <v>26.95</v>
      </c>
      <c r="Q121" s="26" t="s">
        <v>38</v>
      </c>
      <c r="R121" s="16" t="s">
        <v>38</v>
      </c>
      <c r="S121" s="19" t="s">
        <v>38</v>
      </c>
      <c r="T121" s="19" t="s">
        <v>209</v>
      </c>
      <c r="U121" s="19" t="s">
        <v>563</v>
      </c>
      <c r="V121" s="57" t="s">
        <v>573</v>
      </c>
      <c r="W121" s="61" t="str">
        <f t="shared" si="1"/>
        <v>BookWeb Pro</v>
      </c>
    </row>
    <row r="122" spans="1:23" ht="17.100000000000001" customHeight="1" x14ac:dyDescent="0.15">
      <c r="A122" s="15" t="s">
        <v>553</v>
      </c>
      <c r="B122" s="16">
        <v>9781032214665</v>
      </c>
      <c r="C122" s="17" t="s">
        <v>574</v>
      </c>
      <c r="D122" s="19" t="s">
        <v>575</v>
      </c>
      <c r="E122" s="23" t="s">
        <v>576</v>
      </c>
      <c r="F122" s="18">
        <v>202409</v>
      </c>
      <c r="G122" s="19" t="s">
        <v>38</v>
      </c>
      <c r="H122" s="19" t="s">
        <v>36</v>
      </c>
      <c r="I122" s="23" t="s">
        <v>48</v>
      </c>
      <c r="J122" s="32">
        <v>50151</v>
      </c>
      <c r="K122" s="32">
        <v>38846</v>
      </c>
      <c r="L122" s="27">
        <v>59447</v>
      </c>
      <c r="M122" s="50">
        <v>45592</v>
      </c>
      <c r="N122" s="20">
        <v>35315</v>
      </c>
      <c r="O122" s="18" t="s">
        <v>39</v>
      </c>
      <c r="P122" s="19">
        <v>164</v>
      </c>
      <c r="Q122" s="26">
        <v>300</v>
      </c>
      <c r="R122" s="16">
        <v>31603467</v>
      </c>
      <c r="S122" s="19" t="s">
        <v>38</v>
      </c>
      <c r="T122" s="19" t="s">
        <v>577</v>
      </c>
      <c r="U122" s="19" t="s">
        <v>563</v>
      </c>
      <c r="V122" s="57" t="s">
        <v>578</v>
      </c>
      <c r="W122" s="61" t="str">
        <f t="shared" si="1"/>
        <v>BookWeb Pro</v>
      </c>
    </row>
    <row r="123" spans="1:23" ht="17.100000000000001" customHeight="1" x14ac:dyDescent="0.15">
      <c r="A123" s="15" t="s">
        <v>553</v>
      </c>
      <c r="B123" s="16">
        <v>9783031593789</v>
      </c>
      <c r="C123" s="17" t="s">
        <v>579</v>
      </c>
      <c r="D123" s="19" t="s">
        <v>580</v>
      </c>
      <c r="E123" s="23" t="s">
        <v>581</v>
      </c>
      <c r="F123" s="18">
        <v>202409</v>
      </c>
      <c r="G123" s="19" t="s">
        <v>38</v>
      </c>
      <c r="H123" s="19" t="s">
        <v>36</v>
      </c>
      <c r="I123" s="23" t="s">
        <v>129</v>
      </c>
      <c r="J123" s="32">
        <v>36802</v>
      </c>
      <c r="K123" s="32">
        <v>27058</v>
      </c>
      <c r="L123" s="27">
        <v>49539</v>
      </c>
      <c r="M123" s="50">
        <v>33457</v>
      </c>
      <c r="N123" s="20">
        <v>24599</v>
      </c>
      <c r="O123" s="18" t="s">
        <v>130</v>
      </c>
      <c r="P123" s="19">
        <v>139.99</v>
      </c>
      <c r="Q123" s="26">
        <v>250</v>
      </c>
      <c r="R123" s="16">
        <v>31759158</v>
      </c>
      <c r="S123" s="19" t="s">
        <v>38</v>
      </c>
      <c r="T123" s="19" t="s">
        <v>582</v>
      </c>
      <c r="U123" s="19" t="s">
        <v>563</v>
      </c>
      <c r="V123" s="57" t="s">
        <v>583</v>
      </c>
      <c r="W123" s="61" t="str">
        <f t="shared" si="1"/>
        <v>BookWeb Pro</v>
      </c>
    </row>
    <row r="124" spans="1:23" ht="17.100000000000001" customHeight="1" x14ac:dyDescent="0.15">
      <c r="A124" s="15" t="s">
        <v>553</v>
      </c>
      <c r="B124" s="16">
        <v>9781394196241</v>
      </c>
      <c r="C124" s="17" t="s">
        <v>584</v>
      </c>
      <c r="D124" s="19" t="s">
        <v>585</v>
      </c>
      <c r="E124" s="23" t="s">
        <v>586</v>
      </c>
      <c r="F124" s="18">
        <v>202410</v>
      </c>
      <c r="G124" s="19" t="s">
        <v>38</v>
      </c>
      <c r="H124" s="19" t="s">
        <v>36</v>
      </c>
      <c r="I124" s="23" t="s">
        <v>97</v>
      </c>
      <c r="J124" s="32">
        <v>39574</v>
      </c>
      <c r="K124" s="32">
        <v>29760</v>
      </c>
      <c r="L124" s="27">
        <v>38640</v>
      </c>
      <c r="M124" s="50">
        <v>35977</v>
      </c>
      <c r="N124" s="20">
        <v>27055</v>
      </c>
      <c r="O124" s="18" t="s">
        <v>81</v>
      </c>
      <c r="P124" s="19">
        <v>175.5</v>
      </c>
      <c r="Q124" s="26">
        <v>195</v>
      </c>
      <c r="R124" s="16">
        <v>31622263</v>
      </c>
      <c r="S124" s="19" t="s">
        <v>38</v>
      </c>
      <c r="T124" s="19" t="s">
        <v>252</v>
      </c>
      <c r="U124" s="19" t="s">
        <v>563</v>
      </c>
      <c r="V124" s="57" t="s">
        <v>587</v>
      </c>
      <c r="W124" s="61" t="str">
        <f t="shared" si="1"/>
        <v>BookWeb Pro</v>
      </c>
    </row>
    <row r="125" spans="1:23" ht="17.100000000000001" customHeight="1" x14ac:dyDescent="0.15">
      <c r="A125" s="15" t="s">
        <v>553</v>
      </c>
      <c r="B125" s="16">
        <v>9780367205348</v>
      </c>
      <c r="C125" s="17" t="s">
        <v>588</v>
      </c>
      <c r="D125" s="19" t="s">
        <v>589</v>
      </c>
      <c r="E125" s="23" t="s">
        <v>590</v>
      </c>
      <c r="F125" s="18">
        <v>202312</v>
      </c>
      <c r="G125" s="19" t="s">
        <v>38</v>
      </c>
      <c r="H125" s="19" t="s">
        <v>36</v>
      </c>
      <c r="I125" s="23" t="s">
        <v>48</v>
      </c>
      <c r="J125" s="32">
        <v>67276</v>
      </c>
      <c r="K125" s="32">
        <v>52111</v>
      </c>
      <c r="L125" s="27" t="s">
        <v>38</v>
      </c>
      <c r="M125" s="50">
        <v>61160</v>
      </c>
      <c r="N125" s="20">
        <v>47374</v>
      </c>
      <c r="O125" s="18" t="s">
        <v>39</v>
      </c>
      <c r="P125" s="19">
        <v>220</v>
      </c>
      <c r="Q125" s="26" t="s">
        <v>38</v>
      </c>
      <c r="R125" s="16" t="s">
        <v>38</v>
      </c>
      <c r="S125" s="19" t="s">
        <v>38</v>
      </c>
      <c r="T125" s="19" t="s">
        <v>591</v>
      </c>
      <c r="U125" s="19" t="s">
        <v>563</v>
      </c>
      <c r="V125" s="57" t="s">
        <v>592</v>
      </c>
      <c r="W125" s="61" t="str">
        <f t="shared" si="1"/>
        <v>BookWeb Pro</v>
      </c>
    </row>
    <row r="126" spans="1:23" ht="17.100000000000001" customHeight="1" x14ac:dyDescent="0.15">
      <c r="A126" s="15" t="s">
        <v>553</v>
      </c>
      <c r="B126" s="16">
        <v>9781032717364</v>
      </c>
      <c r="C126" s="17" t="s">
        <v>593</v>
      </c>
      <c r="D126" s="19" t="s">
        <v>594</v>
      </c>
      <c r="E126" s="23" t="s">
        <v>595</v>
      </c>
      <c r="F126" s="18">
        <v>202510</v>
      </c>
      <c r="G126" s="19" t="s">
        <v>38</v>
      </c>
      <c r="H126" s="19" t="s">
        <v>36</v>
      </c>
      <c r="I126" s="23" t="s">
        <v>48</v>
      </c>
      <c r="J126" s="32">
        <v>70334</v>
      </c>
      <c r="K126" s="32">
        <v>54480</v>
      </c>
      <c r="L126" s="27">
        <v>65391</v>
      </c>
      <c r="M126" s="50">
        <v>63940</v>
      </c>
      <c r="N126" s="20">
        <v>49528</v>
      </c>
      <c r="O126" s="18" t="s">
        <v>39</v>
      </c>
      <c r="P126" s="19">
        <v>230</v>
      </c>
      <c r="Q126" s="26">
        <v>330</v>
      </c>
      <c r="R126" s="16">
        <v>32361400</v>
      </c>
      <c r="S126" s="19" t="s">
        <v>38</v>
      </c>
      <c r="T126" s="19" t="s">
        <v>596</v>
      </c>
      <c r="U126" s="19" t="s">
        <v>563</v>
      </c>
      <c r="V126" s="57" t="s">
        <v>597</v>
      </c>
      <c r="W126" s="61" t="str">
        <f t="shared" si="1"/>
        <v>BookWeb Pro</v>
      </c>
    </row>
    <row r="127" spans="1:23" ht="17.100000000000001" customHeight="1" x14ac:dyDescent="0.15">
      <c r="A127" s="15" t="s">
        <v>553</v>
      </c>
      <c r="B127" s="16">
        <v>9780367759049</v>
      </c>
      <c r="C127" s="17" t="s">
        <v>598</v>
      </c>
      <c r="D127" s="19" t="s">
        <v>599</v>
      </c>
      <c r="E127" s="23" t="s">
        <v>600</v>
      </c>
      <c r="F127" s="18">
        <v>202509</v>
      </c>
      <c r="G127" s="19" t="s">
        <v>96</v>
      </c>
      <c r="H127" s="19" t="s">
        <v>36</v>
      </c>
      <c r="I127" s="23" t="s">
        <v>48</v>
      </c>
      <c r="J127" s="32">
        <v>56267</v>
      </c>
      <c r="K127" s="32">
        <v>43584</v>
      </c>
      <c r="L127" s="27">
        <v>65391</v>
      </c>
      <c r="M127" s="50">
        <v>51152</v>
      </c>
      <c r="N127" s="20">
        <v>39622</v>
      </c>
      <c r="O127" s="18" t="s">
        <v>39</v>
      </c>
      <c r="P127" s="19">
        <v>184</v>
      </c>
      <c r="Q127" s="26">
        <v>330</v>
      </c>
      <c r="R127" s="16">
        <v>32128309</v>
      </c>
      <c r="S127" s="19" t="s">
        <v>38</v>
      </c>
      <c r="T127" s="19" t="s">
        <v>601</v>
      </c>
      <c r="U127" s="19" t="s">
        <v>315</v>
      </c>
      <c r="V127" s="57" t="s">
        <v>602</v>
      </c>
      <c r="W127" s="61" t="str">
        <f t="shared" si="1"/>
        <v>BookWeb Pro</v>
      </c>
    </row>
    <row r="128" spans="1:23" ht="17.100000000000001" customHeight="1" x14ac:dyDescent="0.15">
      <c r="A128" s="15" t="s">
        <v>553</v>
      </c>
      <c r="B128" s="16">
        <v>9781032580272</v>
      </c>
      <c r="C128" s="17" t="s">
        <v>603</v>
      </c>
      <c r="D128" s="19" t="s">
        <v>604</v>
      </c>
      <c r="E128" s="23" t="s">
        <v>605</v>
      </c>
      <c r="F128" s="18">
        <v>202508</v>
      </c>
      <c r="G128" s="19" t="s">
        <v>38</v>
      </c>
      <c r="H128" s="19" t="s">
        <v>36</v>
      </c>
      <c r="I128" s="23" t="s">
        <v>48</v>
      </c>
      <c r="J128" s="32">
        <v>41283</v>
      </c>
      <c r="K128" s="32">
        <v>31977</v>
      </c>
      <c r="L128" s="27" t="s">
        <v>38</v>
      </c>
      <c r="M128" s="50">
        <v>37530</v>
      </c>
      <c r="N128" s="20">
        <v>29070</v>
      </c>
      <c r="O128" s="18" t="s">
        <v>39</v>
      </c>
      <c r="P128" s="19">
        <v>135</v>
      </c>
      <c r="Q128" s="26" t="s">
        <v>38</v>
      </c>
      <c r="R128" s="16" t="s">
        <v>38</v>
      </c>
      <c r="S128" s="19" t="s">
        <v>38</v>
      </c>
      <c r="T128" s="19" t="s">
        <v>606</v>
      </c>
      <c r="U128" s="19" t="s">
        <v>315</v>
      </c>
      <c r="V128" s="57" t="s">
        <v>607</v>
      </c>
      <c r="W128" s="61" t="str">
        <f t="shared" si="1"/>
        <v>BookWeb Pro</v>
      </c>
    </row>
    <row r="129" spans="1:23" ht="17.100000000000001" customHeight="1" x14ac:dyDescent="0.15">
      <c r="A129" s="15" t="s">
        <v>553</v>
      </c>
      <c r="B129" s="16">
        <v>9781032580241</v>
      </c>
      <c r="C129" s="17" t="s">
        <v>603</v>
      </c>
      <c r="D129" s="19" t="s">
        <v>604</v>
      </c>
      <c r="E129" s="23" t="s">
        <v>605</v>
      </c>
      <c r="F129" s="18">
        <v>202508</v>
      </c>
      <c r="G129" s="19" t="s">
        <v>38</v>
      </c>
      <c r="H129" s="19" t="s">
        <v>43</v>
      </c>
      <c r="I129" s="23" t="s">
        <v>48</v>
      </c>
      <c r="J129" s="32">
        <v>11005</v>
      </c>
      <c r="K129" s="32">
        <v>8525</v>
      </c>
      <c r="L129" s="27">
        <v>39631</v>
      </c>
      <c r="M129" s="50">
        <v>10005</v>
      </c>
      <c r="N129" s="20">
        <v>7750</v>
      </c>
      <c r="O129" s="18" t="s">
        <v>39</v>
      </c>
      <c r="P129" s="19">
        <v>35.99</v>
      </c>
      <c r="Q129" s="26">
        <v>200</v>
      </c>
      <c r="R129" s="16">
        <v>32131224</v>
      </c>
      <c r="S129" s="19" t="s">
        <v>38</v>
      </c>
      <c r="T129" s="19" t="s">
        <v>606</v>
      </c>
      <c r="U129" s="19" t="s">
        <v>315</v>
      </c>
      <c r="V129" s="57" t="s">
        <v>608</v>
      </c>
      <c r="W129" s="61" t="str">
        <f t="shared" si="1"/>
        <v>BookWeb Pro</v>
      </c>
    </row>
    <row r="130" spans="1:23" ht="17.100000000000001" customHeight="1" x14ac:dyDescent="0.15">
      <c r="A130" s="15" t="s">
        <v>553</v>
      </c>
      <c r="B130" s="16">
        <v>9781032887005</v>
      </c>
      <c r="C130" s="17" t="s">
        <v>609</v>
      </c>
      <c r="D130" s="19" t="s">
        <v>610</v>
      </c>
      <c r="E130" s="23" t="s">
        <v>611</v>
      </c>
      <c r="F130" s="18">
        <v>202512</v>
      </c>
      <c r="G130" s="19" t="s">
        <v>38</v>
      </c>
      <c r="H130" s="19" t="s">
        <v>36</v>
      </c>
      <c r="I130" s="23" t="s">
        <v>48</v>
      </c>
      <c r="J130" s="32">
        <v>44341</v>
      </c>
      <c r="K130" s="32">
        <v>34346</v>
      </c>
      <c r="L130" s="27" t="s">
        <v>38</v>
      </c>
      <c r="M130" s="50">
        <v>40310</v>
      </c>
      <c r="N130" s="20">
        <v>31224</v>
      </c>
      <c r="O130" s="18" t="s">
        <v>39</v>
      </c>
      <c r="P130" s="19">
        <v>145</v>
      </c>
      <c r="Q130" s="26" t="s">
        <v>38</v>
      </c>
      <c r="R130" s="16" t="s">
        <v>38</v>
      </c>
      <c r="S130" s="19" t="s">
        <v>38</v>
      </c>
      <c r="T130" s="19" t="s">
        <v>612</v>
      </c>
      <c r="U130" s="19" t="s">
        <v>315</v>
      </c>
      <c r="V130" s="57" t="s">
        <v>613</v>
      </c>
      <c r="W130" s="61" t="str">
        <f t="shared" si="1"/>
        <v>BookWeb Pro</v>
      </c>
    </row>
    <row r="131" spans="1:23" ht="17.100000000000001" customHeight="1" x14ac:dyDescent="0.15">
      <c r="A131" s="15" t="s">
        <v>553</v>
      </c>
      <c r="B131" s="16">
        <v>9781032886985</v>
      </c>
      <c r="C131" s="17" t="s">
        <v>609</v>
      </c>
      <c r="D131" s="19" t="s">
        <v>610</v>
      </c>
      <c r="E131" s="23" t="s">
        <v>611</v>
      </c>
      <c r="F131" s="18">
        <v>202512</v>
      </c>
      <c r="G131" s="19" t="s">
        <v>38</v>
      </c>
      <c r="H131" s="19" t="s">
        <v>43</v>
      </c>
      <c r="I131" s="23" t="s">
        <v>48</v>
      </c>
      <c r="J131" s="32">
        <v>12228</v>
      </c>
      <c r="K131" s="32">
        <v>9472</v>
      </c>
      <c r="L131" s="27" t="s">
        <v>38</v>
      </c>
      <c r="M131" s="50">
        <v>11117</v>
      </c>
      <c r="N131" s="20">
        <v>8611</v>
      </c>
      <c r="O131" s="18" t="s">
        <v>39</v>
      </c>
      <c r="P131" s="19">
        <v>39.99</v>
      </c>
      <c r="Q131" s="26" t="s">
        <v>38</v>
      </c>
      <c r="R131" s="16" t="s">
        <v>38</v>
      </c>
      <c r="S131" s="19" t="s">
        <v>38</v>
      </c>
      <c r="T131" s="19" t="s">
        <v>612</v>
      </c>
      <c r="U131" s="19" t="s">
        <v>315</v>
      </c>
      <c r="V131" s="57" t="s">
        <v>614</v>
      </c>
      <c r="W131" s="61" t="str">
        <f t="shared" si="1"/>
        <v>BookWeb Pro</v>
      </c>
    </row>
    <row r="132" spans="1:23" ht="17.100000000000001" customHeight="1" x14ac:dyDescent="0.15">
      <c r="A132" s="15" t="s">
        <v>553</v>
      </c>
      <c r="B132" s="16">
        <v>9781529602012</v>
      </c>
      <c r="C132" s="17" t="s">
        <v>615</v>
      </c>
      <c r="D132" s="19" t="s">
        <v>616</v>
      </c>
      <c r="E132" s="23" t="s">
        <v>617</v>
      </c>
      <c r="F132" s="18">
        <v>202412</v>
      </c>
      <c r="G132" s="19" t="s">
        <v>38</v>
      </c>
      <c r="H132" s="19" t="s">
        <v>36</v>
      </c>
      <c r="I132" s="23" t="s">
        <v>62</v>
      </c>
      <c r="J132" s="32">
        <v>37154</v>
      </c>
      <c r="K132" s="32">
        <v>27592</v>
      </c>
      <c r="L132" s="27">
        <v>73317</v>
      </c>
      <c r="M132" s="50">
        <v>33777</v>
      </c>
      <c r="N132" s="20">
        <v>25084</v>
      </c>
      <c r="O132" s="18" t="s">
        <v>39</v>
      </c>
      <c r="P132" s="19">
        <v>121.5</v>
      </c>
      <c r="Q132" s="26">
        <v>370</v>
      </c>
      <c r="R132" s="16">
        <v>31812894</v>
      </c>
      <c r="S132" s="19" t="s">
        <v>38</v>
      </c>
      <c r="T132" s="19" t="s">
        <v>618</v>
      </c>
      <c r="U132" s="19" t="s">
        <v>315</v>
      </c>
      <c r="V132" s="57" t="s">
        <v>619</v>
      </c>
      <c r="W132" s="61" t="str">
        <f t="shared" si="1"/>
        <v>BookWeb Pro</v>
      </c>
    </row>
    <row r="133" spans="1:23" ht="17.100000000000001" customHeight="1" x14ac:dyDescent="0.15">
      <c r="A133" s="15" t="s">
        <v>553</v>
      </c>
      <c r="B133" s="16">
        <v>9780262553483</v>
      </c>
      <c r="C133" s="17" t="s">
        <v>620</v>
      </c>
      <c r="D133" s="19" t="s">
        <v>621</v>
      </c>
      <c r="E133" s="23" t="s">
        <v>622</v>
      </c>
      <c r="F133" s="18">
        <v>202512</v>
      </c>
      <c r="G133" s="19" t="s">
        <v>38</v>
      </c>
      <c r="H133" s="19" t="s">
        <v>43</v>
      </c>
      <c r="I133" s="23" t="s">
        <v>302</v>
      </c>
      <c r="J133" s="32">
        <v>7892</v>
      </c>
      <c r="K133" s="32">
        <v>6314</v>
      </c>
      <c r="L133" s="27" t="s">
        <v>38</v>
      </c>
      <c r="M133" s="50">
        <v>7175</v>
      </c>
      <c r="N133" s="20">
        <v>5740</v>
      </c>
      <c r="O133" s="18" t="s">
        <v>81</v>
      </c>
      <c r="P133" s="19">
        <v>35</v>
      </c>
      <c r="Q133" s="26" t="s">
        <v>38</v>
      </c>
      <c r="R133" s="16" t="s">
        <v>38</v>
      </c>
      <c r="S133" s="19" t="s">
        <v>38</v>
      </c>
      <c r="T133" s="19" t="s">
        <v>623</v>
      </c>
      <c r="U133" s="19" t="s">
        <v>624</v>
      </c>
      <c r="V133" s="57" t="s">
        <v>625</v>
      </c>
      <c r="W133" s="61" t="str">
        <f t="shared" ref="W133:W190" si="2">HYPERLINK(V133,"BookWeb Pro")</f>
        <v>BookWeb Pro</v>
      </c>
    </row>
    <row r="134" spans="1:23" ht="17.100000000000001" customHeight="1" x14ac:dyDescent="0.15">
      <c r="A134" s="15" t="s">
        <v>553</v>
      </c>
      <c r="B134" s="16">
        <v>9780231212908</v>
      </c>
      <c r="C134" s="17" t="s">
        <v>626</v>
      </c>
      <c r="D134" s="19" t="s">
        <v>627</v>
      </c>
      <c r="E134" s="23" t="s">
        <v>628</v>
      </c>
      <c r="F134" s="18">
        <v>202510</v>
      </c>
      <c r="G134" s="19" t="s">
        <v>38</v>
      </c>
      <c r="H134" s="19" t="s">
        <v>36</v>
      </c>
      <c r="I134" s="23" t="s">
        <v>245</v>
      </c>
      <c r="J134" s="32">
        <v>25932</v>
      </c>
      <c r="K134" s="32">
        <v>20746</v>
      </c>
      <c r="L134" s="27" t="s">
        <v>38</v>
      </c>
      <c r="M134" s="50">
        <v>23575</v>
      </c>
      <c r="N134" s="20">
        <v>18860</v>
      </c>
      <c r="O134" s="18" t="s">
        <v>81</v>
      </c>
      <c r="P134" s="19">
        <v>115</v>
      </c>
      <c r="Q134" s="26" t="s">
        <v>38</v>
      </c>
      <c r="R134" s="16" t="s">
        <v>38</v>
      </c>
      <c r="S134" s="19" t="s">
        <v>38</v>
      </c>
      <c r="T134" s="19" t="s">
        <v>321</v>
      </c>
      <c r="U134" s="19" t="s">
        <v>235</v>
      </c>
      <c r="V134" s="57" t="s">
        <v>629</v>
      </c>
      <c r="W134" s="61" t="str">
        <f t="shared" si="2"/>
        <v>BookWeb Pro</v>
      </c>
    </row>
    <row r="135" spans="1:23" ht="17.100000000000001" customHeight="1" x14ac:dyDescent="0.15">
      <c r="A135" s="15" t="s">
        <v>553</v>
      </c>
      <c r="B135" s="16">
        <v>9780231212915</v>
      </c>
      <c r="C135" s="17" t="s">
        <v>626</v>
      </c>
      <c r="D135" s="19" t="s">
        <v>627</v>
      </c>
      <c r="E135" s="23" t="s">
        <v>628</v>
      </c>
      <c r="F135" s="18">
        <v>202510</v>
      </c>
      <c r="G135" s="19" t="s">
        <v>38</v>
      </c>
      <c r="H135" s="19" t="s">
        <v>43</v>
      </c>
      <c r="I135" s="23" t="s">
        <v>245</v>
      </c>
      <c r="J135" s="32">
        <v>6314</v>
      </c>
      <c r="K135" s="32">
        <v>5051</v>
      </c>
      <c r="L135" s="27" t="s">
        <v>38</v>
      </c>
      <c r="M135" s="50">
        <v>5740</v>
      </c>
      <c r="N135" s="20">
        <v>4592</v>
      </c>
      <c r="O135" s="18" t="s">
        <v>81</v>
      </c>
      <c r="P135" s="19">
        <v>28</v>
      </c>
      <c r="Q135" s="26" t="s">
        <v>38</v>
      </c>
      <c r="R135" s="16" t="s">
        <v>38</v>
      </c>
      <c r="S135" s="19" t="s">
        <v>38</v>
      </c>
      <c r="T135" s="19" t="s">
        <v>321</v>
      </c>
      <c r="U135" s="19" t="s">
        <v>235</v>
      </c>
      <c r="V135" s="57" t="s">
        <v>630</v>
      </c>
      <c r="W135" s="61" t="str">
        <f t="shared" si="2"/>
        <v>BookWeb Pro</v>
      </c>
    </row>
    <row r="136" spans="1:23" ht="17.100000000000001" customHeight="1" x14ac:dyDescent="0.15">
      <c r="A136" s="15" t="s">
        <v>553</v>
      </c>
      <c r="B136" s="16">
        <v>9780197778197</v>
      </c>
      <c r="C136" s="17" t="s">
        <v>631</v>
      </c>
      <c r="D136" s="19" t="s">
        <v>632</v>
      </c>
      <c r="E136" s="23" t="s">
        <v>633</v>
      </c>
      <c r="F136" s="18">
        <v>202508</v>
      </c>
      <c r="G136" s="19" t="s">
        <v>38</v>
      </c>
      <c r="H136" s="19" t="s">
        <v>36</v>
      </c>
      <c r="I136" s="23" t="s">
        <v>339</v>
      </c>
      <c r="J136" s="32">
        <v>19571</v>
      </c>
      <c r="K136" s="32">
        <v>15628</v>
      </c>
      <c r="L136" s="27" t="s">
        <v>38</v>
      </c>
      <c r="M136" s="50">
        <v>17792</v>
      </c>
      <c r="N136" s="20">
        <v>14208</v>
      </c>
      <c r="O136" s="18" t="s">
        <v>39</v>
      </c>
      <c r="P136" s="19">
        <v>64</v>
      </c>
      <c r="Q136" s="26" t="s">
        <v>38</v>
      </c>
      <c r="R136" s="16" t="s">
        <v>38</v>
      </c>
      <c r="S136" s="19" t="s">
        <v>38</v>
      </c>
      <c r="T136" s="19" t="s">
        <v>634</v>
      </c>
      <c r="U136" s="19" t="s">
        <v>478</v>
      </c>
      <c r="V136" s="57" t="s">
        <v>635</v>
      </c>
      <c r="W136" s="61" t="str">
        <f t="shared" si="2"/>
        <v>BookWeb Pro</v>
      </c>
    </row>
    <row r="137" spans="1:23" ht="17.100000000000001" customHeight="1" x14ac:dyDescent="0.15">
      <c r="A137" s="15" t="s">
        <v>553</v>
      </c>
      <c r="B137" s="16">
        <v>9780197778203</v>
      </c>
      <c r="C137" s="17" t="s">
        <v>631</v>
      </c>
      <c r="D137" s="19" t="s">
        <v>632</v>
      </c>
      <c r="E137" s="23" t="s">
        <v>633</v>
      </c>
      <c r="F137" s="18">
        <v>202507</v>
      </c>
      <c r="G137" s="19" t="s">
        <v>38</v>
      </c>
      <c r="H137" s="19" t="s">
        <v>43</v>
      </c>
      <c r="I137" s="23" t="s">
        <v>339</v>
      </c>
      <c r="J137" s="32">
        <v>6112</v>
      </c>
      <c r="K137" s="32">
        <v>4880</v>
      </c>
      <c r="L137" s="27">
        <v>28445</v>
      </c>
      <c r="M137" s="50">
        <v>5557</v>
      </c>
      <c r="N137" s="20">
        <v>4437</v>
      </c>
      <c r="O137" s="18" t="s">
        <v>39</v>
      </c>
      <c r="P137" s="19">
        <v>19.989999999999998</v>
      </c>
      <c r="Q137" s="26">
        <v>143.55000000000001</v>
      </c>
      <c r="R137" s="16">
        <v>32028954</v>
      </c>
      <c r="S137" s="19" t="s">
        <v>38</v>
      </c>
      <c r="T137" s="19" t="s">
        <v>634</v>
      </c>
      <c r="U137" s="19" t="s">
        <v>478</v>
      </c>
      <c r="V137" s="57" t="s">
        <v>636</v>
      </c>
      <c r="W137" s="61" t="str">
        <f t="shared" si="2"/>
        <v>BookWeb Pro</v>
      </c>
    </row>
    <row r="138" spans="1:23" ht="17.100000000000001" customHeight="1" x14ac:dyDescent="0.15">
      <c r="A138" s="15" t="s">
        <v>553</v>
      </c>
      <c r="B138" s="16">
        <v>9783032076045</v>
      </c>
      <c r="C138" s="17" t="s">
        <v>637</v>
      </c>
      <c r="D138" s="19" t="s">
        <v>638</v>
      </c>
      <c r="E138" s="23" t="s">
        <v>639</v>
      </c>
      <c r="F138" s="18">
        <v>202512</v>
      </c>
      <c r="G138" s="19" t="s">
        <v>38</v>
      </c>
      <c r="H138" s="19" t="s">
        <v>36</v>
      </c>
      <c r="I138" s="23" t="s">
        <v>167</v>
      </c>
      <c r="J138" s="32">
        <v>26286</v>
      </c>
      <c r="K138" s="32">
        <v>19327</v>
      </c>
      <c r="L138" s="27" t="s">
        <v>38</v>
      </c>
      <c r="M138" s="50">
        <v>23897</v>
      </c>
      <c r="N138" s="20">
        <v>17570</v>
      </c>
      <c r="O138" s="18" t="s">
        <v>130</v>
      </c>
      <c r="P138" s="19">
        <v>99.99</v>
      </c>
      <c r="Q138" s="26" t="s">
        <v>38</v>
      </c>
      <c r="R138" s="16" t="s">
        <v>38</v>
      </c>
      <c r="S138" s="19" t="s">
        <v>38</v>
      </c>
      <c r="T138" s="19" t="s">
        <v>640</v>
      </c>
      <c r="U138" s="19" t="s">
        <v>641</v>
      </c>
      <c r="V138" s="57" t="s">
        <v>642</v>
      </c>
      <c r="W138" s="61" t="str">
        <f t="shared" si="2"/>
        <v>BookWeb Pro</v>
      </c>
    </row>
    <row r="139" spans="1:23" ht="17.100000000000001" customHeight="1" x14ac:dyDescent="0.15">
      <c r="A139" s="15" t="s">
        <v>553</v>
      </c>
      <c r="B139" s="16">
        <v>9781032188997</v>
      </c>
      <c r="C139" s="17" t="s">
        <v>643</v>
      </c>
      <c r="D139" s="19" t="s">
        <v>644</v>
      </c>
      <c r="E139" s="23" t="s">
        <v>645</v>
      </c>
      <c r="F139" s="18">
        <v>202410</v>
      </c>
      <c r="G139" s="19" t="s">
        <v>38</v>
      </c>
      <c r="H139" s="19" t="s">
        <v>36</v>
      </c>
      <c r="I139" s="23" t="s">
        <v>48</v>
      </c>
      <c r="J139" s="32">
        <v>52597</v>
      </c>
      <c r="K139" s="32">
        <v>40741</v>
      </c>
      <c r="L139" s="27">
        <v>71336</v>
      </c>
      <c r="M139" s="50">
        <v>47816</v>
      </c>
      <c r="N139" s="20">
        <v>37038</v>
      </c>
      <c r="O139" s="18" t="s">
        <v>39</v>
      </c>
      <c r="P139" s="19">
        <v>172</v>
      </c>
      <c r="Q139" s="26">
        <v>360</v>
      </c>
      <c r="R139" s="16">
        <v>31609661</v>
      </c>
      <c r="S139" s="19" t="s">
        <v>38</v>
      </c>
      <c r="T139" s="19" t="s">
        <v>646</v>
      </c>
      <c r="U139" s="19" t="s">
        <v>647</v>
      </c>
      <c r="V139" s="57" t="s">
        <v>648</v>
      </c>
      <c r="W139" s="61" t="str">
        <f t="shared" si="2"/>
        <v>BookWeb Pro</v>
      </c>
    </row>
    <row r="140" spans="1:23" ht="17.100000000000001" customHeight="1" x14ac:dyDescent="0.15">
      <c r="A140" s="15" t="s">
        <v>553</v>
      </c>
      <c r="B140" s="16">
        <v>9783031766879</v>
      </c>
      <c r="C140" s="17" t="s">
        <v>649</v>
      </c>
      <c r="D140" s="19" t="s">
        <v>650</v>
      </c>
      <c r="E140" s="23" t="s">
        <v>651</v>
      </c>
      <c r="F140" s="18">
        <v>202503</v>
      </c>
      <c r="G140" s="19" t="s">
        <v>38</v>
      </c>
      <c r="H140" s="19" t="s">
        <v>36</v>
      </c>
      <c r="I140" s="23" t="s">
        <v>129</v>
      </c>
      <c r="J140" s="32">
        <v>32859</v>
      </c>
      <c r="K140" s="32">
        <v>24159</v>
      </c>
      <c r="L140" s="27">
        <v>53403</v>
      </c>
      <c r="M140" s="50">
        <v>29872</v>
      </c>
      <c r="N140" s="20">
        <v>21963</v>
      </c>
      <c r="O140" s="18" t="s">
        <v>130</v>
      </c>
      <c r="P140" s="19">
        <v>124.99</v>
      </c>
      <c r="Q140" s="26">
        <v>269.5</v>
      </c>
      <c r="R140" s="16">
        <v>31925011</v>
      </c>
      <c r="S140" s="19" t="s">
        <v>38</v>
      </c>
      <c r="T140" s="19" t="s">
        <v>652</v>
      </c>
      <c r="U140" s="19" t="s">
        <v>277</v>
      </c>
      <c r="V140" s="57" t="s">
        <v>653</v>
      </c>
      <c r="W140" s="61" t="str">
        <f t="shared" si="2"/>
        <v>BookWeb Pro</v>
      </c>
    </row>
    <row r="141" spans="1:23" ht="17.100000000000001" customHeight="1" x14ac:dyDescent="0.15">
      <c r="A141" s="15" t="s">
        <v>553</v>
      </c>
      <c r="B141" s="16">
        <v>9781032316079</v>
      </c>
      <c r="C141" s="17" t="s">
        <v>654</v>
      </c>
      <c r="D141" s="19" t="s">
        <v>655</v>
      </c>
      <c r="E141" s="23" t="s">
        <v>656</v>
      </c>
      <c r="F141" s="18">
        <v>202507</v>
      </c>
      <c r="G141" s="19" t="s">
        <v>38</v>
      </c>
      <c r="H141" s="19" t="s">
        <v>36</v>
      </c>
      <c r="I141" s="23" t="s">
        <v>48</v>
      </c>
      <c r="J141" s="32">
        <v>56267</v>
      </c>
      <c r="K141" s="32">
        <v>43584</v>
      </c>
      <c r="L141" s="27">
        <v>65391</v>
      </c>
      <c r="M141" s="50">
        <v>51152</v>
      </c>
      <c r="N141" s="20">
        <v>39622</v>
      </c>
      <c r="O141" s="18" t="s">
        <v>39</v>
      </c>
      <c r="P141" s="19">
        <v>184</v>
      </c>
      <c r="Q141" s="26">
        <v>330</v>
      </c>
      <c r="R141" s="16">
        <v>31807499</v>
      </c>
      <c r="S141" s="19" t="s">
        <v>38</v>
      </c>
      <c r="T141" s="19" t="s">
        <v>657</v>
      </c>
      <c r="U141" s="19" t="s">
        <v>508</v>
      </c>
      <c r="V141" s="57" t="s">
        <v>658</v>
      </c>
      <c r="W141" s="61" t="str">
        <f t="shared" si="2"/>
        <v>BookWeb Pro</v>
      </c>
    </row>
    <row r="142" spans="1:23" ht="17.100000000000001" customHeight="1" x14ac:dyDescent="0.15">
      <c r="A142" s="15" t="s">
        <v>553</v>
      </c>
      <c r="B142" s="16">
        <v>9780593734230</v>
      </c>
      <c r="C142" s="17" t="s">
        <v>659</v>
      </c>
      <c r="D142" s="19" t="s">
        <v>660</v>
      </c>
      <c r="E142" s="23" t="s">
        <v>661</v>
      </c>
      <c r="F142" s="18">
        <v>202509</v>
      </c>
      <c r="G142" s="19" t="s">
        <v>38</v>
      </c>
      <c r="H142" s="19" t="s">
        <v>43</v>
      </c>
      <c r="I142" s="23" t="s">
        <v>662</v>
      </c>
      <c r="J142" s="32">
        <v>3833</v>
      </c>
      <c r="K142" s="32">
        <v>3534</v>
      </c>
      <c r="L142" s="27" t="s">
        <v>38</v>
      </c>
      <c r="M142" s="50">
        <v>3485</v>
      </c>
      <c r="N142" s="20">
        <v>3213</v>
      </c>
      <c r="O142" s="18" t="s">
        <v>81</v>
      </c>
      <c r="P142" s="19">
        <v>17</v>
      </c>
      <c r="Q142" s="26" t="s">
        <v>38</v>
      </c>
      <c r="R142" s="16" t="s">
        <v>38</v>
      </c>
      <c r="S142" s="19" t="s">
        <v>38</v>
      </c>
      <c r="T142" s="19" t="s">
        <v>514</v>
      </c>
      <c r="U142" s="19" t="s">
        <v>176</v>
      </c>
      <c r="V142" s="57" t="s">
        <v>663</v>
      </c>
      <c r="W142" s="61" t="str">
        <f t="shared" si="2"/>
        <v>BookWeb Pro</v>
      </c>
    </row>
    <row r="143" spans="1:23" ht="17.100000000000001" customHeight="1" x14ac:dyDescent="0.15">
      <c r="A143" s="15" t="s">
        <v>553</v>
      </c>
      <c r="B143" s="16">
        <v>9780691261553</v>
      </c>
      <c r="C143" s="17" t="s">
        <v>664</v>
      </c>
      <c r="D143" s="19" t="s">
        <v>665</v>
      </c>
      <c r="E143" s="23" t="s">
        <v>666</v>
      </c>
      <c r="F143" s="18">
        <v>202409</v>
      </c>
      <c r="G143" s="19" t="s">
        <v>38</v>
      </c>
      <c r="H143" s="19" t="s">
        <v>43</v>
      </c>
      <c r="I143" s="23" t="s">
        <v>270</v>
      </c>
      <c r="J143" s="32">
        <v>5625</v>
      </c>
      <c r="K143" s="32">
        <v>4500</v>
      </c>
      <c r="L143" s="27">
        <v>10304</v>
      </c>
      <c r="M143" s="50">
        <v>5114</v>
      </c>
      <c r="N143" s="20">
        <v>4091</v>
      </c>
      <c r="O143" s="18" t="s">
        <v>81</v>
      </c>
      <c r="P143" s="19">
        <v>24.95</v>
      </c>
      <c r="Q143" s="26">
        <v>52</v>
      </c>
      <c r="R143" s="16">
        <v>31229737</v>
      </c>
      <c r="S143" s="19" t="s">
        <v>38</v>
      </c>
      <c r="T143" s="19" t="s">
        <v>175</v>
      </c>
      <c r="U143" s="19" t="s">
        <v>667</v>
      </c>
      <c r="V143" s="57" t="s">
        <v>668</v>
      </c>
      <c r="W143" s="61" t="str">
        <f t="shared" si="2"/>
        <v>BookWeb Pro</v>
      </c>
    </row>
    <row r="144" spans="1:23" ht="17.100000000000001" customHeight="1" x14ac:dyDescent="0.15">
      <c r="A144" s="15" t="s">
        <v>669</v>
      </c>
      <c r="B144" s="16">
        <v>9781032485720</v>
      </c>
      <c r="C144" s="17" t="s">
        <v>670</v>
      </c>
      <c r="D144" s="19" t="s">
        <v>671</v>
      </c>
      <c r="E144" s="23" t="s">
        <v>672</v>
      </c>
      <c r="F144" s="18">
        <v>202504</v>
      </c>
      <c r="G144" s="19" t="s">
        <v>38</v>
      </c>
      <c r="H144" s="19" t="s">
        <v>36</v>
      </c>
      <c r="I144" s="23" t="s">
        <v>48</v>
      </c>
      <c r="J144" s="32">
        <v>56267</v>
      </c>
      <c r="K144" s="32">
        <v>43584</v>
      </c>
      <c r="L144" s="27">
        <v>65391</v>
      </c>
      <c r="M144" s="50">
        <v>51152</v>
      </c>
      <c r="N144" s="20">
        <v>39622</v>
      </c>
      <c r="O144" s="18" t="s">
        <v>39</v>
      </c>
      <c r="P144" s="19">
        <v>184</v>
      </c>
      <c r="Q144" s="26">
        <v>330</v>
      </c>
      <c r="R144" s="16">
        <v>31752294</v>
      </c>
      <c r="S144" s="19" t="s">
        <v>38</v>
      </c>
      <c r="T144" s="19" t="s">
        <v>673</v>
      </c>
      <c r="U144" s="19" t="s">
        <v>563</v>
      </c>
      <c r="V144" s="57" t="s">
        <v>674</v>
      </c>
      <c r="W144" s="61" t="str">
        <f t="shared" si="2"/>
        <v>BookWeb Pro</v>
      </c>
    </row>
    <row r="145" spans="1:23" ht="17.100000000000001" customHeight="1" x14ac:dyDescent="0.15">
      <c r="A145" s="15" t="s">
        <v>669</v>
      </c>
      <c r="B145" s="16">
        <v>9780262049481</v>
      </c>
      <c r="C145" s="17" t="s">
        <v>675</v>
      </c>
      <c r="D145" s="19" t="s">
        <v>676</v>
      </c>
      <c r="E145" s="23" t="s">
        <v>677</v>
      </c>
      <c r="F145" s="18">
        <v>202503</v>
      </c>
      <c r="G145" s="19" t="s">
        <v>38</v>
      </c>
      <c r="H145" s="19" t="s">
        <v>36</v>
      </c>
      <c r="I145" s="23" t="s">
        <v>302</v>
      </c>
      <c r="J145" s="32">
        <v>10135</v>
      </c>
      <c r="K145" s="32">
        <v>8108</v>
      </c>
      <c r="L145" s="27" t="s">
        <v>38</v>
      </c>
      <c r="M145" s="50">
        <v>9214</v>
      </c>
      <c r="N145" s="20">
        <v>7371</v>
      </c>
      <c r="O145" s="18" t="s">
        <v>81</v>
      </c>
      <c r="P145" s="19">
        <v>44.95</v>
      </c>
      <c r="Q145" s="26" t="s">
        <v>38</v>
      </c>
      <c r="R145" s="16" t="s">
        <v>38</v>
      </c>
      <c r="S145" s="19" t="s">
        <v>38</v>
      </c>
      <c r="T145" s="19" t="s">
        <v>40</v>
      </c>
      <c r="U145" s="19" t="s">
        <v>678</v>
      </c>
      <c r="V145" s="57" t="s">
        <v>679</v>
      </c>
      <c r="W145" s="61" t="str">
        <f t="shared" si="2"/>
        <v>BookWeb Pro</v>
      </c>
    </row>
    <row r="146" spans="1:23" ht="17.100000000000001" customHeight="1" x14ac:dyDescent="0.15">
      <c r="A146" s="15" t="s">
        <v>669</v>
      </c>
      <c r="B146" s="16">
        <v>9781032061368</v>
      </c>
      <c r="C146" s="17" t="s">
        <v>680</v>
      </c>
      <c r="D146" s="19" t="s">
        <v>681</v>
      </c>
      <c r="E146" s="23" t="s">
        <v>682</v>
      </c>
      <c r="F146" s="18">
        <v>202308</v>
      </c>
      <c r="G146" s="19" t="s">
        <v>38</v>
      </c>
      <c r="H146" s="19" t="s">
        <v>36</v>
      </c>
      <c r="I146" s="23" t="s">
        <v>48</v>
      </c>
      <c r="J146" s="32">
        <v>59172</v>
      </c>
      <c r="K146" s="32">
        <v>45834</v>
      </c>
      <c r="L146" s="27">
        <v>65391</v>
      </c>
      <c r="M146" s="50">
        <v>53793</v>
      </c>
      <c r="N146" s="20">
        <v>41668</v>
      </c>
      <c r="O146" s="18" t="s">
        <v>39</v>
      </c>
      <c r="P146" s="19">
        <v>193.5</v>
      </c>
      <c r="Q146" s="26">
        <v>330</v>
      </c>
      <c r="R146" s="16">
        <v>7281674</v>
      </c>
      <c r="S146" s="19" t="s">
        <v>38</v>
      </c>
      <c r="T146" s="19" t="s">
        <v>683</v>
      </c>
      <c r="U146" s="19" t="s">
        <v>684</v>
      </c>
      <c r="V146" s="57" t="s">
        <v>685</v>
      </c>
      <c r="W146" s="61" t="str">
        <f t="shared" si="2"/>
        <v>BookWeb Pro</v>
      </c>
    </row>
    <row r="147" spans="1:23" ht="17.100000000000001" customHeight="1" x14ac:dyDescent="0.15">
      <c r="A147" s="15" t="s">
        <v>669</v>
      </c>
      <c r="B147" s="16">
        <v>9781071891421</v>
      </c>
      <c r="C147" s="17" t="s">
        <v>686</v>
      </c>
      <c r="D147" s="19" t="s">
        <v>687</v>
      </c>
      <c r="E147" s="23" t="s">
        <v>688</v>
      </c>
      <c r="F147" s="18">
        <v>202405</v>
      </c>
      <c r="G147" s="19" t="s">
        <v>96</v>
      </c>
      <c r="H147" s="19" t="s">
        <v>36</v>
      </c>
      <c r="I147" s="23" t="s">
        <v>62</v>
      </c>
      <c r="J147" s="32">
        <v>136866</v>
      </c>
      <c r="K147" s="32">
        <v>101645</v>
      </c>
      <c r="L147" s="27">
        <v>273456</v>
      </c>
      <c r="M147" s="50">
        <v>124424</v>
      </c>
      <c r="N147" s="20">
        <v>92405</v>
      </c>
      <c r="O147" s="18" t="s">
        <v>39</v>
      </c>
      <c r="P147" s="19">
        <v>447.57</v>
      </c>
      <c r="Q147" s="26">
        <v>1380</v>
      </c>
      <c r="R147" s="16">
        <v>31288980</v>
      </c>
      <c r="S147" s="19" t="s">
        <v>38</v>
      </c>
      <c r="T147" s="19" t="s">
        <v>689</v>
      </c>
      <c r="U147" s="19" t="s">
        <v>684</v>
      </c>
      <c r="V147" s="57" t="s">
        <v>690</v>
      </c>
      <c r="W147" s="61" t="str">
        <f t="shared" si="2"/>
        <v>BookWeb Pro</v>
      </c>
    </row>
    <row r="148" spans="1:23" ht="17.100000000000001" customHeight="1" x14ac:dyDescent="0.15">
      <c r="A148" s="15" t="s">
        <v>669</v>
      </c>
      <c r="B148" s="16">
        <v>9781509531455</v>
      </c>
      <c r="C148" s="17" t="s">
        <v>691</v>
      </c>
      <c r="D148" s="19" t="s">
        <v>692</v>
      </c>
      <c r="E148" s="23" t="s">
        <v>693</v>
      </c>
      <c r="F148" s="18">
        <v>202512</v>
      </c>
      <c r="G148" s="19" t="s">
        <v>38</v>
      </c>
      <c r="H148" s="19" t="s">
        <v>43</v>
      </c>
      <c r="I148" s="23" t="s">
        <v>140</v>
      </c>
      <c r="J148" s="32">
        <v>5174</v>
      </c>
      <c r="K148" s="32">
        <v>3890</v>
      </c>
      <c r="L148" s="27" t="s">
        <v>38</v>
      </c>
      <c r="M148" s="50">
        <v>4704</v>
      </c>
      <c r="N148" s="20">
        <v>3537</v>
      </c>
      <c r="O148" s="18" t="s">
        <v>81</v>
      </c>
      <c r="P148" s="19">
        <v>22.95</v>
      </c>
      <c r="Q148" s="26" t="s">
        <v>38</v>
      </c>
      <c r="R148" s="16" t="s">
        <v>38</v>
      </c>
      <c r="S148" s="19" t="s">
        <v>38</v>
      </c>
      <c r="T148" s="19" t="s">
        <v>246</v>
      </c>
      <c r="U148" s="19" t="s">
        <v>684</v>
      </c>
      <c r="V148" s="57" t="s">
        <v>694</v>
      </c>
      <c r="W148" s="61" t="str">
        <f t="shared" si="2"/>
        <v>BookWeb Pro</v>
      </c>
    </row>
    <row r="149" spans="1:23" ht="17.100000000000001" customHeight="1" x14ac:dyDescent="0.15">
      <c r="A149" s="15" t="s">
        <v>669</v>
      </c>
      <c r="B149" s="16">
        <v>9781509531448</v>
      </c>
      <c r="C149" s="17" t="s">
        <v>691</v>
      </c>
      <c r="D149" s="19" t="s">
        <v>692</v>
      </c>
      <c r="E149" s="23" t="s">
        <v>693</v>
      </c>
      <c r="F149" s="18">
        <v>202512</v>
      </c>
      <c r="G149" s="19" t="s">
        <v>38</v>
      </c>
      <c r="H149" s="19" t="s">
        <v>36</v>
      </c>
      <c r="I149" s="23" t="s">
        <v>140</v>
      </c>
      <c r="J149" s="32">
        <v>14645</v>
      </c>
      <c r="K149" s="32">
        <v>11013</v>
      </c>
      <c r="L149" s="27" t="s">
        <v>38</v>
      </c>
      <c r="M149" s="50">
        <v>13314</v>
      </c>
      <c r="N149" s="20">
        <v>10012</v>
      </c>
      <c r="O149" s="18" t="s">
        <v>81</v>
      </c>
      <c r="P149" s="19">
        <v>64.95</v>
      </c>
      <c r="Q149" s="26" t="s">
        <v>38</v>
      </c>
      <c r="R149" s="16" t="s">
        <v>38</v>
      </c>
      <c r="S149" s="19" t="s">
        <v>38</v>
      </c>
      <c r="T149" s="19" t="s">
        <v>246</v>
      </c>
      <c r="U149" s="19" t="s">
        <v>684</v>
      </c>
      <c r="V149" s="57" t="s">
        <v>695</v>
      </c>
      <c r="W149" s="61" t="str">
        <f t="shared" si="2"/>
        <v>BookWeb Pro</v>
      </c>
    </row>
    <row r="150" spans="1:23" ht="17.100000000000001" customHeight="1" x14ac:dyDescent="0.15">
      <c r="A150" s="15" t="s">
        <v>669</v>
      </c>
      <c r="B150" s="16">
        <v>9780367421168</v>
      </c>
      <c r="C150" s="17" t="s">
        <v>696</v>
      </c>
      <c r="D150" s="19" t="s">
        <v>697</v>
      </c>
      <c r="E150" s="23" t="s">
        <v>698</v>
      </c>
      <c r="F150" s="18">
        <v>202404</v>
      </c>
      <c r="G150" s="19" t="s">
        <v>38</v>
      </c>
      <c r="H150" s="19" t="s">
        <v>36</v>
      </c>
      <c r="I150" s="23" t="s">
        <v>48</v>
      </c>
      <c r="J150" s="32">
        <v>50151</v>
      </c>
      <c r="K150" s="32">
        <v>38846</v>
      </c>
      <c r="L150" s="27">
        <v>65391</v>
      </c>
      <c r="M150" s="50">
        <v>45592</v>
      </c>
      <c r="N150" s="20">
        <v>35315</v>
      </c>
      <c r="O150" s="18" t="s">
        <v>39</v>
      </c>
      <c r="P150" s="19">
        <v>164</v>
      </c>
      <c r="Q150" s="26">
        <v>330</v>
      </c>
      <c r="R150" s="16">
        <v>31251741</v>
      </c>
      <c r="S150" s="19" t="s">
        <v>38</v>
      </c>
      <c r="T150" s="19" t="s">
        <v>591</v>
      </c>
      <c r="U150" s="19" t="s">
        <v>684</v>
      </c>
      <c r="V150" s="57" t="s">
        <v>699</v>
      </c>
      <c r="W150" s="61" t="str">
        <f t="shared" si="2"/>
        <v>BookWeb Pro</v>
      </c>
    </row>
    <row r="151" spans="1:23" ht="17.100000000000001" customHeight="1" x14ac:dyDescent="0.15">
      <c r="A151" s="15" t="s">
        <v>669</v>
      </c>
      <c r="B151" s="16">
        <v>9781032213347</v>
      </c>
      <c r="C151" s="17" t="s">
        <v>700</v>
      </c>
      <c r="D151" s="19" t="s">
        <v>701</v>
      </c>
      <c r="E151" s="23" t="s">
        <v>702</v>
      </c>
      <c r="F151" s="18">
        <v>202404</v>
      </c>
      <c r="G151" s="19" t="s">
        <v>38</v>
      </c>
      <c r="H151" s="19" t="s">
        <v>36</v>
      </c>
      <c r="I151" s="23" t="s">
        <v>48</v>
      </c>
      <c r="J151" s="32">
        <v>50151</v>
      </c>
      <c r="K151" s="32">
        <v>38846</v>
      </c>
      <c r="L151" s="27">
        <v>65391</v>
      </c>
      <c r="M151" s="50">
        <v>45592</v>
      </c>
      <c r="N151" s="20">
        <v>35315</v>
      </c>
      <c r="O151" s="18" t="s">
        <v>39</v>
      </c>
      <c r="P151" s="19">
        <v>164</v>
      </c>
      <c r="Q151" s="26">
        <v>330</v>
      </c>
      <c r="R151" s="16">
        <v>31211203</v>
      </c>
      <c r="S151" s="19" t="s">
        <v>38</v>
      </c>
      <c r="T151" s="19" t="s">
        <v>82</v>
      </c>
      <c r="U151" s="19" t="s">
        <v>684</v>
      </c>
      <c r="V151" s="57" t="s">
        <v>703</v>
      </c>
      <c r="W151" s="61" t="str">
        <f t="shared" si="2"/>
        <v>BookWeb Pro</v>
      </c>
    </row>
    <row r="152" spans="1:23" ht="17.100000000000001" customHeight="1" x14ac:dyDescent="0.15">
      <c r="A152" s="15" t="s">
        <v>669</v>
      </c>
      <c r="B152" s="16">
        <v>9780367652661</v>
      </c>
      <c r="C152" s="17" t="s">
        <v>704</v>
      </c>
      <c r="D152" s="19" t="s">
        <v>705</v>
      </c>
      <c r="E152" s="23" t="s">
        <v>706</v>
      </c>
      <c r="F152" s="18">
        <v>202412</v>
      </c>
      <c r="G152" s="19" t="s">
        <v>38</v>
      </c>
      <c r="H152" s="19" t="s">
        <v>43</v>
      </c>
      <c r="I152" s="23" t="s">
        <v>48</v>
      </c>
      <c r="J152" s="32">
        <v>13451</v>
      </c>
      <c r="K152" s="32">
        <v>10419</v>
      </c>
      <c r="L152" s="27" t="s">
        <v>38</v>
      </c>
      <c r="M152" s="50">
        <v>12229</v>
      </c>
      <c r="N152" s="20">
        <v>9472</v>
      </c>
      <c r="O152" s="18" t="s">
        <v>39</v>
      </c>
      <c r="P152" s="19">
        <v>43.99</v>
      </c>
      <c r="Q152" s="26" t="s">
        <v>38</v>
      </c>
      <c r="R152" s="16" t="s">
        <v>38</v>
      </c>
      <c r="S152" s="19" t="s">
        <v>38</v>
      </c>
      <c r="T152" s="19" t="s">
        <v>707</v>
      </c>
      <c r="U152" s="19" t="s">
        <v>684</v>
      </c>
      <c r="V152" s="57" t="s">
        <v>708</v>
      </c>
      <c r="W152" s="61" t="str">
        <f t="shared" si="2"/>
        <v>BookWeb Pro</v>
      </c>
    </row>
    <row r="153" spans="1:23" ht="17.100000000000001" customHeight="1" x14ac:dyDescent="0.15">
      <c r="A153" s="15" t="s">
        <v>669</v>
      </c>
      <c r="B153" s="16">
        <v>9780367652654</v>
      </c>
      <c r="C153" s="17" t="s">
        <v>704</v>
      </c>
      <c r="D153" s="19" t="s">
        <v>705</v>
      </c>
      <c r="E153" s="23" t="s">
        <v>706</v>
      </c>
      <c r="F153" s="18">
        <v>202302</v>
      </c>
      <c r="G153" s="19" t="s">
        <v>38</v>
      </c>
      <c r="H153" s="19" t="s">
        <v>36</v>
      </c>
      <c r="I153" s="23" t="s">
        <v>48</v>
      </c>
      <c r="J153" s="32">
        <v>62689</v>
      </c>
      <c r="K153" s="32">
        <v>48558</v>
      </c>
      <c r="L153" s="27">
        <v>54493</v>
      </c>
      <c r="M153" s="50">
        <v>56990</v>
      </c>
      <c r="N153" s="20">
        <v>44144</v>
      </c>
      <c r="O153" s="18" t="s">
        <v>39</v>
      </c>
      <c r="P153" s="19">
        <v>205</v>
      </c>
      <c r="Q153" s="26">
        <v>275</v>
      </c>
      <c r="R153" s="16">
        <v>7192873</v>
      </c>
      <c r="S153" s="19" t="s">
        <v>38</v>
      </c>
      <c r="T153" s="19" t="s">
        <v>707</v>
      </c>
      <c r="U153" s="19" t="s">
        <v>684</v>
      </c>
      <c r="V153" s="57" t="s">
        <v>709</v>
      </c>
      <c r="W153" s="61" t="str">
        <f t="shared" si="2"/>
        <v>BookWeb Pro</v>
      </c>
    </row>
    <row r="154" spans="1:23" ht="17.100000000000001" customHeight="1" x14ac:dyDescent="0.15">
      <c r="A154" s="15" t="s">
        <v>669</v>
      </c>
      <c r="B154" s="16">
        <v>9781394330911</v>
      </c>
      <c r="C154" s="17" t="s">
        <v>710</v>
      </c>
      <c r="D154" s="19" t="s">
        <v>711</v>
      </c>
      <c r="E154" s="23" t="s">
        <v>712</v>
      </c>
      <c r="F154" s="18">
        <v>202509</v>
      </c>
      <c r="G154" s="19" t="s">
        <v>38</v>
      </c>
      <c r="H154" s="19" t="s">
        <v>36</v>
      </c>
      <c r="I154" s="23" t="s">
        <v>208</v>
      </c>
      <c r="J154" s="32">
        <v>6765</v>
      </c>
      <c r="K154" s="32">
        <v>5086</v>
      </c>
      <c r="L154" s="27">
        <v>5944</v>
      </c>
      <c r="M154" s="50">
        <v>6150</v>
      </c>
      <c r="N154" s="20">
        <v>4624</v>
      </c>
      <c r="O154" s="18" t="s">
        <v>81</v>
      </c>
      <c r="P154" s="19">
        <v>30</v>
      </c>
      <c r="Q154" s="26">
        <v>30</v>
      </c>
      <c r="R154" s="16">
        <v>32298261</v>
      </c>
      <c r="S154" s="19" t="s">
        <v>38</v>
      </c>
      <c r="T154" s="19" t="s">
        <v>161</v>
      </c>
      <c r="U154" s="19" t="s">
        <v>713</v>
      </c>
      <c r="V154" s="57" t="s">
        <v>714</v>
      </c>
      <c r="W154" s="61" t="str">
        <f t="shared" si="2"/>
        <v>BookWeb Pro</v>
      </c>
    </row>
    <row r="155" spans="1:23" ht="17.100000000000001" customHeight="1" x14ac:dyDescent="0.15">
      <c r="A155" s="15" t="s">
        <v>669</v>
      </c>
      <c r="B155" s="16">
        <v>9781032298368</v>
      </c>
      <c r="C155" s="17" t="s">
        <v>715</v>
      </c>
      <c r="D155" s="19" t="s">
        <v>716</v>
      </c>
      <c r="E155" s="23" t="s">
        <v>717</v>
      </c>
      <c r="F155" s="18">
        <v>202412</v>
      </c>
      <c r="G155" s="19" t="s">
        <v>38</v>
      </c>
      <c r="H155" s="19" t="s">
        <v>36</v>
      </c>
      <c r="I155" s="23" t="s">
        <v>48</v>
      </c>
      <c r="J155" s="32">
        <v>52597</v>
      </c>
      <c r="K155" s="32">
        <v>40741</v>
      </c>
      <c r="L155" s="27" t="s">
        <v>38</v>
      </c>
      <c r="M155" s="50">
        <v>47816</v>
      </c>
      <c r="N155" s="20">
        <v>37038</v>
      </c>
      <c r="O155" s="18" t="s">
        <v>39</v>
      </c>
      <c r="P155" s="19">
        <v>172</v>
      </c>
      <c r="Q155" s="26" t="s">
        <v>38</v>
      </c>
      <c r="R155" s="16" t="s">
        <v>38</v>
      </c>
      <c r="S155" s="19" t="s">
        <v>38</v>
      </c>
      <c r="T155" s="19" t="s">
        <v>718</v>
      </c>
      <c r="U155" s="19" t="s">
        <v>713</v>
      </c>
      <c r="V155" s="57" t="s">
        <v>719</v>
      </c>
      <c r="W155" s="61" t="str">
        <f t="shared" si="2"/>
        <v>BookWeb Pro</v>
      </c>
    </row>
    <row r="156" spans="1:23" ht="17.100000000000001" customHeight="1" x14ac:dyDescent="0.15">
      <c r="A156" s="15" t="s">
        <v>669</v>
      </c>
      <c r="B156" s="16">
        <v>9781509556786</v>
      </c>
      <c r="C156" s="17" t="s">
        <v>720</v>
      </c>
      <c r="D156" s="19" t="s">
        <v>721</v>
      </c>
      <c r="E156" s="23" t="s">
        <v>722</v>
      </c>
      <c r="F156" s="18">
        <v>202309</v>
      </c>
      <c r="G156" s="19" t="s">
        <v>38</v>
      </c>
      <c r="H156" s="19" t="s">
        <v>36</v>
      </c>
      <c r="I156" s="23" t="s">
        <v>140</v>
      </c>
      <c r="J156" s="32">
        <v>13517</v>
      </c>
      <c r="K156" s="32">
        <v>10165</v>
      </c>
      <c r="L156" s="27" t="s">
        <v>38</v>
      </c>
      <c r="M156" s="50">
        <v>12289</v>
      </c>
      <c r="N156" s="20">
        <v>9241</v>
      </c>
      <c r="O156" s="18" t="s">
        <v>81</v>
      </c>
      <c r="P156" s="19">
        <v>59.95</v>
      </c>
      <c r="Q156" s="26" t="s">
        <v>38</v>
      </c>
      <c r="R156" s="16" t="s">
        <v>38</v>
      </c>
      <c r="S156" s="19" t="s">
        <v>38</v>
      </c>
      <c r="T156" s="19" t="s">
        <v>723</v>
      </c>
      <c r="U156" s="19" t="s">
        <v>713</v>
      </c>
      <c r="V156" s="57" t="s">
        <v>724</v>
      </c>
      <c r="W156" s="61" t="str">
        <f t="shared" si="2"/>
        <v>BookWeb Pro</v>
      </c>
    </row>
    <row r="157" spans="1:23" ht="17.100000000000001" customHeight="1" x14ac:dyDescent="0.15">
      <c r="A157" s="15" t="s">
        <v>669</v>
      </c>
      <c r="B157" s="16">
        <v>9781509556793</v>
      </c>
      <c r="C157" s="17" t="s">
        <v>720</v>
      </c>
      <c r="D157" s="19" t="s">
        <v>721</v>
      </c>
      <c r="E157" s="23" t="s">
        <v>722</v>
      </c>
      <c r="F157" s="18">
        <v>202309</v>
      </c>
      <c r="G157" s="19" t="s">
        <v>38</v>
      </c>
      <c r="H157" s="19" t="s">
        <v>43</v>
      </c>
      <c r="I157" s="23" t="s">
        <v>140</v>
      </c>
      <c r="J157" s="32">
        <v>3370</v>
      </c>
      <c r="K157" s="32">
        <v>2534</v>
      </c>
      <c r="L157" s="27" t="s">
        <v>38</v>
      </c>
      <c r="M157" s="50">
        <v>3064</v>
      </c>
      <c r="N157" s="20">
        <v>2304</v>
      </c>
      <c r="O157" s="18" t="s">
        <v>81</v>
      </c>
      <c r="P157" s="19">
        <v>14.95</v>
      </c>
      <c r="Q157" s="26" t="s">
        <v>38</v>
      </c>
      <c r="R157" s="16" t="s">
        <v>38</v>
      </c>
      <c r="S157" s="19" t="s">
        <v>38</v>
      </c>
      <c r="T157" s="19" t="s">
        <v>723</v>
      </c>
      <c r="U157" s="19" t="s">
        <v>713</v>
      </c>
      <c r="V157" s="57" t="s">
        <v>725</v>
      </c>
      <c r="W157" s="61" t="str">
        <f t="shared" si="2"/>
        <v>BookWeb Pro</v>
      </c>
    </row>
    <row r="158" spans="1:23" ht="17.100000000000001" customHeight="1" x14ac:dyDescent="0.15">
      <c r="A158" s="15" t="s">
        <v>669</v>
      </c>
      <c r="B158" s="16">
        <v>9781501784347</v>
      </c>
      <c r="C158" s="17" t="s">
        <v>726</v>
      </c>
      <c r="D158" s="19" t="s">
        <v>727</v>
      </c>
      <c r="E158" s="23" t="s">
        <v>728</v>
      </c>
      <c r="F158" s="18">
        <v>202512</v>
      </c>
      <c r="G158" s="19" t="s">
        <v>38</v>
      </c>
      <c r="H158" s="19" t="s">
        <v>36</v>
      </c>
      <c r="I158" s="23" t="s">
        <v>729</v>
      </c>
      <c r="J158" s="32">
        <v>32697</v>
      </c>
      <c r="K158" s="32">
        <v>30145</v>
      </c>
      <c r="L158" s="27" t="s">
        <v>38</v>
      </c>
      <c r="M158" s="50">
        <v>29725</v>
      </c>
      <c r="N158" s="20">
        <v>27405</v>
      </c>
      <c r="O158" s="18" t="s">
        <v>81</v>
      </c>
      <c r="P158" s="19">
        <v>145</v>
      </c>
      <c r="Q158" s="26" t="s">
        <v>38</v>
      </c>
      <c r="R158" s="16" t="s">
        <v>38</v>
      </c>
      <c r="S158" s="19" t="s">
        <v>38</v>
      </c>
      <c r="T158" s="19" t="s">
        <v>730</v>
      </c>
      <c r="U158" s="19" t="s">
        <v>713</v>
      </c>
      <c r="V158" s="57" t="s">
        <v>731</v>
      </c>
      <c r="W158" s="61" t="str">
        <f t="shared" si="2"/>
        <v>BookWeb Pro</v>
      </c>
    </row>
    <row r="159" spans="1:23" ht="17.100000000000001" customHeight="1" x14ac:dyDescent="0.15">
      <c r="A159" s="15" t="s">
        <v>669</v>
      </c>
      <c r="B159" s="16">
        <v>9781119897576</v>
      </c>
      <c r="C159" s="17" t="s">
        <v>732</v>
      </c>
      <c r="D159" s="19" t="s">
        <v>733</v>
      </c>
      <c r="E159" s="23" t="s">
        <v>734</v>
      </c>
      <c r="F159" s="18">
        <v>202504</v>
      </c>
      <c r="G159" s="19" t="s">
        <v>38</v>
      </c>
      <c r="H159" s="19" t="s">
        <v>43</v>
      </c>
      <c r="I159" s="23" t="s">
        <v>97</v>
      </c>
      <c r="J159" s="32">
        <v>14870</v>
      </c>
      <c r="K159" s="32">
        <v>11182</v>
      </c>
      <c r="L159" s="27" t="s">
        <v>38</v>
      </c>
      <c r="M159" s="50">
        <v>13519</v>
      </c>
      <c r="N159" s="20">
        <v>10166</v>
      </c>
      <c r="O159" s="18" t="s">
        <v>81</v>
      </c>
      <c r="P159" s="19">
        <v>65.95</v>
      </c>
      <c r="Q159" s="26" t="s">
        <v>38</v>
      </c>
      <c r="R159" s="16" t="s">
        <v>38</v>
      </c>
      <c r="S159" s="19" t="s">
        <v>38</v>
      </c>
      <c r="T159" s="19" t="s">
        <v>735</v>
      </c>
      <c r="U159" s="19" t="s">
        <v>736</v>
      </c>
      <c r="V159" s="57" t="s">
        <v>737</v>
      </c>
      <c r="W159" s="61" t="str">
        <f t="shared" si="2"/>
        <v>BookWeb Pro</v>
      </c>
    </row>
    <row r="160" spans="1:23" ht="17.100000000000001" customHeight="1" x14ac:dyDescent="0.15">
      <c r="A160" s="15" t="s">
        <v>669</v>
      </c>
      <c r="B160" s="16">
        <v>9783031566806</v>
      </c>
      <c r="C160" s="17" t="s">
        <v>738</v>
      </c>
      <c r="D160" s="19" t="s">
        <v>739</v>
      </c>
      <c r="E160" s="23" t="s">
        <v>740</v>
      </c>
      <c r="F160" s="18">
        <v>202412</v>
      </c>
      <c r="G160" s="19" t="s">
        <v>38</v>
      </c>
      <c r="H160" s="19" t="s">
        <v>36</v>
      </c>
      <c r="I160" s="23" t="s">
        <v>129</v>
      </c>
      <c r="J160" s="32">
        <v>46004</v>
      </c>
      <c r="K160" s="32">
        <v>33823</v>
      </c>
      <c r="L160" s="27">
        <v>112947</v>
      </c>
      <c r="M160" s="50">
        <v>41822</v>
      </c>
      <c r="N160" s="20">
        <v>30749</v>
      </c>
      <c r="O160" s="18" t="s">
        <v>130</v>
      </c>
      <c r="P160" s="19">
        <v>174.99</v>
      </c>
      <c r="Q160" s="26">
        <v>569.99</v>
      </c>
      <c r="R160" s="16">
        <v>31859626</v>
      </c>
      <c r="S160" s="19" t="s">
        <v>38</v>
      </c>
      <c r="T160" s="19" t="s">
        <v>741</v>
      </c>
      <c r="U160" s="19" t="s">
        <v>742</v>
      </c>
      <c r="V160" s="57" t="s">
        <v>743</v>
      </c>
      <c r="W160" s="61" t="str">
        <f t="shared" si="2"/>
        <v>BookWeb Pro</v>
      </c>
    </row>
    <row r="161" spans="1:23" ht="17.100000000000001" customHeight="1" x14ac:dyDescent="0.15">
      <c r="A161" s="15" t="s">
        <v>669</v>
      </c>
      <c r="B161" s="16">
        <v>9781071918487</v>
      </c>
      <c r="C161" s="17" t="s">
        <v>744</v>
      </c>
      <c r="D161" s="19" t="s">
        <v>745</v>
      </c>
      <c r="E161" s="23" t="s">
        <v>746</v>
      </c>
      <c r="F161" s="18">
        <v>202511</v>
      </c>
      <c r="G161" s="19" t="s">
        <v>38</v>
      </c>
      <c r="H161" s="19" t="s">
        <v>36</v>
      </c>
      <c r="I161" s="23" t="s">
        <v>62</v>
      </c>
      <c r="J161" s="32">
        <v>168495</v>
      </c>
      <c r="K161" s="32">
        <v>125134</v>
      </c>
      <c r="L161" s="27">
        <v>228474</v>
      </c>
      <c r="M161" s="50">
        <v>153178</v>
      </c>
      <c r="N161" s="20">
        <v>113759</v>
      </c>
      <c r="O161" s="18" t="s">
        <v>39</v>
      </c>
      <c r="P161" s="19">
        <v>551</v>
      </c>
      <c r="Q161" s="26">
        <v>1153</v>
      </c>
      <c r="R161" s="16">
        <v>32292026</v>
      </c>
      <c r="S161" s="19" t="s">
        <v>38</v>
      </c>
      <c r="T161" s="19" t="s">
        <v>747</v>
      </c>
      <c r="U161" s="19" t="s">
        <v>235</v>
      </c>
      <c r="V161" s="57" t="s">
        <v>748</v>
      </c>
      <c r="W161" s="61" t="str">
        <f t="shared" si="2"/>
        <v>BookWeb Pro</v>
      </c>
    </row>
    <row r="162" spans="1:23" ht="17.100000000000001" customHeight="1" x14ac:dyDescent="0.15">
      <c r="A162" s="15" t="s">
        <v>749</v>
      </c>
      <c r="B162" s="16">
        <v>9781071919361</v>
      </c>
      <c r="C162" s="17" t="s">
        <v>750</v>
      </c>
      <c r="D162" s="19" t="s">
        <v>751</v>
      </c>
      <c r="E162" s="23" t="s">
        <v>752</v>
      </c>
      <c r="F162" s="18">
        <v>202511</v>
      </c>
      <c r="G162" s="19" t="s">
        <v>38</v>
      </c>
      <c r="H162" s="19" t="s">
        <v>36</v>
      </c>
      <c r="I162" s="23" t="s">
        <v>62</v>
      </c>
      <c r="J162" s="32">
        <v>91434</v>
      </c>
      <c r="K162" s="32">
        <v>67904</v>
      </c>
      <c r="L162" s="27" t="s">
        <v>38</v>
      </c>
      <c r="M162" s="50">
        <v>83122</v>
      </c>
      <c r="N162" s="20">
        <v>61731</v>
      </c>
      <c r="O162" s="18" t="s">
        <v>39</v>
      </c>
      <c r="P162" s="19">
        <v>299</v>
      </c>
      <c r="Q162" s="26" t="s">
        <v>38</v>
      </c>
      <c r="R162" s="16" t="s">
        <v>38</v>
      </c>
      <c r="S162" s="19" t="s">
        <v>38</v>
      </c>
      <c r="T162" s="19">
        <v>0</v>
      </c>
      <c r="U162" s="19" t="s">
        <v>753</v>
      </c>
      <c r="V162" s="57" t="s">
        <v>754</v>
      </c>
      <c r="W162" s="61" t="str">
        <f t="shared" si="2"/>
        <v>BookWeb Pro</v>
      </c>
    </row>
    <row r="163" spans="1:23" ht="17.100000000000001" customHeight="1" x14ac:dyDescent="0.15">
      <c r="A163" s="15" t="s">
        <v>749</v>
      </c>
      <c r="B163" s="16">
        <v>9781509563654</v>
      </c>
      <c r="C163" s="17" t="s">
        <v>755</v>
      </c>
      <c r="D163" s="19" t="s">
        <v>756</v>
      </c>
      <c r="E163" s="23" t="s">
        <v>757</v>
      </c>
      <c r="F163" s="18">
        <v>202511</v>
      </c>
      <c r="G163" s="19" t="s">
        <v>38</v>
      </c>
      <c r="H163" s="19" t="s">
        <v>36</v>
      </c>
      <c r="I163" s="23" t="s">
        <v>140</v>
      </c>
      <c r="J163" s="32">
        <v>7892</v>
      </c>
      <c r="K163" s="32">
        <v>5934</v>
      </c>
      <c r="L163" s="27" t="s">
        <v>38</v>
      </c>
      <c r="M163" s="50">
        <v>7175</v>
      </c>
      <c r="N163" s="20">
        <v>5395</v>
      </c>
      <c r="O163" s="18" t="s">
        <v>81</v>
      </c>
      <c r="P163" s="19">
        <v>35</v>
      </c>
      <c r="Q163" s="26" t="s">
        <v>38</v>
      </c>
      <c r="R163" s="16" t="s">
        <v>38</v>
      </c>
      <c r="S163" s="19" t="s">
        <v>38</v>
      </c>
      <c r="T163" s="19" t="s">
        <v>758</v>
      </c>
      <c r="U163" s="19" t="s">
        <v>753</v>
      </c>
      <c r="V163" s="57" t="s">
        <v>759</v>
      </c>
      <c r="W163" s="61" t="str">
        <f t="shared" si="2"/>
        <v>BookWeb Pro</v>
      </c>
    </row>
    <row r="164" spans="1:23" ht="17.100000000000001" customHeight="1" x14ac:dyDescent="0.15">
      <c r="A164" s="15" t="s">
        <v>749</v>
      </c>
      <c r="B164" s="16">
        <v>9789819750849</v>
      </c>
      <c r="C164" s="17" t="s">
        <v>760</v>
      </c>
      <c r="D164" s="19" t="s">
        <v>761</v>
      </c>
      <c r="E164" s="23" t="s">
        <v>762</v>
      </c>
      <c r="F164" s="18">
        <v>202411</v>
      </c>
      <c r="G164" s="19" t="s">
        <v>38</v>
      </c>
      <c r="H164" s="19" t="s">
        <v>36</v>
      </c>
      <c r="I164" s="23" t="s">
        <v>167</v>
      </c>
      <c r="J164" s="32">
        <v>170881</v>
      </c>
      <c r="K164" s="32">
        <v>125637</v>
      </c>
      <c r="L164" s="27">
        <v>208062</v>
      </c>
      <c r="M164" s="50">
        <v>155347</v>
      </c>
      <c r="N164" s="20">
        <v>114216</v>
      </c>
      <c r="O164" s="18" t="s">
        <v>130</v>
      </c>
      <c r="P164" s="19">
        <v>649.99</v>
      </c>
      <c r="Q164" s="26">
        <v>1049.99</v>
      </c>
      <c r="R164" s="16">
        <v>31790020</v>
      </c>
      <c r="S164" s="19" t="s">
        <v>38</v>
      </c>
      <c r="T164" s="19" t="s">
        <v>763</v>
      </c>
      <c r="U164" s="19" t="s">
        <v>753</v>
      </c>
      <c r="V164" s="57" t="s">
        <v>764</v>
      </c>
      <c r="W164" s="61" t="str">
        <f t="shared" si="2"/>
        <v>BookWeb Pro</v>
      </c>
    </row>
    <row r="165" spans="1:23" ht="17.100000000000001" customHeight="1" x14ac:dyDescent="0.15">
      <c r="A165" s="15" t="s">
        <v>749</v>
      </c>
      <c r="B165" s="16">
        <v>9789811247934</v>
      </c>
      <c r="C165" s="17" t="s">
        <v>765</v>
      </c>
      <c r="D165" s="19" t="s">
        <v>766</v>
      </c>
      <c r="E165" s="23" t="s">
        <v>767</v>
      </c>
      <c r="F165" s="18">
        <v>202402</v>
      </c>
      <c r="G165" s="19" t="s">
        <v>38</v>
      </c>
      <c r="H165" s="19" t="s">
        <v>36</v>
      </c>
      <c r="I165" s="23" t="s">
        <v>768</v>
      </c>
      <c r="J165" s="32">
        <v>179272</v>
      </c>
      <c r="K165" s="32">
        <v>143418</v>
      </c>
      <c r="L165" s="27">
        <v>252055</v>
      </c>
      <c r="M165" s="50">
        <v>162975</v>
      </c>
      <c r="N165" s="20">
        <v>130380</v>
      </c>
      <c r="O165" s="18" t="s">
        <v>81</v>
      </c>
      <c r="P165" s="19">
        <v>795</v>
      </c>
      <c r="Q165" s="26">
        <v>1272</v>
      </c>
      <c r="R165" s="16">
        <v>31717730</v>
      </c>
      <c r="S165" s="19" t="s">
        <v>38</v>
      </c>
      <c r="T165" s="19" t="s">
        <v>769</v>
      </c>
      <c r="U165" s="19" t="s">
        <v>753</v>
      </c>
      <c r="V165" s="57" t="s">
        <v>770</v>
      </c>
      <c r="W165" s="61" t="str">
        <f t="shared" si="2"/>
        <v>BookWeb Pro</v>
      </c>
    </row>
    <row r="166" spans="1:23" ht="17.100000000000001" customHeight="1" x14ac:dyDescent="0.15">
      <c r="A166" s="15" t="s">
        <v>749</v>
      </c>
      <c r="B166" s="16">
        <v>9781032886503</v>
      </c>
      <c r="C166" s="17" t="s">
        <v>771</v>
      </c>
      <c r="D166" s="19" t="s">
        <v>772</v>
      </c>
      <c r="E166" s="23" t="s">
        <v>773</v>
      </c>
      <c r="F166" s="18">
        <v>202505</v>
      </c>
      <c r="G166" s="19" t="s">
        <v>38</v>
      </c>
      <c r="H166" s="19" t="s">
        <v>36</v>
      </c>
      <c r="I166" s="23" t="s">
        <v>48</v>
      </c>
      <c r="J166" s="32">
        <v>35472</v>
      </c>
      <c r="K166" s="32">
        <v>27476</v>
      </c>
      <c r="L166" s="27">
        <v>41612</v>
      </c>
      <c r="M166" s="50">
        <v>32248</v>
      </c>
      <c r="N166" s="20">
        <v>24979</v>
      </c>
      <c r="O166" s="18" t="s">
        <v>39</v>
      </c>
      <c r="P166" s="19">
        <v>116</v>
      </c>
      <c r="Q166" s="26">
        <v>210</v>
      </c>
      <c r="R166" s="16">
        <v>31880714</v>
      </c>
      <c r="S166" s="19" t="s">
        <v>38</v>
      </c>
      <c r="T166" s="19" t="s">
        <v>417</v>
      </c>
      <c r="U166" s="19" t="s">
        <v>753</v>
      </c>
      <c r="V166" s="57" t="s">
        <v>774</v>
      </c>
      <c r="W166" s="61" t="str">
        <f t="shared" si="2"/>
        <v>BookWeb Pro</v>
      </c>
    </row>
    <row r="167" spans="1:23" ht="17.100000000000001" customHeight="1" x14ac:dyDescent="0.15">
      <c r="A167" s="15" t="s">
        <v>749</v>
      </c>
      <c r="B167" s="16">
        <v>9780824898519</v>
      </c>
      <c r="C167" s="17" t="s">
        <v>775</v>
      </c>
      <c r="D167" s="19" t="s">
        <v>776</v>
      </c>
      <c r="E167" s="23" t="s">
        <v>777</v>
      </c>
      <c r="F167" s="18">
        <v>202501</v>
      </c>
      <c r="G167" s="19" t="s">
        <v>38</v>
      </c>
      <c r="H167" s="19" t="s">
        <v>36</v>
      </c>
      <c r="I167" s="23" t="s">
        <v>778</v>
      </c>
      <c r="J167" s="32">
        <v>16912</v>
      </c>
      <c r="K167" s="32">
        <v>15592</v>
      </c>
      <c r="L167" s="27">
        <v>24670</v>
      </c>
      <c r="M167" s="50">
        <v>15375</v>
      </c>
      <c r="N167" s="20">
        <v>14175</v>
      </c>
      <c r="O167" s="18" t="s">
        <v>81</v>
      </c>
      <c r="P167" s="19">
        <v>75</v>
      </c>
      <c r="Q167" s="26">
        <v>124.5</v>
      </c>
      <c r="R167" s="16">
        <v>31692099</v>
      </c>
      <c r="S167" s="19" t="s">
        <v>38</v>
      </c>
      <c r="T167" s="19" t="s">
        <v>730</v>
      </c>
      <c r="U167" s="19" t="s">
        <v>753</v>
      </c>
      <c r="V167" s="57" t="s">
        <v>779</v>
      </c>
      <c r="W167" s="61" t="str">
        <f t="shared" si="2"/>
        <v>BookWeb Pro</v>
      </c>
    </row>
    <row r="168" spans="1:23" ht="17.100000000000001" customHeight="1" x14ac:dyDescent="0.15">
      <c r="A168" s="15" t="s">
        <v>780</v>
      </c>
      <c r="B168" s="16">
        <v>9780231204392</v>
      </c>
      <c r="C168" s="17" t="s">
        <v>781</v>
      </c>
      <c r="D168" s="19" t="s">
        <v>782</v>
      </c>
      <c r="E168" s="23" t="s">
        <v>783</v>
      </c>
      <c r="F168" s="18">
        <v>202511</v>
      </c>
      <c r="G168" s="19" t="s">
        <v>38</v>
      </c>
      <c r="H168" s="19" t="s">
        <v>43</v>
      </c>
      <c r="I168" s="23" t="s">
        <v>245</v>
      </c>
      <c r="J168" s="32">
        <v>7892</v>
      </c>
      <c r="K168" s="32">
        <v>6314</v>
      </c>
      <c r="L168" s="27" t="s">
        <v>38</v>
      </c>
      <c r="M168" s="50">
        <v>7175</v>
      </c>
      <c r="N168" s="20">
        <v>5740</v>
      </c>
      <c r="O168" s="18" t="s">
        <v>81</v>
      </c>
      <c r="P168" s="19">
        <v>35</v>
      </c>
      <c r="Q168" s="26" t="s">
        <v>38</v>
      </c>
      <c r="R168" s="16" t="s">
        <v>38</v>
      </c>
      <c r="S168" s="19" t="s">
        <v>38</v>
      </c>
      <c r="T168" s="19" t="s">
        <v>309</v>
      </c>
      <c r="U168" s="19" t="s">
        <v>784</v>
      </c>
      <c r="V168" s="57" t="s">
        <v>785</v>
      </c>
      <c r="W168" s="61" t="str">
        <f t="shared" si="2"/>
        <v>BookWeb Pro</v>
      </c>
    </row>
    <row r="169" spans="1:23" ht="17.100000000000001" customHeight="1" x14ac:dyDescent="0.15">
      <c r="A169" s="15" t="s">
        <v>780</v>
      </c>
      <c r="B169" s="16">
        <v>9780231204385</v>
      </c>
      <c r="C169" s="17" t="s">
        <v>781</v>
      </c>
      <c r="D169" s="19" t="s">
        <v>782</v>
      </c>
      <c r="E169" s="23" t="s">
        <v>783</v>
      </c>
      <c r="F169" s="18">
        <v>202511</v>
      </c>
      <c r="G169" s="19" t="s">
        <v>38</v>
      </c>
      <c r="H169" s="19" t="s">
        <v>36</v>
      </c>
      <c r="I169" s="23" t="s">
        <v>245</v>
      </c>
      <c r="J169" s="32">
        <v>31570</v>
      </c>
      <c r="K169" s="32">
        <v>25256</v>
      </c>
      <c r="L169" s="27" t="s">
        <v>38</v>
      </c>
      <c r="M169" s="50">
        <v>28700</v>
      </c>
      <c r="N169" s="20">
        <v>22960</v>
      </c>
      <c r="O169" s="18" t="s">
        <v>81</v>
      </c>
      <c r="P169" s="19">
        <v>140</v>
      </c>
      <c r="Q169" s="26" t="s">
        <v>38</v>
      </c>
      <c r="R169" s="16" t="s">
        <v>38</v>
      </c>
      <c r="S169" s="19" t="s">
        <v>38</v>
      </c>
      <c r="T169" s="19" t="s">
        <v>309</v>
      </c>
      <c r="U169" s="19" t="s">
        <v>784</v>
      </c>
      <c r="V169" s="57" t="s">
        <v>786</v>
      </c>
      <c r="W169" s="61" t="str">
        <f t="shared" si="2"/>
        <v>BookWeb Pro</v>
      </c>
    </row>
    <row r="170" spans="1:23" ht="17.100000000000001" customHeight="1" x14ac:dyDescent="0.15">
      <c r="A170" s="15" t="s">
        <v>787</v>
      </c>
      <c r="B170" s="16">
        <v>9783031879104</v>
      </c>
      <c r="C170" s="17" t="s">
        <v>788</v>
      </c>
      <c r="D170" s="19" t="s">
        <v>789</v>
      </c>
      <c r="E170" s="23" t="s">
        <v>790</v>
      </c>
      <c r="F170" s="18">
        <v>202506</v>
      </c>
      <c r="G170" s="19" t="s">
        <v>38</v>
      </c>
      <c r="H170" s="19" t="s">
        <v>36</v>
      </c>
      <c r="I170" s="23" t="s">
        <v>167</v>
      </c>
      <c r="J170" s="32">
        <v>47318</v>
      </c>
      <c r="K170" s="32">
        <v>34789</v>
      </c>
      <c r="L170" s="27">
        <v>39532</v>
      </c>
      <c r="M170" s="50">
        <v>43017</v>
      </c>
      <c r="N170" s="20">
        <v>31627</v>
      </c>
      <c r="O170" s="18" t="s">
        <v>130</v>
      </c>
      <c r="P170" s="19">
        <v>179.99</v>
      </c>
      <c r="Q170" s="26">
        <v>199.5</v>
      </c>
      <c r="R170" s="16">
        <v>32162759</v>
      </c>
      <c r="S170" s="19" t="s">
        <v>791</v>
      </c>
      <c r="T170" s="19" t="s">
        <v>792</v>
      </c>
      <c r="U170" s="19" t="s">
        <v>793</v>
      </c>
      <c r="V170" s="57" t="s">
        <v>794</v>
      </c>
      <c r="W170" s="61" t="str">
        <f t="shared" si="2"/>
        <v>BookWeb Pro</v>
      </c>
    </row>
    <row r="171" spans="1:23" ht="17.100000000000001" customHeight="1" x14ac:dyDescent="0.15">
      <c r="A171" s="15" t="s">
        <v>787</v>
      </c>
      <c r="B171" s="16">
        <v>9781509567874</v>
      </c>
      <c r="C171" s="17" t="s">
        <v>795</v>
      </c>
      <c r="D171" s="19" t="s">
        <v>796</v>
      </c>
      <c r="E171" s="23" t="s">
        <v>797</v>
      </c>
      <c r="F171" s="18">
        <v>202511</v>
      </c>
      <c r="G171" s="19" t="s">
        <v>38</v>
      </c>
      <c r="H171" s="19" t="s">
        <v>43</v>
      </c>
      <c r="I171" s="23" t="s">
        <v>140</v>
      </c>
      <c r="J171" s="32">
        <v>4497</v>
      </c>
      <c r="K171" s="32">
        <v>3382</v>
      </c>
      <c r="L171" s="27" t="s">
        <v>38</v>
      </c>
      <c r="M171" s="50">
        <v>4089</v>
      </c>
      <c r="N171" s="20">
        <v>3075</v>
      </c>
      <c r="O171" s="18" t="s">
        <v>81</v>
      </c>
      <c r="P171" s="19">
        <v>19.95</v>
      </c>
      <c r="Q171" s="26" t="s">
        <v>38</v>
      </c>
      <c r="R171" s="16" t="s">
        <v>38</v>
      </c>
      <c r="S171" s="19" t="s">
        <v>38</v>
      </c>
      <c r="T171" s="19" t="s">
        <v>798</v>
      </c>
      <c r="U171" s="19" t="s">
        <v>793</v>
      </c>
      <c r="V171" s="57" t="s">
        <v>799</v>
      </c>
      <c r="W171" s="61" t="str">
        <f t="shared" si="2"/>
        <v>BookWeb Pro</v>
      </c>
    </row>
    <row r="172" spans="1:23" ht="17.100000000000001" customHeight="1" x14ac:dyDescent="0.15">
      <c r="A172" s="15" t="s">
        <v>787</v>
      </c>
      <c r="B172" s="16">
        <v>9781509567867</v>
      </c>
      <c r="C172" s="17" t="s">
        <v>795</v>
      </c>
      <c r="D172" s="19" t="s">
        <v>796</v>
      </c>
      <c r="E172" s="23" t="s">
        <v>797</v>
      </c>
      <c r="F172" s="18">
        <v>202511</v>
      </c>
      <c r="G172" s="19" t="s">
        <v>38</v>
      </c>
      <c r="H172" s="19" t="s">
        <v>36</v>
      </c>
      <c r="I172" s="23" t="s">
        <v>140</v>
      </c>
      <c r="J172" s="32">
        <v>13517</v>
      </c>
      <c r="K172" s="32">
        <v>10165</v>
      </c>
      <c r="L172" s="27" t="s">
        <v>38</v>
      </c>
      <c r="M172" s="50">
        <v>12289</v>
      </c>
      <c r="N172" s="20">
        <v>9241</v>
      </c>
      <c r="O172" s="18" t="s">
        <v>81</v>
      </c>
      <c r="P172" s="19">
        <v>59.95</v>
      </c>
      <c r="Q172" s="26" t="s">
        <v>38</v>
      </c>
      <c r="R172" s="16" t="s">
        <v>38</v>
      </c>
      <c r="S172" s="19" t="s">
        <v>38</v>
      </c>
      <c r="T172" s="19" t="s">
        <v>798</v>
      </c>
      <c r="U172" s="19" t="s">
        <v>793</v>
      </c>
      <c r="V172" s="57" t="s">
        <v>800</v>
      </c>
      <c r="W172" s="61" t="str">
        <f t="shared" si="2"/>
        <v>BookWeb Pro</v>
      </c>
    </row>
    <row r="173" spans="1:23" ht="17.100000000000001" customHeight="1" x14ac:dyDescent="0.15">
      <c r="A173" s="15" t="s">
        <v>787</v>
      </c>
      <c r="B173" s="16">
        <v>9781032696386</v>
      </c>
      <c r="C173" s="17" t="s">
        <v>801</v>
      </c>
      <c r="D173" s="19" t="s">
        <v>802</v>
      </c>
      <c r="E173" s="23" t="s">
        <v>803</v>
      </c>
      <c r="F173" s="18">
        <v>202508</v>
      </c>
      <c r="G173" s="19" t="s">
        <v>38</v>
      </c>
      <c r="H173" s="19" t="s">
        <v>43</v>
      </c>
      <c r="I173" s="23" t="s">
        <v>48</v>
      </c>
      <c r="J173" s="32">
        <v>13146</v>
      </c>
      <c r="K173" s="32">
        <v>10182</v>
      </c>
      <c r="L173" s="27" t="s">
        <v>38</v>
      </c>
      <c r="M173" s="50">
        <v>11951</v>
      </c>
      <c r="N173" s="20">
        <v>9257</v>
      </c>
      <c r="O173" s="18" t="s">
        <v>39</v>
      </c>
      <c r="P173" s="19">
        <v>42.99</v>
      </c>
      <c r="Q173" s="26" t="s">
        <v>38</v>
      </c>
      <c r="R173" s="16" t="s">
        <v>38</v>
      </c>
      <c r="S173" s="19" t="s">
        <v>38</v>
      </c>
      <c r="T173" s="19" t="s">
        <v>804</v>
      </c>
      <c r="U173" s="19" t="s">
        <v>793</v>
      </c>
      <c r="V173" s="57" t="s">
        <v>805</v>
      </c>
      <c r="W173" s="61" t="str">
        <f t="shared" si="2"/>
        <v>BookWeb Pro</v>
      </c>
    </row>
    <row r="174" spans="1:23" ht="17.100000000000001" customHeight="1" x14ac:dyDescent="0.15">
      <c r="A174" s="15" t="s">
        <v>787</v>
      </c>
      <c r="B174" s="16">
        <v>9781032696294</v>
      </c>
      <c r="C174" s="17" t="s">
        <v>801</v>
      </c>
      <c r="D174" s="19" t="s">
        <v>802</v>
      </c>
      <c r="E174" s="23" t="s">
        <v>803</v>
      </c>
      <c r="F174" s="18">
        <v>202406</v>
      </c>
      <c r="G174" s="19" t="s">
        <v>38</v>
      </c>
      <c r="H174" s="19" t="s">
        <v>36</v>
      </c>
      <c r="I174" s="23" t="s">
        <v>48</v>
      </c>
      <c r="J174" s="32">
        <v>44341</v>
      </c>
      <c r="K174" s="32">
        <v>34346</v>
      </c>
      <c r="L174" s="27" t="s">
        <v>38</v>
      </c>
      <c r="M174" s="50">
        <v>40310</v>
      </c>
      <c r="N174" s="20">
        <v>31224</v>
      </c>
      <c r="O174" s="18" t="s">
        <v>39</v>
      </c>
      <c r="P174" s="19">
        <v>145</v>
      </c>
      <c r="Q174" s="26" t="s">
        <v>38</v>
      </c>
      <c r="R174" s="16" t="s">
        <v>38</v>
      </c>
      <c r="S174" s="19" t="s">
        <v>38</v>
      </c>
      <c r="T174" s="19" t="s">
        <v>804</v>
      </c>
      <c r="U174" s="19" t="s">
        <v>793</v>
      </c>
      <c r="V174" s="57" t="s">
        <v>806</v>
      </c>
      <c r="W174" s="61" t="str">
        <f t="shared" si="2"/>
        <v>BookWeb Pro</v>
      </c>
    </row>
    <row r="175" spans="1:23" ht="17.100000000000001" customHeight="1" x14ac:dyDescent="0.15">
      <c r="A175" s="15" t="s">
        <v>807</v>
      </c>
      <c r="B175" s="16">
        <v>9781394295746</v>
      </c>
      <c r="C175" s="17" t="s">
        <v>808</v>
      </c>
      <c r="D175" s="19" t="s">
        <v>809</v>
      </c>
      <c r="E175" s="23" t="s">
        <v>810</v>
      </c>
      <c r="F175" s="18">
        <v>202511</v>
      </c>
      <c r="G175" s="19" t="s">
        <v>811</v>
      </c>
      <c r="H175" s="19" t="s">
        <v>43</v>
      </c>
      <c r="I175" s="23" t="s">
        <v>97</v>
      </c>
      <c r="J175" s="32">
        <v>14657</v>
      </c>
      <c r="K175" s="32">
        <v>11022</v>
      </c>
      <c r="L175" s="27" t="s">
        <v>38</v>
      </c>
      <c r="M175" s="50">
        <v>13325</v>
      </c>
      <c r="N175" s="20">
        <v>10020</v>
      </c>
      <c r="O175" s="18" t="s">
        <v>81</v>
      </c>
      <c r="P175" s="19">
        <v>65</v>
      </c>
      <c r="Q175" s="26" t="s">
        <v>38</v>
      </c>
      <c r="R175" s="16" t="s">
        <v>38</v>
      </c>
      <c r="S175" s="19" t="s">
        <v>38</v>
      </c>
      <c r="T175" s="19" t="s">
        <v>257</v>
      </c>
      <c r="U175" s="19" t="s">
        <v>176</v>
      </c>
      <c r="V175" s="57" t="s">
        <v>812</v>
      </c>
      <c r="W175" s="61" t="str">
        <f t="shared" si="2"/>
        <v>BookWeb Pro</v>
      </c>
    </row>
    <row r="176" spans="1:23" ht="17.100000000000001" customHeight="1" x14ac:dyDescent="0.15">
      <c r="A176" s="15" t="s">
        <v>813</v>
      </c>
      <c r="B176" s="16">
        <v>9781350053939</v>
      </c>
      <c r="C176" s="17" t="s">
        <v>814</v>
      </c>
      <c r="D176" s="19" t="s">
        <v>815</v>
      </c>
      <c r="E176" s="23" t="s">
        <v>816</v>
      </c>
      <c r="F176" s="18">
        <v>202411</v>
      </c>
      <c r="G176" s="19" t="s">
        <v>38</v>
      </c>
      <c r="H176" s="19" t="s">
        <v>198</v>
      </c>
      <c r="I176" s="23" t="s">
        <v>160</v>
      </c>
      <c r="J176" s="32">
        <v>120791</v>
      </c>
      <c r="K176" s="32">
        <v>91635</v>
      </c>
      <c r="L176" s="27" t="s">
        <v>38</v>
      </c>
      <c r="M176" s="50">
        <v>109810</v>
      </c>
      <c r="N176" s="20">
        <v>83305</v>
      </c>
      <c r="O176" s="18" t="s">
        <v>39</v>
      </c>
      <c r="P176" s="19">
        <v>395</v>
      </c>
      <c r="Q176" s="26" t="s">
        <v>38</v>
      </c>
      <c r="R176" s="16" t="s">
        <v>38</v>
      </c>
      <c r="S176" s="19" t="s">
        <v>38</v>
      </c>
      <c r="T176" s="19">
        <v>0</v>
      </c>
      <c r="U176" s="19" t="s">
        <v>508</v>
      </c>
      <c r="V176" s="57" t="s">
        <v>817</v>
      </c>
      <c r="W176" s="61" t="str">
        <f t="shared" si="2"/>
        <v>BookWeb Pro</v>
      </c>
    </row>
    <row r="177" spans="1:23" ht="17.100000000000001" customHeight="1" x14ac:dyDescent="0.15">
      <c r="A177" s="15" t="s">
        <v>813</v>
      </c>
      <c r="B177" s="16">
        <v>9783031586132</v>
      </c>
      <c r="C177" s="17" t="s">
        <v>818</v>
      </c>
      <c r="D177" s="19" t="s">
        <v>819</v>
      </c>
      <c r="E177" s="23" t="s">
        <v>820</v>
      </c>
      <c r="F177" s="18">
        <v>202410</v>
      </c>
      <c r="G177" s="19" t="s">
        <v>38</v>
      </c>
      <c r="H177" s="19" t="s">
        <v>36</v>
      </c>
      <c r="I177" s="23" t="s">
        <v>129</v>
      </c>
      <c r="J177" s="32">
        <v>28915</v>
      </c>
      <c r="K177" s="32">
        <v>21259</v>
      </c>
      <c r="L177" s="27">
        <v>49539</v>
      </c>
      <c r="M177" s="50">
        <v>26287</v>
      </c>
      <c r="N177" s="20">
        <v>19327</v>
      </c>
      <c r="O177" s="18" t="s">
        <v>130</v>
      </c>
      <c r="P177" s="19">
        <v>109.99</v>
      </c>
      <c r="Q177" s="26">
        <v>250</v>
      </c>
      <c r="R177" s="16">
        <v>31824067</v>
      </c>
      <c r="S177" s="19" t="s">
        <v>38</v>
      </c>
      <c r="T177" s="19" t="s">
        <v>821</v>
      </c>
      <c r="U177" s="19" t="s">
        <v>822</v>
      </c>
      <c r="V177" s="57" t="s">
        <v>823</v>
      </c>
      <c r="W177" s="61" t="str">
        <f t="shared" si="2"/>
        <v>BookWeb Pro</v>
      </c>
    </row>
    <row r="178" spans="1:23" ht="17.100000000000001" customHeight="1" x14ac:dyDescent="0.15">
      <c r="A178" s="15" t="s">
        <v>824</v>
      </c>
      <c r="B178" s="16">
        <v>9781032366586</v>
      </c>
      <c r="C178" s="17" t="s">
        <v>825</v>
      </c>
      <c r="D178" s="19" t="s">
        <v>826</v>
      </c>
      <c r="E178" s="23" t="s">
        <v>827</v>
      </c>
      <c r="F178" s="18">
        <v>202311</v>
      </c>
      <c r="G178" s="19" t="s">
        <v>96</v>
      </c>
      <c r="H178" s="19" t="s">
        <v>36</v>
      </c>
      <c r="I178" s="23" t="s">
        <v>48</v>
      </c>
      <c r="J178" s="32">
        <v>70334</v>
      </c>
      <c r="K178" s="32">
        <v>54480</v>
      </c>
      <c r="L178" s="27" t="s">
        <v>38</v>
      </c>
      <c r="M178" s="50">
        <v>63940</v>
      </c>
      <c r="N178" s="20">
        <v>49528</v>
      </c>
      <c r="O178" s="18" t="s">
        <v>39</v>
      </c>
      <c r="P178" s="19">
        <v>230</v>
      </c>
      <c r="Q178" s="26" t="s">
        <v>38</v>
      </c>
      <c r="R178" s="16" t="s">
        <v>38</v>
      </c>
      <c r="S178" s="19" t="s">
        <v>38</v>
      </c>
      <c r="T178" s="19" t="s">
        <v>828</v>
      </c>
      <c r="U178" s="19" t="s">
        <v>829</v>
      </c>
      <c r="V178" s="57" t="s">
        <v>830</v>
      </c>
      <c r="W178" s="61" t="str">
        <f t="shared" si="2"/>
        <v>BookWeb Pro</v>
      </c>
    </row>
    <row r="179" spans="1:23" ht="17.100000000000001" customHeight="1" x14ac:dyDescent="0.15">
      <c r="A179" s="15" t="s">
        <v>824</v>
      </c>
      <c r="B179" s="16">
        <v>9783031410031</v>
      </c>
      <c r="C179" s="17" t="s">
        <v>831</v>
      </c>
      <c r="D179" s="19" t="s">
        <v>832</v>
      </c>
      <c r="E179" s="23" t="s">
        <v>833</v>
      </c>
      <c r="F179" s="18">
        <v>202410</v>
      </c>
      <c r="G179" s="19" t="s">
        <v>96</v>
      </c>
      <c r="H179" s="19" t="s">
        <v>43</v>
      </c>
      <c r="I179" s="23" t="s">
        <v>129</v>
      </c>
      <c r="J179" s="32">
        <v>32859</v>
      </c>
      <c r="K179" s="32">
        <v>24159</v>
      </c>
      <c r="L179" s="27" t="s">
        <v>38</v>
      </c>
      <c r="M179" s="50">
        <v>29872</v>
      </c>
      <c r="N179" s="20">
        <v>21963</v>
      </c>
      <c r="O179" s="18" t="s">
        <v>130</v>
      </c>
      <c r="P179" s="19">
        <v>124.99</v>
      </c>
      <c r="Q179" s="26" t="s">
        <v>38</v>
      </c>
      <c r="R179" s="16" t="s">
        <v>38</v>
      </c>
      <c r="S179" s="19" t="s">
        <v>38</v>
      </c>
      <c r="T179" s="19" t="s">
        <v>834</v>
      </c>
      <c r="U179" s="19" t="s">
        <v>835</v>
      </c>
      <c r="V179" s="57" t="s">
        <v>836</v>
      </c>
      <c r="W179" s="61" t="str">
        <f t="shared" si="2"/>
        <v>BookWeb Pro</v>
      </c>
    </row>
    <row r="180" spans="1:23" ht="17.100000000000001" customHeight="1" x14ac:dyDescent="0.15">
      <c r="A180" s="15" t="s">
        <v>824</v>
      </c>
      <c r="B180" s="16">
        <v>9783031410000</v>
      </c>
      <c r="C180" s="17" t="s">
        <v>831</v>
      </c>
      <c r="D180" s="19" t="s">
        <v>832</v>
      </c>
      <c r="E180" s="23" t="s">
        <v>833</v>
      </c>
      <c r="F180" s="18">
        <v>202311</v>
      </c>
      <c r="G180" s="19" t="s">
        <v>96</v>
      </c>
      <c r="H180" s="19" t="s">
        <v>36</v>
      </c>
      <c r="I180" s="23" t="s">
        <v>129</v>
      </c>
      <c r="J180" s="32">
        <v>65721</v>
      </c>
      <c r="K180" s="32">
        <v>48320</v>
      </c>
      <c r="L180" s="27">
        <v>53304</v>
      </c>
      <c r="M180" s="50">
        <v>59747</v>
      </c>
      <c r="N180" s="20">
        <v>43928</v>
      </c>
      <c r="O180" s="18" t="s">
        <v>130</v>
      </c>
      <c r="P180" s="19">
        <v>249.99</v>
      </c>
      <c r="Q180" s="26">
        <v>269</v>
      </c>
      <c r="R180" s="16">
        <v>30806128</v>
      </c>
      <c r="S180" s="19" t="s">
        <v>38</v>
      </c>
      <c r="T180" s="19" t="s">
        <v>834</v>
      </c>
      <c r="U180" s="19" t="s">
        <v>835</v>
      </c>
      <c r="V180" s="57" t="s">
        <v>837</v>
      </c>
      <c r="W180" s="61" t="str">
        <f t="shared" si="2"/>
        <v>BookWeb Pro</v>
      </c>
    </row>
    <row r="181" spans="1:23" ht="17.100000000000001" customHeight="1" x14ac:dyDescent="0.15">
      <c r="A181" s="15" t="s">
        <v>838</v>
      </c>
      <c r="B181" s="16">
        <v>9780190093167</v>
      </c>
      <c r="C181" s="17" t="s">
        <v>839</v>
      </c>
      <c r="D181" s="19" t="s">
        <v>840</v>
      </c>
      <c r="E181" s="23" t="s">
        <v>841</v>
      </c>
      <c r="F181" s="18">
        <v>202311</v>
      </c>
      <c r="G181" s="19" t="s">
        <v>38</v>
      </c>
      <c r="H181" s="19" t="s">
        <v>36</v>
      </c>
      <c r="I181" s="23" t="s">
        <v>339</v>
      </c>
      <c r="J181" s="32">
        <v>40518</v>
      </c>
      <c r="K181" s="32">
        <v>32356</v>
      </c>
      <c r="L181" s="27">
        <v>51520</v>
      </c>
      <c r="M181" s="50">
        <v>36835</v>
      </c>
      <c r="N181" s="20">
        <v>29415</v>
      </c>
      <c r="O181" s="18" t="s">
        <v>39</v>
      </c>
      <c r="P181" s="19">
        <v>132.5</v>
      </c>
      <c r="Q181" s="26">
        <v>260</v>
      </c>
      <c r="R181" s="16">
        <v>7261026</v>
      </c>
      <c r="S181" s="19" t="s">
        <v>38</v>
      </c>
      <c r="T181" s="19" t="s">
        <v>842</v>
      </c>
      <c r="U181" s="19" t="s">
        <v>843</v>
      </c>
      <c r="V181" s="57" t="s">
        <v>844</v>
      </c>
      <c r="W181" s="61" t="str">
        <f t="shared" si="2"/>
        <v>BookWeb Pro</v>
      </c>
    </row>
    <row r="182" spans="1:23" ht="17.100000000000001" customHeight="1" x14ac:dyDescent="0.15">
      <c r="A182" s="15" t="s">
        <v>838</v>
      </c>
      <c r="B182" s="16">
        <v>9789811960550</v>
      </c>
      <c r="C182" s="17" t="s">
        <v>845</v>
      </c>
      <c r="D182" s="19" t="s">
        <v>846</v>
      </c>
      <c r="E182" s="23" t="s">
        <v>847</v>
      </c>
      <c r="F182" s="18">
        <v>202404</v>
      </c>
      <c r="G182" s="19" t="s">
        <v>38</v>
      </c>
      <c r="H182" s="19" t="s">
        <v>36</v>
      </c>
      <c r="I182" s="23" t="s">
        <v>167</v>
      </c>
      <c r="J182" s="32">
        <v>184026</v>
      </c>
      <c r="K182" s="32">
        <v>135302</v>
      </c>
      <c r="L182" s="27">
        <v>237786</v>
      </c>
      <c r="M182" s="50">
        <v>167297</v>
      </c>
      <c r="N182" s="20">
        <v>123002</v>
      </c>
      <c r="O182" s="18" t="s">
        <v>130</v>
      </c>
      <c r="P182" s="19">
        <v>699.99</v>
      </c>
      <c r="Q182" s="26">
        <v>1199.99</v>
      </c>
      <c r="R182" s="16">
        <v>31251609</v>
      </c>
      <c r="S182" s="19" t="s">
        <v>38</v>
      </c>
      <c r="T182" s="19" t="s">
        <v>848</v>
      </c>
      <c r="U182" s="19" t="s">
        <v>843</v>
      </c>
      <c r="V182" s="57" t="s">
        <v>849</v>
      </c>
      <c r="W182" s="61" t="str">
        <f t="shared" si="2"/>
        <v>BookWeb Pro</v>
      </c>
    </row>
    <row r="183" spans="1:23" ht="17.100000000000001" customHeight="1" x14ac:dyDescent="0.15">
      <c r="A183" s="15" t="s">
        <v>850</v>
      </c>
      <c r="B183" s="16">
        <v>9783031924552</v>
      </c>
      <c r="C183" s="17" t="s">
        <v>851</v>
      </c>
      <c r="D183" s="19" t="s">
        <v>852</v>
      </c>
      <c r="E183" s="23" t="s">
        <v>853</v>
      </c>
      <c r="F183" s="18">
        <v>202508</v>
      </c>
      <c r="G183" s="19" t="s">
        <v>96</v>
      </c>
      <c r="H183" s="19" t="s">
        <v>36</v>
      </c>
      <c r="I183" s="23" t="s">
        <v>167</v>
      </c>
      <c r="J183" s="32">
        <v>36802</v>
      </c>
      <c r="K183" s="32">
        <v>27058</v>
      </c>
      <c r="L183" s="27">
        <v>29624</v>
      </c>
      <c r="M183" s="50">
        <v>33457</v>
      </c>
      <c r="N183" s="20">
        <v>24599</v>
      </c>
      <c r="O183" s="18" t="s">
        <v>130</v>
      </c>
      <c r="P183" s="19">
        <v>139.99</v>
      </c>
      <c r="Q183" s="26">
        <v>149.5</v>
      </c>
      <c r="R183" s="16">
        <v>32253158</v>
      </c>
      <c r="S183" s="19" t="s">
        <v>38</v>
      </c>
      <c r="T183" s="19" t="s">
        <v>854</v>
      </c>
      <c r="U183" s="19" t="s">
        <v>855</v>
      </c>
      <c r="V183" s="57" t="s">
        <v>856</v>
      </c>
      <c r="W183" s="61" t="str">
        <f t="shared" si="2"/>
        <v>BookWeb Pro</v>
      </c>
    </row>
    <row r="184" spans="1:23" ht="17.100000000000001" customHeight="1" x14ac:dyDescent="0.15">
      <c r="A184" s="15" t="s">
        <v>850</v>
      </c>
      <c r="B184" s="16">
        <v>9781509567218</v>
      </c>
      <c r="C184" s="17" t="s">
        <v>857</v>
      </c>
      <c r="D184" s="19" t="s">
        <v>858</v>
      </c>
      <c r="E184" s="23" t="s">
        <v>853</v>
      </c>
      <c r="F184" s="18">
        <v>202512</v>
      </c>
      <c r="G184" s="19" t="s">
        <v>68</v>
      </c>
      <c r="H184" s="19" t="s">
        <v>36</v>
      </c>
      <c r="I184" s="23" t="s">
        <v>140</v>
      </c>
      <c r="J184" s="32">
        <v>16900</v>
      </c>
      <c r="K184" s="32">
        <v>12709</v>
      </c>
      <c r="L184" s="27" t="s">
        <v>38</v>
      </c>
      <c r="M184" s="50">
        <v>15364</v>
      </c>
      <c r="N184" s="20">
        <v>11554</v>
      </c>
      <c r="O184" s="18" t="s">
        <v>81</v>
      </c>
      <c r="P184" s="19">
        <v>74.95</v>
      </c>
      <c r="Q184" s="26" t="s">
        <v>38</v>
      </c>
      <c r="R184" s="16" t="s">
        <v>38</v>
      </c>
      <c r="S184" s="19" t="s">
        <v>38</v>
      </c>
      <c r="T184" s="19" t="s">
        <v>859</v>
      </c>
      <c r="U184" s="19" t="s">
        <v>855</v>
      </c>
      <c r="V184" s="57" t="s">
        <v>860</v>
      </c>
      <c r="W184" s="61" t="str">
        <f t="shared" si="2"/>
        <v>BookWeb Pro</v>
      </c>
    </row>
    <row r="185" spans="1:23" ht="17.100000000000001" customHeight="1" x14ac:dyDescent="0.15">
      <c r="A185" s="15" t="s">
        <v>850</v>
      </c>
      <c r="B185" s="16">
        <v>9781509567225</v>
      </c>
      <c r="C185" s="17" t="s">
        <v>857</v>
      </c>
      <c r="D185" s="19" t="s">
        <v>858</v>
      </c>
      <c r="E185" s="23" t="s">
        <v>853</v>
      </c>
      <c r="F185" s="18">
        <v>202512</v>
      </c>
      <c r="G185" s="19" t="s">
        <v>68</v>
      </c>
      <c r="H185" s="19" t="s">
        <v>43</v>
      </c>
      <c r="I185" s="23" t="s">
        <v>140</v>
      </c>
      <c r="J185" s="32">
        <v>6076</v>
      </c>
      <c r="K185" s="32">
        <v>4569</v>
      </c>
      <c r="L185" s="27" t="s">
        <v>38</v>
      </c>
      <c r="M185" s="50">
        <v>5524</v>
      </c>
      <c r="N185" s="20">
        <v>4154</v>
      </c>
      <c r="O185" s="18" t="s">
        <v>81</v>
      </c>
      <c r="P185" s="19">
        <v>26.95</v>
      </c>
      <c r="Q185" s="26" t="s">
        <v>38</v>
      </c>
      <c r="R185" s="16" t="s">
        <v>38</v>
      </c>
      <c r="S185" s="19" t="s">
        <v>38</v>
      </c>
      <c r="T185" s="19" t="s">
        <v>859</v>
      </c>
      <c r="U185" s="19" t="s">
        <v>855</v>
      </c>
      <c r="V185" s="57" t="s">
        <v>861</v>
      </c>
      <c r="W185" s="61" t="str">
        <f t="shared" si="2"/>
        <v>BookWeb Pro</v>
      </c>
    </row>
    <row r="186" spans="1:23" ht="17.100000000000001" customHeight="1" x14ac:dyDescent="0.15">
      <c r="A186" s="15" t="s">
        <v>850</v>
      </c>
      <c r="B186" s="16">
        <v>9781119908395</v>
      </c>
      <c r="C186" s="17" t="s">
        <v>862</v>
      </c>
      <c r="D186" s="19" t="s">
        <v>863</v>
      </c>
      <c r="E186" s="23" t="s">
        <v>864</v>
      </c>
      <c r="F186" s="18">
        <v>202511</v>
      </c>
      <c r="G186" s="19" t="s">
        <v>38</v>
      </c>
      <c r="H186" s="19" t="s">
        <v>36</v>
      </c>
      <c r="I186" s="23" t="s">
        <v>97</v>
      </c>
      <c r="J186" s="32">
        <v>246922</v>
      </c>
      <c r="K186" s="32">
        <v>185685</v>
      </c>
      <c r="L186" s="27" t="s">
        <v>38</v>
      </c>
      <c r="M186" s="50">
        <v>224475</v>
      </c>
      <c r="N186" s="20">
        <v>168805</v>
      </c>
      <c r="O186" s="18" t="s">
        <v>81</v>
      </c>
      <c r="P186" s="19">
        <v>1095</v>
      </c>
      <c r="Q186" s="26" t="s">
        <v>38</v>
      </c>
      <c r="R186" s="16" t="s">
        <v>38</v>
      </c>
      <c r="S186" s="19" t="s">
        <v>38</v>
      </c>
      <c r="T186" s="19" t="s">
        <v>865</v>
      </c>
      <c r="U186" s="19" t="s">
        <v>855</v>
      </c>
      <c r="V186" s="57" t="s">
        <v>866</v>
      </c>
      <c r="W186" s="61" t="str">
        <f t="shared" si="2"/>
        <v>BookWeb Pro</v>
      </c>
    </row>
    <row r="187" spans="1:23" ht="17.100000000000001" customHeight="1" x14ac:dyDescent="0.15">
      <c r="A187" s="15" t="s">
        <v>850</v>
      </c>
      <c r="B187" s="16">
        <v>9781509557158</v>
      </c>
      <c r="C187" s="17" t="s">
        <v>867</v>
      </c>
      <c r="D187" s="19" t="s">
        <v>868</v>
      </c>
      <c r="E187" s="23" t="s">
        <v>869</v>
      </c>
      <c r="F187" s="18">
        <v>202411</v>
      </c>
      <c r="G187" s="19" t="s">
        <v>35</v>
      </c>
      <c r="H187" s="19" t="s">
        <v>36</v>
      </c>
      <c r="I187" s="23" t="s">
        <v>140</v>
      </c>
      <c r="J187" s="32">
        <v>16900</v>
      </c>
      <c r="K187" s="32">
        <v>12709</v>
      </c>
      <c r="L187" s="27" t="s">
        <v>38</v>
      </c>
      <c r="M187" s="50">
        <v>15364</v>
      </c>
      <c r="N187" s="20">
        <v>11554</v>
      </c>
      <c r="O187" s="18" t="s">
        <v>81</v>
      </c>
      <c r="P187" s="19">
        <v>74.95</v>
      </c>
      <c r="Q187" s="26" t="s">
        <v>38</v>
      </c>
      <c r="R187" s="16" t="s">
        <v>38</v>
      </c>
      <c r="S187" s="19" t="s">
        <v>38</v>
      </c>
      <c r="T187" s="19" t="s">
        <v>352</v>
      </c>
      <c r="U187" s="19" t="s">
        <v>870</v>
      </c>
      <c r="V187" s="57" t="s">
        <v>871</v>
      </c>
      <c r="W187" s="61" t="str">
        <f t="shared" si="2"/>
        <v>BookWeb Pro</v>
      </c>
    </row>
    <row r="188" spans="1:23" ht="17.100000000000001" customHeight="1" x14ac:dyDescent="0.15">
      <c r="A188" s="15" t="s">
        <v>850</v>
      </c>
      <c r="B188" s="16">
        <v>9781509557165</v>
      </c>
      <c r="C188" s="17" t="s">
        <v>867</v>
      </c>
      <c r="D188" s="19" t="s">
        <v>868</v>
      </c>
      <c r="E188" s="23" t="s">
        <v>869</v>
      </c>
      <c r="F188" s="18">
        <v>202411</v>
      </c>
      <c r="G188" s="19" t="s">
        <v>35</v>
      </c>
      <c r="H188" s="19" t="s">
        <v>43</v>
      </c>
      <c r="I188" s="23" t="s">
        <v>140</v>
      </c>
      <c r="J188" s="32">
        <v>6527</v>
      </c>
      <c r="K188" s="32">
        <v>4908</v>
      </c>
      <c r="L188" s="27" t="s">
        <v>38</v>
      </c>
      <c r="M188" s="50">
        <v>5934</v>
      </c>
      <c r="N188" s="20">
        <v>4462</v>
      </c>
      <c r="O188" s="18" t="s">
        <v>81</v>
      </c>
      <c r="P188" s="19">
        <v>28.95</v>
      </c>
      <c r="Q188" s="26" t="s">
        <v>38</v>
      </c>
      <c r="R188" s="16" t="s">
        <v>38</v>
      </c>
      <c r="S188" s="19" t="s">
        <v>38</v>
      </c>
      <c r="T188" s="19" t="s">
        <v>352</v>
      </c>
      <c r="U188" s="19" t="s">
        <v>870</v>
      </c>
      <c r="V188" s="57" t="s">
        <v>872</v>
      </c>
      <c r="W188" s="61" t="str">
        <f t="shared" si="2"/>
        <v>BookWeb Pro</v>
      </c>
    </row>
    <row r="189" spans="1:23" ht="17.100000000000001" customHeight="1" x14ac:dyDescent="0.15">
      <c r="A189" s="15" t="s">
        <v>850</v>
      </c>
      <c r="B189" s="16">
        <v>9781032792088</v>
      </c>
      <c r="C189" s="17" t="s">
        <v>873</v>
      </c>
      <c r="D189" s="19" t="s">
        <v>874</v>
      </c>
      <c r="E189" s="23" t="s">
        <v>875</v>
      </c>
      <c r="F189" s="18">
        <v>202503</v>
      </c>
      <c r="G189" s="19" t="s">
        <v>38</v>
      </c>
      <c r="H189" s="19" t="s">
        <v>36</v>
      </c>
      <c r="I189" s="23" t="s">
        <v>48</v>
      </c>
      <c r="J189" s="32">
        <v>35472</v>
      </c>
      <c r="K189" s="32">
        <v>27476</v>
      </c>
      <c r="L189" s="27">
        <v>41612</v>
      </c>
      <c r="M189" s="50">
        <v>32248</v>
      </c>
      <c r="N189" s="20">
        <v>24979</v>
      </c>
      <c r="O189" s="18" t="s">
        <v>39</v>
      </c>
      <c r="P189" s="19">
        <v>116</v>
      </c>
      <c r="Q189" s="26">
        <v>210</v>
      </c>
      <c r="R189" s="16">
        <v>31752253</v>
      </c>
      <c r="S189" s="19" t="s">
        <v>38</v>
      </c>
      <c r="T189" s="19" t="s">
        <v>428</v>
      </c>
      <c r="U189" s="19" t="s">
        <v>876</v>
      </c>
      <c r="V189" s="57" t="s">
        <v>877</v>
      </c>
      <c r="W189" s="61" t="str">
        <f t="shared" si="2"/>
        <v>BookWeb Pro</v>
      </c>
    </row>
    <row r="190" spans="1:23" ht="17.100000000000001" customHeight="1" x14ac:dyDescent="0.15">
      <c r="A190" s="15" t="s">
        <v>850</v>
      </c>
      <c r="B190" s="16">
        <v>9781350428379</v>
      </c>
      <c r="C190" s="17" t="s">
        <v>878</v>
      </c>
      <c r="D190" s="19" t="s">
        <v>879</v>
      </c>
      <c r="E190" s="23" t="s">
        <v>880</v>
      </c>
      <c r="F190" s="18">
        <v>202508</v>
      </c>
      <c r="G190" s="19" t="s">
        <v>38</v>
      </c>
      <c r="H190" s="19" t="s">
        <v>36</v>
      </c>
      <c r="I190" s="23" t="s">
        <v>160</v>
      </c>
      <c r="J190" s="32">
        <v>42812</v>
      </c>
      <c r="K190" s="32">
        <v>34188</v>
      </c>
      <c r="L190" s="27">
        <v>40820</v>
      </c>
      <c r="M190" s="50">
        <v>38920</v>
      </c>
      <c r="N190" s="20">
        <v>31080</v>
      </c>
      <c r="O190" s="18" t="s">
        <v>39</v>
      </c>
      <c r="P190" s="19">
        <v>140</v>
      </c>
      <c r="Q190" s="26">
        <v>206</v>
      </c>
      <c r="R190" s="16">
        <v>32201111</v>
      </c>
      <c r="S190" s="19" t="s">
        <v>38</v>
      </c>
      <c r="T190" s="19" t="s">
        <v>82</v>
      </c>
      <c r="U190" s="19" t="s">
        <v>881</v>
      </c>
      <c r="V190" s="57" t="s">
        <v>882</v>
      </c>
      <c r="W190" s="61" t="str">
        <f t="shared" si="2"/>
        <v>BookWeb Pro</v>
      </c>
    </row>
    <row r="191" spans="1:23" x14ac:dyDescent="0.15">
      <c r="A191" s="15"/>
      <c r="B191" s="16"/>
      <c r="C191" s="17"/>
      <c r="D191" s="19"/>
      <c r="E191" s="23"/>
      <c r="F191" s="18"/>
      <c r="G191" s="19"/>
      <c r="H191" s="19"/>
      <c r="I191" s="23"/>
      <c r="J191" s="32"/>
      <c r="K191" s="32"/>
      <c r="L191" s="27"/>
      <c r="M191" s="50"/>
      <c r="N191" s="20"/>
      <c r="O191" s="18"/>
      <c r="P191" s="19"/>
      <c r="Q191" s="26"/>
      <c r="R191" s="16"/>
      <c r="S191" s="19"/>
      <c r="T191" s="19"/>
      <c r="U191" s="19"/>
    </row>
  </sheetData>
  <autoFilter ref="A3:W190" xr:uid="{00000000-0009-0000-0000-000000000000}"/>
  <sortState xmlns:xlrd2="http://schemas.microsoft.com/office/spreadsheetml/2017/richdata2" ref="A146:Y195">
    <sortCondition ref="A146:A195"/>
  </sortState>
  <mergeCells count="6">
    <mergeCell ref="S1:W1"/>
    <mergeCell ref="A1:B1"/>
    <mergeCell ref="Q2:R2"/>
    <mergeCell ref="M2:P2"/>
    <mergeCell ref="J2:K2"/>
    <mergeCell ref="J1:P1"/>
  </mergeCells>
  <phoneticPr fontId="1"/>
  <hyperlinks>
    <hyperlink ref="V177" r:id="rId1"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P1816"/>
  <sheetViews>
    <sheetView workbookViewId="0">
      <selection activeCell="B18" sqref="B18"/>
    </sheetView>
  </sheetViews>
  <sheetFormatPr defaultRowHeight="13.5" x14ac:dyDescent="0.15"/>
  <cols>
    <col min="1" max="1" width="15.25" style="60" bestFit="1" customWidth="1"/>
  </cols>
  <sheetData>
    <row r="1" spans="1:88" x14ac:dyDescent="0.15">
      <c r="A1" s="60" t="s">
        <v>9</v>
      </c>
      <c r="B1" t="s">
        <v>883</v>
      </c>
      <c r="C1" t="s">
        <v>12</v>
      </c>
      <c r="D1" t="s">
        <v>10</v>
      </c>
      <c r="E1" t="s">
        <v>26</v>
      </c>
      <c r="F1" t="s">
        <v>14</v>
      </c>
      <c r="G1" t="s">
        <v>15</v>
      </c>
      <c r="H1" t="s">
        <v>884</v>
      </c>
      <c r="I1" t="s">
        <v>885</v>
      </c>
      <c r="J1" t="s">
        <v>886</v>
      </c>
      <c r="K1" t="s">
        <v>13</v>
      </c>
      <c r="L1" t="s">
        <v>887</v>
      </c>
      <c r="M1" t="s">
        <v>27</v>
      </c>
      <c r="N1" t="s">
        <v>888</v>
      </c>
      <c r="O1" t="s">
        <v>889</v>
      </c>
      <c r="P1" t="s">
        <v>890</v>
      </c>
      <c r="Q1" t="s">
        <v>891</v>
      </c>
      <c r="R1" t="s">
        <v>892</v>
      </c>
      <c r="S1" t="s">
        <v>893</v>
      </c>
      <c r="T1" t="s">
        <v>894</v>
      </c>
      <c r="U1" t="s">
        <v>895</v>
      </c>
      <c r="V1" t="s">
        <v>896</v>
      </c>
      <c r="W1" t="s">
        <v>897</v>
      </c>
      <c r="X1" t="s">
        <v>898</v>
      </c>
      <c r="Y1" t="s">
        <v>899</v>
      </c>
      <c r="Z1" t="s">
        <v>900</v>
      </c>
      <c r="AA1" t="s">
        <v>901</v>
      </c>
      <c r="AB1" t="s">
        <v>902</v>
      </c>
      <c r="AC1" t="s">
        <v>903</v>
      </c>
      <c r="AD1" t="s">
        <v>904</v>
      </c>
      <c r="AE1" t="s">
        <v>905</v>
      </c>
      <c r="AF1" t="s">
        <v>906</v>
      </c>
      <c r="AG1" t="s">
        <v>28</v>
      </c>
      <c r="AH1" t="s">
        <v>907</v>
      </c>
      <c r="AI1" t="s">
        <v>908</v>
      </c>
      <c r="AJ1" t="s">
        <v>909</v>
      </c>
      <c r="AK1" t="s">
        <v>910</v>
      </c>
      <c r="AL1" t="s">
        <v>911</v>
      </c>
      <c r="AM1" t="s">
        <v>912</v>
      </c>
      <c r="AN1" t="s">
        <v>913</v>
      </c>
      <c r="AO1" t="s">
        <v>914</v>
      </c>
      <c r="AP1" t="s">
        <v>915</v>
      </c>
      <c r="AQ1" t="s">
        <v>916</v>
      </c>
      <c r="AR1" t="s">
        <v>917</v>
      </c>
      <c r="AS1" t="s">
        <v>918</v>
      </c>
      <c r="AT1" t="s">
        <v>919</v>
      </c>
      <c r="AU1" t="s">
        <v>920</v>
      </c>
      <c r="AV1" t="s">
        <v>921</v>
      </c>
      <c r="AW1" t="s">
        <v>922</v>
      </c>
      <c r="AX1" t="s">
        <v>923</v>
      </c>
      <c r="AY1" t="s">
        <v>924</v>
      </c>
      <c r="AZ1" t="s">
        <v>925</v>
      </c>
      <c r="BA1" t="s">
        <v>926</v>
      </c>
      <c r="BB1" t="s">
        <v>927</v>
      </c>
      <c r="BC1" t="s">
        <v>928</v>
      </c>
      <c r="BD1" t="s">
        <v>929</v>
      </c>
      <c r="BE1" t="s">
        <v>930</v>
      </c>
      <c r="BF1" t="s">
        <v>931</v>
      </c>
      <c r="BG1" t="s">
        <v>932</v>
      </c>
      <c r="BH1" t="s">
        <v>933</v>
      </c>
      <c r="BI1" t="s">
        <v>934</v>
      </c>
      <c r="BJ1" t="s">
        <v>935</v>
      </c>
      <c r="BK1" t="s">
        <v>936</v>
      </c>
      <c r="BL1" t="s">
        <v>937</v>
      </c>
      <c r="BM1" t="s">
        <v>938</v>
      </c>
      <c r="BN1" t="s">
        <v>939</v>
      </c>
      <c r="BO1" t="s">
        <v>940</v>
      </c>
      <c r="BP1" t="s">
        <v>941</v>
      </c>
      <c r="BQ1" t="s">
        <v>942</v>
      </c>
      <c r="BR1" t="s">
        <v>943</v>
      </c>
      <c r="BS1" t="s">
        <v>944</v>
      </c>
      <c r="BT1" t="s">
        <v>11</v>
      </c>
      <c r="BU1" t="s">
        <v>945</v>
      </c>
      <c r="BV1" t="s">
        <v>946</v>
      </c>
      <c r="BW1" t="s">
        <v>947</v>
      </c>
      <c r="BX1" t="s">
        <v>948</v>
      </c>
      <c r="BY1" t="s">
        <v>949</v>
      </c>
      <c r="BZ1" t="s">
        <v>950</v>
      </c>
      <c r="CA1" t="s">
        <v>951</v>
      </c>
      <c r="CB1" t="s">
        <v>952</v>
      </c>
      <c r="CC1" t="s">
        <v>953</v>
      </c>
      <c r="CD1" t="s">
        <v>954</v>
      </c>
      <c r="CE1" t="s">
        <v>955</v>
      </c>
      <c r="CF1" t="s">
        <v>956</v>
      </c>
      <c r="CG1" t="s">
        <v>957</v>
      </c>
      <c r="CH1" t="s">
        <v>958</v>
      </c>
      <c r="CI1" t="s">
        <v>959</v>
      </c>
      <c r="CJ1" t="s">
        <v>960</v>
      </c>
    </row>
    <row r="2" spans="1:88" x14ac:dyDescent="0.15">
      <c r="A2" s="60">
        <v>9781032730745</v>
      </c>
      <c r="C2" t="s">
        <v>548</v>
      </c>
      <c r="D2" t="s">
        <v>546</v>
      </c>
      <c r="G2" t="s">
        <v>961</v>
      </c>
      <c r="H2" t="s">
        <v>962</v>
      </c>
      <c r="I2" t="s">
        <v>48</v>
      </c>
      <c r="J2" t="s">
        <v>963</v>
      </c>
      <c r="K2">
        <v>202511</v>
      </c>
      <c r="M2" t="s">
        <v>549</v>
      </c>
      <c r="O2" t="s">
        <v>39</v>
      </c>
      <c r="P2">
        <v>39.99</v>
      </c>
      <c r="Q2">
        <v>11117</v>
      </c>
      <c r="R2">
        <v>8611</v>
      </c>
      <c r="AG2" t="s">
        <v>550</v>
      </c>
      <c r="AH2" t="s">
        <v>515</v>
      </c>
      <c r="AQ2" t="s">
        <v>964</v>
      </c>
      <c r="BF2" t="s">
        <v>965</v>
      </c>
      <c r="BG2" t="s">
        <v>966</v>
      </c>
      <c r="BT2" t="s">
        <v>547</v>
      </c>
      <c r="BU2" t="s">
        <v>967</v>
      </c>
      <c r="CE2" t="s">
        <v>968</v>
      </c>
    </row>
    <row r="3" spans="1:88" x14ac:dyDescent="0.15">
      <c r="A3" s="60">
        <v>9781032730776</v>
      </c>
      <c r="C3" t="s">
        <v>548</v>
      </c>
      <c r="D3" t="s">
        <v>546</v>
      </c>
      <c r="G3" t="s">
        <v>969</v>
      </c>
      <c r="I3" t="s">
        <v>48</v>
      </c>
      <c r="J3" t="s">
        <v>963</v>
      </c>
      <c r="K3">
        <v>202511</v>
      </c>
      <c r="M3" t="s">
        <v>549</v>
      </c>
      <c r="O3" t="s">
        <v>39</v>
      </c>
      <c r="P3">
        <v>145</v>
      </c>
      <c r="Q3">
        <v>40310</v>
      </c>
      <c r="R3">
        <v>31224</v>
      </c>
      <c r="AG3" t="s">
        <v>550</v>
      </c>
      <c r="AH3" t="s">
        <v>515</v>
      </c>
      <c r="AQ3" t="s">
        <v>964</v>
      </c>
      <c r="BF3" t="s">
        <v>966</v>
      </c>
      <c r="BT3" t="s">
        <v>547</v>
      </c>
      <c r="BU3" t="s">
        <v>967</v>
      </c>
      <c r="CE3" t="s">
        <v>968</v>
      </c>
    </row>
    <row r="4" spans="1:88" x14ac:dyDescent="0.15">
      <c r="A4" s="60">
        <v>9783031259128</v>
      </c>
      <c r="C4" t="s">
        <v>166</v>
      </c>
      <c r="D4" t="s">
        <v>164</v>
      </c>
      <c r="G4" t="s">
        <v>961</v>
      </c>
      <c r="H4" t="s">
        <v>970</v>
      </c>
      <c r="I4" t="s">
        <v>167</v>
      </c>
      <c r="J4" t="s">
        <v>971</v>
      </c>
      <c r="K4">
        <v>202411</v>
      </c>
      <c r="L4" t="s">
        <v>972</v>
      </c>
      <c r="M4" t="s">
        <v>168</v>
      </c>
      <c r="O4" t="s">
        <v>130</v>
      </c>
      <c r="P4">
        <v>329.99</v>
      </c>
      <c r="Q4">
        <v>78867</v>
      </c>
      <c r="R4">
        <v>57985</v>
      </c>
      <c r="U4" t="s">
        <v>973</v>
      </c>
      <c r="AG4" t="s">
        <v>169</v>
      </c>
      <c r="AH4" t="s">
        <v>111</v>
      </c>
      <c r="AI4" t="s">
        <v>974</v>
      </c>
      <c r="AJ4" t="s">
        <v>975</v>
      </c>
      <c r="AK4" t="s">
        <v>976</v>
      </c>
      <c r="AQ4" t="s">
        <v>977</v>
      </c>
      <c r="AR4" t="s">
        <v>964</v>
      </c>
      <c r="AS4" t="s">
        <v>978</v>
      </c>
      <c r="BF4" t="s">
        <v>979</v>
      </c>
      <c r="BG4" t="s">
        <v>980</v>
      </c>
      <c r="BH4" t="s">
        <v>981</v>
      </c>
      <c r="BI4" t="s">
        <v>982</v>
      </c>
      <c r="BJ4" t="s">
        <v>983</v>
      </c>
      <c r="BK4" t="s">
        <v>984</v>
      </c>
      <c r="BL4" t="s">
        <v>985</v>
      </c>
      <c r="BM4" t="s">
        <v>986</v>
      </c>
      <c r="BN4" t="s">
        <v>987</v>
      </c>
      <c r="BO4" t="s">
        <v>966</v>
      </c>
      <c r="BP4" t="s">
        <v>984</v>
      </c>
      <c r="BT4" t="s">
        <v>165</v>
      </c>
      <c r="BU4" t="s">
        <v>988</v>
      </c>
      <c r="CC4" t="s">
        <v>989</v>
      </c>
    </row>
    <row r="5" spans="1:88" x14ac:dyDescent="0.15">
      <c r="A5" s="60">
        <v>9783031259098</v>
      </c>
      <c r="C5" t="s">
        <v>166</v>
      </c>
      <c r="D5" t="s">
        <v>164</v>
      </c>
      <c r="G5" t="s">
        <v>969</v>
      </c>
      <c r="I5" t="s">
        <v>167</v>
      </c>
      <c r="J5" t="s">
        <v>971</v>
      </c>
      <c r="K5">
        <v>202308</v>
      </c>
      <c r="L5" t="s">
        <v>972</v>
      </c>
      <c r="M5" t="s">
        <v>168</v>
      </c>
      <c r="O5" t="s">
        <v>130</v>
      </c>
      <c r="P5">
        <v>329.99</v>
      </c>
      <c r="Q5">
        <v>78867</v>
      </c>
      <c r="R5">
        <v>57985</v>
      </c>
      <c r="U5" t="s">
        <v>973</v>
      </c>
      <c r="AG5" t="s">
        <v>169</v>
      </c>
      <c r="AH5" t="s">
        <v>111</v>
      </c>
      <c r="AI5" t="s">
        <v>974</v>
      </c>
      <c r="AJ5" t="s">
        <v>975</v>
      </c>
      <c r="AK5" t="s">
        <v>976</v>
      </c>
      <c r="AQ5" t="s">
        <v>977</v>
      </c>
      <c r="AR5" t="s">
        <v>964</v>
      </c>
      <c r="AS5" t="s">
        <v>978</v>
      </c>
      <c r="AT5" t="s">
        <v>990</v>
      </c>
      <c r="AU5" t="s">
        <v>991</v>
      </c>
      <c r="BF5" t="s">
        <v>979</v>
      </c>
      <c r="BG5" t="s">
        <v>980</v>
      </c>
      <c r="BH5" t="s">
        <v>981</v>
      </c>
      <c r="BI5" t="s">
        <v>983</v>
      </c>
      <c r="BJ5" t="s">
        <v>984</v>
      </c>
      <c r="BK5" t="s">
        <v>985</v>
      </c>
      <c r="BL5" t="s">
        <v>986</v>
      </c>
      <c r="BM5" t="s">
        <v>987</v>
      </c>
      <c r="BN5" t="s">
        <v>966</v>
      </c>
      <c r="BP5" t="s">
        <v>984</v>
      </c>
      <c r="BT5" t="s">
        <v>165</v>
      </c>
      <c r="BU5" t="s">
        <v>988</v>
      </c>
      <c r="BY5">
        <v>1</v>
      </c>
      <c r="CC5" t="s">
        <v>989</v>
      </c>
    </row>
    <row r="6" spans="1:88" x14ac:dyDescent="0.15">
      <c r="A6" s="60">
        <v>9781350428379</v>
      </c>
      <c r="C6" t="s">
        <v>880</v>
      </c>
      <c r="D6" t="s">
        <v>878</v>
      </c>
      <c r="G6" t="s">
        <v>969</v>
      </c>
      <c r="I6" t="s">
        <v>160</v>
      </c>
      <c r="J6" t="s">
        <v>963</v>
      </c>
      <c r="K6">
        <v>202508</v>
      </c>
      <c r="M6" t="s">
        <v>82</v>
      </c>
      <c r="O6" t="s">
        <v>39</v>
      </c>
      <c r="P6">
        <v>140</v>
      </c>
      <c r="Q6">
        <v>38920</v>
      </c>
      <c r="R6">
        <v>31080</v>
      </c>
      <c r="AG6" t="s">
        <v>881</v>
      </c>
      <c r="AH6" t="s">
        <v>855</v>
      </c>
      <c r="AQ6" t="s">
        <v>964</v>
      </c>
      <c r="AR6" t="s">
        <v>978</v>
      </c>
      <c r="BF6" t="s">
        <v>966</v>
      </c>
      <c r="BT6" t="s">
        <v>879</v>
      </c>
      <c r="BU6" t="s">
        <v>992</v>
      </c>
      <c r="CB6">
        <v>177.7</v>
      </c>
      <c r="CE6" t="s">
        <v>993</v>
      </c>
    </row>
    <row r="7" spans="1:88" x14ac:dyDescent="0.15">
      <c r="A7" s="60">
        <v>9780691190075</v>
      </c>
      <c r="C7" t="s">
        <v>269</v>
      </c>
      <c r="D7" t="s">
        <v>267</v>
      </c>
      <c r="G7" t="s">
        <v>969</v>
      </c>
      <c r="I7" t="s">
        <v>270</v>
      </c>
      <c r="J7" t="s">
        <v>994</v>
      </c>
      <c r="K7">
        <v>202409</v>
      </c>
      <c r="M7" t="s">
        <v>271</v>
      </c>
      <c r="O7" t="s">
        <v>81</v>
      </c>
      <c r="P7">
        <v>39.950000000000003</v>
      </c>
      <c r="Q7">
        <v>8189</v>
      </c>
      <c r="R7">
        <v>6551</v>
      </c>
      <c r="AG7" t="s">
        <v>272</v>
      </c>
      <c r="AH7" t="s">
        <v>995</v>
      </c>
      <c r="AI7" t="s">
        <v>996</v>
      </c>
      <c r="AJ7" t="s">
        <v>111</v>
      </c>
      <c r="BF7" t="s">
        <v>997</v>
      </c>
      <c r="BG7" t="s">
        <v>998</v>
      </c>
      <c r="BH7" t="s">
        <v>966</v>
      </c>
      <c r="BT7" t="s">
        <v>268</v>
      </c>
      <c r="BU7" t="s">
        <v>999</v>
      </c>
      <c r="CB7">
        <v>335.41</v>
      </c>
      <c r="CE7" t="s">
        <v>1000</v>
      </c>
      <c r="CF7" t="s">
        <v>1001</v>
      </c>
      <c r="CG7" t="s">
        <v>1002</v>
      </c>
      <c r="CH7" t="s">
        <v>1003</v>
      </c>
    </row>
    <row r="8" spans="1:88" x14ac:dyDescent="0.15">
      <c r="A8" s="60">
        <v>9780231218566</v>
      </c>
      <c r="C8" t="s">
        <v>276</v>
      </c>
      <c r="D8" t="s">
        <v>274</v>
      </c>
      <c r="G8" t="s">
        <v>961</v>
      </c>
      <c r="H8" t="s">
        <v>962</v>
      </c>
      <c r="I8" t="s">
        <v>245</v>
      </c>
      <c r="J8" t="s">
        <v>994</v>
      </c>
      <c r="K8">
        <v>202512</v>
      </c>
      <c r="M8" t="s">
        <v>89</v>
      </c>
      <c r="O8" t="s">
        <v>81</v>
      </c>
      <c r="P8">
        <v>40</v>
      </c>
      <c r="Q8">
        <v>8200</v>
      </c>
      <c r="R8">
        <v>6560</v>
      </c>
      <c r="AG8" t="s">
        <v>277</v>
      </c>
      <c r="AH8" t="s">
        <v>218</v>
      </c>
      <c r="AI8" t="s">
        <v>995</v>
      </c>
      <c r="AJ8" t="s">
        <v>996</v>
      </c>
      <c r="BF8" t="s">
        <v>1004</v>
      </c>
      <c r="BG8" t="s">
        <v>966</v>
      </c>
      <c r="BT8" t="s">
        <v>275</v>
      </c>
      <c r="BU8" t="s">
        <v>1005</v>
      </c>
      <c r="CB8">
        <v>323.44097299999999</v>
      </c>
      <c r="CE8" t="s">
        <v>1006</v>
      </c>
      <c r="CF8" t="s">
        <v>1007</v>
      </c>
      <c r="CG8" t="s">
        <v>1008</v>
      </c>
      <c r="CH8" t="s">
        <v>1009</v>
      </c>
      <c r="CI8" t="s">
        <v>1010</v>
      </c>
    </row>
    <row r="9" spans="1:88" x14ac:dyDescent="0.15">
      <c r="A9" s="60">
        <v>9780231218559</v>
      </c>
      <c r="C9" t="s">
        <v>276</v>
      </c>
      <c r="D9" t="s">
        <v>274</v>
      </c>
      <c r="G9" t="s">
        <v>969</v>
      </c>
      <c r="I9" t="s">
        <v>245</v>
      </c>
      <c r="J9" t="s">
        <v>994</v>
      </c>
      <c r="K9">
        <v>202512</v>
      </c>
      <c r="M9" t="s">
        <v>89</v>
      </c>
      <c r="O9" t="s">
        <v>81</v>
      </c>
      <c r="P9">
        <v>160</v>
      </c>
      <c r="Q9">
        <v>32800</v>
      </c>
      <c r="R9">
        <v>26240</v>
      </c>
      <c r="AG9" t="s">
        <v>277</v>
      </c>
      <c r="AH9" t="s">
        <v>218</v>
      </c>
      <c r="AI9" t="s">
        <v>995</v>
      </c>
      <c r="AJ9" t="s">
        <v>996</v>
      </c>
      <c r="BF9" t="s">
        <v>966</v>
      </c>
      <c r="BT9" t="s">
        <v>275</v>
      </c>
      <c r="BU9" t="s">
        <v>1011</v>
      </c>
      <c r="CB9">
        <v>323.44097299999999</v>
      </c>
      <c r="CE9" t="s">
        <v>1006</v>
      </c>
      <c r="CF9" t="s">
        <v>1007</v>
      </c>
      <c r="CG9" t="s">
        <v>1008</v>
      </c>
      <c r="CH9" t="s">
        <v>1009</v>
      </c>
      <c r="CI9" t="s">
        <v>1010</v>
      </c>
    </row>
    <row r="10" spans="1:88" x14ac:dyDescent="0.15">
      <c r="A10" s="60">
        <v>9783031766879</v>
      </c>
      <c r="C10" t="s">
        <v>651</v>
      </c>
      <c r="D10" t="s">
        <v>649</v>
      </c>
      <c r="G10" t="s">
        <v>969</v>
      </c>
      <c r="I10" t="s">
        <v>129</v>
      </c>
      <c r="J10" t="s">
        <v>971</v>
      </c>
      <c r="K10">
        <v>202503</v>
      </c>
      <c r="M10" t="s">
        <v>652</v>
      </c>
      <c r="O10" t="s">
        <v>130</v>
      </c>
      <c r="P10">
        <v>124.99</v>
      </c>
      <c r="Q10">
        <v>29872</v>
      </c>
      <c r="R10">
        <v>21963</v>
      </c>
      <c r="S10" t="s">
        <v>1012</v>
      </c>
      <c r="X10" t="s">
        <v>130</v>
      </c>
      <c r="Y10">
        <v>249.99</v>
      </c>
      <c r="Z10">
        <v>59747</v>
      </c>
      <c r="AA10">
        <v>43928</v>
      </c>
      <c r="AG10" t="s">
        <v>277</v>
      </c>
      <c r="AH10" t="s">
        <v>1013</v>
      </c>
      <c r="AI10" t="s">
        <v>563</v>
      </c>
      <c r="AQ10" t="s">
        <v>964</v>
      </c>
      <c r="AR10" t="s">
        <v>978</v>
      </c>
      <c r="AS10" t="s">
        <v>990</v>
      </c>
      <c r="AT10" t="s">
        <v>991</v>
      </c>
      <c r="AU10" t="s">
        <v>1014</v>
      </c>
      <c r="BF10" t="s">
        <v>1015</v>
      </c>
      <c r="BG10" t="s">
        <v>1016</v>
      </c>
      <c r="BH10" t="s">
        <v>1017</v>
      </c>
      <c r="BI10" t="s">
        <v>1018</v>
      </c>
      <c r="BJ10" t="s">
        <v>1019</v>
      </c>
      <c r="BK10" t="s">
        <v>1020</v>
      </c>
      <c r="BL10" t="s">
        <v>1021</v>
      </c>
      <c r="BM10" t="s">
        <v>1022</v>
      </c>
      <c r="BN10" t="s">
        <v>966</v>
      </c>
      <c r="BP10" t="s">
        <v>1015</v>
      </c>
      <c r="BQ10" t="s">
        <v>1021</v>
      </c>
      <c r="BT10" t="s">
        <v>650</v>
      </c>
      <c r="BU10" t="s">
        <v>1023</v>
      </c>
      <c r="BY10">
        <v>1</v>
      </c>
      <c r="CC10" t="s">
        <v>1024</v>
      </c>
    </row>
    <row r="11" spans="1:88" x14ac:dyDescent="0.15">
      <c r="A11" s="60">
        <v>9781350506848</v>
      </c>
      <c r="C11" t="s">
        <v>351</v>
      </c>
      <c r="D11" t="s">
        <v>349</v>
      </c>
      <c r="G11" t="s">
        <v>969</v>
      </c>
      <c r="I11" t="s">
        <v>160</v>
      </c>
      <c r="J11" t="s">
        <v>963</v>
      </c>
      <c r="K11">
        <v>202512</v>
      </c>
      <c r="M11" t="s">
        <v>352</v>
      </c>
      <c r="O11" t="s">
        <v>39</v>
      </c>
      <c r="P11">
        <v>85</v>
      </c>
      <c r="Q11">
        <v>23630</v>
      </c>
      <c r="R11">
        <v>18870</v>
      </c>
      <c r="AG11" t="s">
        <v>353</v>
      </c>
      <c r="AH11" t="s">
        <v>1025</v>
      </c>
      <c r="AI11" t="s">
        <v>974</v>
      </c>
      <c r="AJ11" t="s">
        <v>1026</v>
      </c>
      <c r="AQ11" t="s">
        <v>1027</v>
      </c>
      <c r="AR11" t="s">
        <v>990</v>
      </c>
      <c r="AS11" t="s">
        <v>991</v>
      </c>
      <c r="BF11" t="s">
        <v>1028</v>
      </c>
      <c r="BG11" t="s">
        <v>966</v>
      </c>
      <c r="BT11" t="s">
        <v>350</v>
      </c>
      <c r="BU11" t="s">
        <v>1029</v>
      </c>
      <c r="CE11" t="s">
        <v>1030</v>
      </c>
      <c r="CF11" t="s">
        <v>1031</v>
      </c>
      <c r="CG11" t="s">
        <v>1032</v>
      </c>
      <c r="CH11" t="s">
        <v>1033</v>
      </c>
    </row>
    <row r="12" spans="1:88" x14ac:dyDescent="0.15">
      <c r="A12" s="60">
        <v>9781350541498</v>
      </c>
      <c r="C12" t="s">
        <v>376</v>
      </c>
      <c r="D12" t="s">
        <v>374</v>
      </c>
      <c r="G12" t="s">
        <v>969</v>
      </c>
      <c r="I12" t="s">
        <v>160</v>
      </c>
      <c r="J12" t="s">
        <v>963</v>
      </c>
      <c r="K12">
        <v>202507</v>
      </c>
      <c r="M12" t="s">
        <v>377</v>
      </c>
      <c r="O12" t="s">
        <v>39</v>
      </c>
      <c r="P12">
        <v>85</v>
      </c>
      <c r="Q12">
        <v>23630</v>
      </c>
      <c r="R12">
        <v>18870</v>
      </c>
      <c r="AG12" t="s">
        <v>378</v>
      </c>
      <c r="AH12" t="s">
        <v>1034</v>
      </c>
      <c r="AQ12" t="s">
        <v>1027</v>
      </c>
      <c r="AR12" t="s">
        <v>990</v>
      </c>
      <c r="AS12" t="s">
        <v>991</v>
      </c>
      <c r="BF12" t="s">
        <v>1035</v>
      </c>
      <c r="BG12" t="s">
        <v>1036</v>
      </c>
      <c r="BH12" t="s">
        <v>1037</v>
      </c>
      <c r="BI12" t="s">
        <v>966</v>
      </c>
      <c r="BT12" t="s">
        <v>375</v>
      </c>
      <c r="BU12" t="s">
        <v>1038</v>
      </c>
      <c r="CB12">
        <v>211.60952</v>
      </c>
      <c r="CE12" t="s">
        <v>1039</v>
      </c>
      <c r="CF12" t="s">
        <v>1040</v>
      </c>
      <c r="CG12" t="s">
        <v>1041</v>
      </c>
      <c r="CH12" t="s">
        <v>1042</v>
      </c>
      <c r="CI12" t="s">
        <v>1043</v>
      </c>
    </row>
    <row r="13" spans="1:88" x14ac:dyDescent="0.15">
      <c r="A13" s="60">
        <v>9781350053939</v>
      </c>
      <c r="C13" t="s">
        <v>816</v>
      </c>
      <c r="D13" t="s">
        <v>814</v>
      </c>
      <c r="I13" t="s">
        <v>160</v>
      </c>
      <c r="J13" t="s">
        <v>963</v>
      </c>
      <c r="K13">
        <v>202411</v>
      </c>
      <c r="L13" t="s">
        <v>1044</v>
      </c>
      <c r="O13" t="s">
        <v>39</v>
      </c>
      <c r="P13">
        <v>395</v>
      </c>
      <c r="Q13">
        <v>109810</v>
      </c>
      <c r="R13">
        <v>83305</v>
      </c>
      <c r="S13" t="s">
        <v>1012</v>
      </c>
      <c r="U13" t="s">
        <v>973</v>
      </c>
      <c r="X13" t="s">
        <v>39</v>
      </c>
      <c r="Y13">
        <v>440</v>
      </c>
      <c r="Z13">
        <v>122320</v>
      </c>
      <c r="AA13">
        <v>97680</v>
      </c>
      <c r="AG13" t="s">
        <v>508</v>
      </c>
      <c r="AH13" t="s">
        <v>1045</v>
      </c>
      <c r="AQ13" t="s">
        <v>977</v>
      </c>
      <c r="AR13" t="s">
        <v>964</v>
      </c>
      <c r="AS13" t="s">
        <v>978</v>
      </c>
      <c r="AT13" t="s">
        <v>990</v>
      </c>
      <c r="AU13" t="s">
        <v>991</v>
      </c>
      <c r="AV13" t="s">
        <v>1014</v>
      </c>
      <c r="BF13" t="s">
        <v>1046</v>
      </c>
      <c r="BG13" t="s">
        <v>1047</v>
      </c>
      <c r="BH13" t="s">
        <v>1048</v>
      </c>
      <c r="BI13" t="s">
        <v>1049</v>
      </c>
      <c r="BJ13" t="s">
        <v>966</v>
      </c>
      <c r="BP13" t="s">
        <v>1049</v>
      </c>
      <c r="BS13">
        <v>111527</v>
      </c>
      <c r="BT13" t="s">
        <v>815</v>
      </c>
      <c r="BU13" t="s">
        <v>1050</v>
      </c>
      <c r="BY13">
        <v>1</v>
      </c>
      <c r="CB13">
        <v>306.36209000000002</v>
      </c>
    </row>
    <row r="14" spans="1:88" x14ac:dyDescent="0.15">
      <c r="A14" s="60">
        <v>9781350057470</v>
      </c>
      <c r="C14" t="s">
        <v>507</v>
      </c>
      <c r="D14" t="s">
        <v>505</v>
      </c>
      <c r="I14" t="s">
        <v>160</v>
      </c>
      <c r="J14" t="s">
        <v>963</v>
      </c>
      <c r="K14">
        <v>202402</v>
      </c>
      <c r="O14" t="s">
        <v>39</v>
      </c>
      <c r="P14">
        <v>440</v>
      </c>
      <c r="Q14">
        <v>122320</v>
      </c>
      <c r="R14">
        <v>97680</v>
      </c>
      <c r="U14" t="s">
        <v>973</v>
      </c>
      <c r="AD14" t="s">
        <v>973</v>
      </c>
      <c r="AG14" t="s">
        <v>508</v>
      </c>
      <c r="AH14" t="s">
        <v>447</v>
      </c>
      <c r="AI14" t="s">
        <v>1051</v>
      </c>
      <c r="AQ14" t="s">
        <v>977</v>
      </c>
      <c r="AR14" t="s">
        <v>964</v>
      </c>
      <c r="AS14" t="s">
        <v>978</v>
      </c>
      <c r="BF14" t="s">
        <v>1052</v>
      </c>
      <c r="BG14" t="s">
        <v>979</v>
      </c>
      <c r="BH14" t="s">
        <v>1053</v>
      </c>
      <c r="BI14" t="s">
        <v>966</v>
      </c>
      <c r="BP14" t="s">
        <v>1052</v>
      </c>
      <c r="BS14">
        <v>111527</v>
      </c>
      <c r="BT14" t="s">
        <v>506</v>
      </c>
      <c r="BU14" t="s">
        <v>1054</v>
      </c>
      <c r="CB14">
        <v>306.48120899999998</v>
      </c>
    </row>
    <row r="15" spans="1:88" x14ac:dyDescent="0.15">
      <c r="A15" s="60">
        <v>9781032316079</v>
      </c>
      <c r="C15" t="s">
        <v>656</v>
      </c>
      <c r="D15" t="s">
        <v>654</v>
      </c>
      <c r="G15" t="s">
        <v>969</v>
      </c>
      <c r="I15" t="s">
        <v>48</v>
      </c>
      <c r="J15" t="s">
        <v>963</v>
      </c>
      <c r="K15">
        <v>202507</v>
      </c>
      <c r="M15" t="s">
        <v>657</v>
      </c>
      <c r="O15" t="s">
        <v>39</v>
      </c>
      <c r="P15">
        <v>184</v>
      </c>
      <c r="Q15">
        <v>51152</v>
      </c>
      <c r="R15">
        <v>39622</v>
      </c>
      <c r="S15" t="s">
        <v>1055</v>
      </c>
      <c r="T15">
        <v>20260325</v>
      </c>
      <c r="X15" t="s">
        <v>39</v>
      </c>
      <c r="Y15">
        <v>230</v>
      </c>
      <c r="Z15">
        <v>63940</v>
      </c>
      <c r="AA15">
        <v>49528</v>
      </c>
      <c r="AG15" t="s">
        <v>508</v>
      </c>
      <c r="AH15" t="s">
        <v>563</v>
      </c>
      <c r="AQ15" t="s">
        <v>964</v>
      </c>
      <c r="AR15" t="s">
        <v>978</v>
      </c>
      <c r="AS15" t="s">
        <v>1014</v>
      </c>
      <c r="BF15" t="s">
        <v>1016</v>
      </c>
      <c r="BG15" t="s">
        <v>1056</v>
      </c>
      <c r="BH15" t="s">
        <v>966</v>
      </c>
      <c r="BT15" t="s">
        <v>655</v>
      </c>
      <c r="BU15" t="s">
        <v>1057</v>
      </c>
      <c r="CB15">
        <v>20.9</v>
      </c>
      <c r="CE15" t="s">
        <v>1058</v>
      </c>
    </row>
    <row r="16" spans="1:88" x14ac:dyDescent="0.15">
      <c r="A16" s="60">
        <v>9781032230030</v>
      </c>
      <c r="C16" t="s">
        <v>174</v>
      </c>
      <c r="D16" t="s">
        <v>172</v>
      </c>
      <c r="G16" t="s">
        <v>969</v>
      </c>
      <c r="I16" t="s">
        <v>48</v>
      </c>
      <c r="J16" t="s">
        <v>963</v>
      </c>
      <c r="K16">
        <v>202508</v>
      </c>
      <c r="M16" t="s">
        <v>175</v>
      </c>
      <c r="O16" t="s">
        <v>39</v>
      </c>
      <c r="P16">
        <v>184</v>
      </c>
      <c r="Q16">
        <v>51152</v>
      </c>
      <c r="R16">
        <v>39622</v>
      </c>
      <c r="S16" t="s">
        <v>1055</v>
      </c>
      <c r="T16">
        <v>20260325</v>
      </c>
      <c r="X16" t="s">
        <v>39</v>
      </c>
      <c r="Y16">
        <v>230</v>
      </c>
      <c r="Z16">
        <v>63940</v>
      </c>
      <c r="AA16">
        <v>49528</v>
      </c>
      <c r="AG16" t="s">
        <v>176</v>
      </c>
      <c r="AH16" t="s">
        <v>1059</v>
      </c>
      <c r="AI16" t="s">
        <v>1060</v>
      </c>
      <c r="AJ16" t="s">
        <v>111</v>
      </c>
      <c r="AQ16" t="s">
        <v>964</v>
      </c>
      <c r="AR16" t="s">
        <v>978</v>
      </c>
      <c r="AS16" t="s">
        <v>1014</v>
      </c>
      <c r="BF16" t="s">
        <v>1056</v>
      </c>
      <c r="BG16" t="s">
        <v>966</v>
      </c>
      <c r="BT16" t="s">
        <v>173</v>
      </c>
      <c r="BU16" t="s">
        <v>1061</v>
      </c>
      <c r="CB16">
        <v>909.82799999999997</v>
      </c>
      <c r="CE16" t="s">
        <v>1062</v>
      </c>
      <c r="CF16" t="s">
        <v>1063</v>
      </c>
      <c r="CG16" t="s">
        <v>1064</v>
      </c>
      <c r="CH16" t="s">
        <v>1065</v>
      </c>
      <c r="CI16" t="s">
        <v>1066</v>
      </c>
    </row>
    <row r="17" spans="1:87" x14ac:dyDescent="0.15">
      <c r="A17" s="60">
        <v>9780593734230</v>
      </c>
      <c r="C17" t="s">
        <v>661</v>
      </c>
      <c r="D17" t="s">
        <v>659</v>
      </c>
      <c r="G17" t="s">
        <v>961</v>
      </c>
      <c r="H17" t="s">
        <v>962</v>
      </c>
      <c r="I17" t="s">
        <v>662</v>
      </c>
      <c r="J17" t="s">
        <v>994</v>
      </c>
      <c r="K17">
        <v>202509</v>
      </c>
      <c r="M17" t="s">
        <v>514</v>
      </c>
      <c r="O17" t="s">
        <v>81</v>
      </c>
      <c r="P17">
        <v>17</v>
      </c>
      <c r="Q17">
        <v>3485</v>
      </c>
      <c r="R17">
        <v>3213</v>
      </c>
      <c r="V17">
        <v>3100</v>
      </c>
      <c r="AG17" t="s">
        <v>176</v>
      </c>
      <c r="AH17" t="s">
        <v>563</v>
      </c>
      <c r="AI17" t="s">
        <v>1067</v>
      </c>
      <c r="BF17" t="s">
        <v>1022</v>
      </c>
      <c r="BG17" t="s">
        <v>966</v>
      </c>
      <c r="BT17" t="s">
        <v>660</v>
      </c>
      <c r="BU17" t="s">
        <v>1068</v>
      </c>
      <c r="BY17">
        <v>1</v>
      </c>
      <c r="BZ17">
        <v>3100</v>
      </c>
      <c r="CA17">
        <v>822</v>
      </c>
    </row>
    <row r="18" spans="1:87" x14ac:dyDescent="0.15">
      <c r="A18" s="60">
        <v>9780231216883</v>
      </c>
      <c r="C18" t="s">
        <v>282</v>
      </c>
      <c r="D18" t="s">
        <v>280</v>
      </c>
      <c r="G18" t="s">
        <v>961</v>
      </c>
      <c r="H18" t="s">
        <v>962</v>
      </c>
      <c r="I18" t="s">
        <v>245</v>
      </c>
      <c r="J18" t="s">
        <v>994</v>
      </c>
      <c r="K18">
        <v>202504</v>
      </c>
      <c r="M18" t="s">
        <v>283</v>
      </c>
      <c r="O18" t="s">
        <v>81</v>
      </c>
      <c r="P18">
        <v>40</v>
      </c>
      <c r="Q18">
        <v>8200</v>
      </c>
      <c r="R18">
        <v>6560</v>
      </c>
      <c r="AG18" t="s">
        <v>176</v>
      </c>
      <c r="AH18" t="s">
        <v>1069</v>
      </c>
      <c r="AI18" t="s">
        <v>218</v>
      </c>
      <c r="AQ18" t="s">
        <v>1027</v>
      </c>
      <c r="BF18" t="s">
        <v>1070</v>
      </c>
      <c r="BG18" t="s">
        <v>1071</v>
      </c>
      <c r="BH18" t="s">
        <v>1072</v>
      </c>
      <c r="BI18" t="s">
        <v>966</v>
      </c>
      <c r="BT18" t="s">
        <v>281</v>
      </c>
      <c r="BU18" t="s">
        <v>1073</v>
      </c>
      <c r="CB18">
        <v>909.82</v>
      </c>
      <c r="CE18" t="s">
        <v>1074</v>
      </c>
      <c r="CF18" t="s">
        <v>1075</v>
      </c>
      <c r="CG18" t="s">
        <v>1076</v>
      </c>
    </row>
    <row r="19" spans="1:87" x14ac:dyDescent="0.15">
      <c r="A19" s="60">
        <v>9780231216890</v>
      </c>
      <c r="C19" t="s">
        <v>282</v>
      </c>
      <c r="D19" t="s">
        <v>280</v>
      </c>
      <c r="G19" t="s">
        <v>969</v>
      </c>
      <c r="I19" t="s">
        <v>245</v>
      </c>
      <c r="J19" t="s">
        <v>994</v>
      </c>
      <c r="K19">
        <v>202504</v>
      </c>
      <c r="M19" t="s">
        <v>283</v>
      </c>
      <c r="O19" t="s">
        <v>81</v>
      </c>
      <c r="P19">
        <v>160</v>
      </c>
      <c r="Q19">
        <v>32800</v>
      </c>
      <c r="R19">
        <v>26240</v>
      </c>
      <c r="AG19" t="s">
        <v>176</v>
      </c>
      <c r="AH19" t="s">
        <v>1069</v>
      </c>
      <c r="AI19" t="s">
        <v>218</v>
      </c>
      <c r="AQ19" t="s">
        <v>1027</v>
      </c>
      <c r="BF19" t="s">
        <v>1071</v>
      </c>
      <c r="BG19" t="s">
        <v>1072</v>
      </c>
      <c r="BH19" t="s">
        <v>966</v>
      </c>
      <c r="BT19" t="s">
        <v>281</v>
      </c>
      <c r="BU19" t="s">
        <v>1073</v>
      </c>
      <c r="CB19">
        <v>909.82</v>
      </c>
      <c r="CE19" t="s">
        <v>1074</v>
      </c>
      <c r="CF19" t="s">
        <v>1075</v>
      </c>
      <c r="CG19" t="s">
        <v>1076</v>
      </c>
    </row>
    <row r="20" spans="1:87" x14ac:dyDescent="0.15">
      <c r="A20" s="60">
        <v>9781394295746</v>
      </c>
      <c r="C20" t="s">
        <v>810</v>
      </c>
      <c r="D20" t="s">
        <v>808</v>
      </c>
      <c r="F20" t="s">
        <v>811</v>
      </c>
      <c r="G20" t="s">
        <v>961</v>
      </c>
      <c r="H20" t="s">
        <v>962</v>
      </c>
      <c r="I20" t="s">
        <v>97</v>
      </c>
      <c r="J20" t="s">
        <v>994</v>
      </c>
      <c r="K20">
        <v>202511</v>
      </c>
      <c r="M20" t="s">
        <v>257</v>
      </c>
      <c r="O20" t="s">
        <v>81</v>
      </c>
      <c r="P20">
        <v>65</v>
      </c>
      <c r="Q20">
        <v>13325</v>
      </c>
      <c r="R20">
        <v>10020</v>
      </c>
      <c r="AG20" t="s">
        <v>176</v>
      </c>
      <c r="AH20" t="s">
        <v>793</v>
      </c>
      <c r="BF20" t="s">
        <v>1077</v>
      </c>
      <c r="BG20" t="s">
        <v>966</v>
      </c>
      <c r="BT20" t="s">
        <v>809</v>
      </c>
      <c r="BU20" t="s">
        <v>1078</v>
      </c>
    </row>
    <row r="21" spans="1:87" x14ac:dyDescent="0.15">
      <c r="A21" s="60">
        <v>9780691261553</v>
      </c>
      <c r="C21" t="s">
        <v>666</v>
      </c>
      <c r="D21" t="s">
        <v>664</v>
      </c>
      <c r="G21" t="s">
        <v>961</v>
      </c>
      <c r="H21" t="s">
        <v>962</v>
      </c>
      <c r="I21" t="s">
        <v>270</v>
      </c>
      <c r="J21" t="s">
        <v>994</v>
      </c>
      <c r="K21">
        <v>202409</v>
      </c>
      <c r="M21" t="s">
        <v>175</v>
      </c>
      <c r="O21" t="s">
        <v>81</v>
      </c>
      <c r="P21">
        <v>24.95</v>
      </c>
      <c r="Q21">
        <v>5114</v>
      </c>
      <c r="R21">
        <v>4091</v>
      </c>
      <c r="AG21" t="s">
        <v>667</v>
      </c>
      <c r="AH21" t="s">
        <v>1079</v>
      </c>
      <c r="AI21" t="s">
        <v>563</v>
      </c>
      <c r="BF21" t="s">
        <v>997</v>
      </c>
      <c r="BG21" t="s">
        <v>1080</v>
      </c>
      <c r="BH21" t="s">
        <v>966</v>
      </c>
      <c r="BT21" t="s">
        <v>665</v>
      </c>
      <c r="BU21" t="s">
        <v>1081</v>
      </c>
      <c r="CB21">
        <v>20.9</v>
      </c>
      <c r="CE21" t="s">
        <v>1058</v>
      </c>
      <c r="CF21" t="s">
        <v>1082</v>
      </c>
    </row>
    <row r="22" spans="1:87" x14ac:dyDescent="0.15">
      <c r="A22" s="60">
        <v>9780199557202</v>
      </c>
      <c r="C22" t="s">
        <v>500</v>
      </c>
      <c r="D22" t="s">
        <v>498</v>
      </c>
      <c r="F22" t="s">
        <v>96</v>
      </c>
      <c r="G22" t="s">
        <v>961</v>
      </c>
      <c r="H22" t="s">
        <v>962</v>
      </c>
      <c r="I22" t="s">
        <v>308</v>
      </c>
      <c r="J22" t="s">
        <v>963</v>
      </c>
      <c r="K22">
        <v>202509</v>
      </c>
      <c r="M22" t="s">
        <v>501</v>
      </c>
      <c r="O22" t="s">
        <v>39</v>
      </c>
      <c r="P22">
        <v>24.99</v>
      </c>
      <c r="Q22">
        <v>6947</v>
      </c>
      <c r="R22">
        <v>5547</v>
      </c>
      <c r="AG22" t="s">
        <v>502</v>
      </c>
      <c r="AH22" t="s">
        <v>447</v>
      </c>
      <c r="BF22" t="s">
        <v>1035</v>
      </c>
      <c r="BG22" t="s">
        <v>966</v>
      </c>
      <c r="BT22" t="s">
        <v>499</v>
      </c>
      <c r="BU22" t="s">
        <v>1083</v>
      </c>
      <c r="CB22">
        <v>306.48309410000002</v>
      </c>
      <c r="CE22" t="s">
        <v>1084</v>
      </c>
      <c r="CF22" t="s">
        <v>1085</v>
      </c>
      <c r="CG22" t="s">
        <v>1086</v>
      </c>
      <c r="CH22" t="s">
        <v>1087</v>
      </c>
      <c r="CI22" t="s">
        <v>1088</v>
      </c>
    </row>
    <row r="23" spans="1:87" x14ac:dyDescent="0.15">
      <c r="A23" s="60">
        <v>9781032871530</v>
      </c>
      <c r="C23" t="s">
        <v>152</v>
      </c>
      <c r="D23" t="s">
        <v>150</v>
      </c>
      <c r="F23" t="s">
        <v>61</v>
      </c>
      <c r="G23" t="s">
        <v>961</v>
      </c>
      <c r="H23" t="s">
        <v>962</v>
      </c>
      <c r="I23" t="s">
        <v>48</v>
      </c>
      <c r="J23" t="s">
        <v>963</v>
      </c>
      <c r="K23">
        <v>202510</v>
      </c>
      <c r="M23" t="s">
        <v>153</v>
      </c>
      <c r="O23" t="s">
        <v>39</v>
      </c>
      <c r="P23">
        <v>39.99</v>
      </c>
      <c r="Q23">
        <v>11117</v>
      </c>
      <c r="R23">
        <v>8611</v>
      </c>
      <c r="AG23" t="s">
        <v>154</v>
      </c>
      <c r="AH23" t="s">
        <v>111</v>
      </c>
      <c r="AI23" t="s">
        <v>1089</v>
      </c>
      <c r="AQ23" t="s">
        <v>1027</v>
      </c>
      <c r="BF23" t="s">
        <v>965</v>
      </c>
      <c r="BG23" t="s">
        <v>1090</v>
      </c>
      <c r="BH23" t="s">
        <v>1091</v>
      </c>
      <c r="BI23" t="s">
        <v>966</v>
      </c>
      <c r="BT23" t="s">
        <v>151</v>
      </c>
      <c r="BU23" t="s">
        <v>1092</v>
      </c>
      <c r="CB23">
        <v>306.09519999999998</v>
      </c>
      <c r="CE23" t="s">
        <v>1093</v>
      </c>
      <c r="CF23" t="s">
        <v>1094</v>
      </c>
      <c r="CG23" t="s">
        <v>1043</v>
      </c>
    </row>
    <row r="24" spans="1:87" x14ac:dyDescent="0.15">
      <c r="A24" s="60">
        <v>9781032870854</v>
      </c>
      <c r="C24" t="s">
        <v>152</v>
      </c>
      <c r="D24" t="s">
        <v>150</v>
      </c>
      <c r="F24" t="s">
        <v>61</v>
      </c>
      <c r="G24" t="s">
        <v>969</v>
      </c>
      <c r="I24" t="s">
        <v>48</v>
      </c>
      <c r="J24" t="s">
        <v>963</v>
      </c>
      <c r="K24">
        <v>202510</v>
      </c>
      <c r="M24" t="s">
        <v>153</v>
      </c>
      <c r="O24" t="s">
        <v>39</v>
      </c>
      <c r="P24">
        <v>145</v>
      </c>
      <c r="Q24">
        <v>40310</v>
      </c>
      <c r="R24">
        <v>31224</v>
      </c>
      <c r="AG24" t="s">
        <v>154</v>
      </c>
      <c r="AH24" t="s">
        <v>111</v>
      </c>
      <c r="AI24" t="s">
        <v>1089</v>
      </c>
      <c r="AQ24" t="s">
        <v>1027</v>
      </c>
      <c r="BF24" t="s">
        <v>1090</v>
      </c>
      <c r="BG24" t="s">
        <v>1091</v>
      </c>
      <c r="BH24" t="s">
        <v>966</v>
      </c>
      <c r="BT24" t="s">
        <v>151</v>
      </c>
      <c r="BU24" t="s">
        <v>1092</v>
      </c>
      <c r="CB24">
        <v>306.09519999999998</v>
      </c>
      <c r="CE24" t="s">
        <v>1093</v>
      </c>
      <c r="CF24" t="s">
        <v>1094</v>
      </c>
      <c r="CG24" t="s">
        <v>1043</v>
      </c>
    </row>
    <row r="25" spans="1:87" x14ac:dyDescent="0.15">
      <c r="A25" s="60">
        <v>9781009544252</v>
      </c>
      <c r="C25" t="s">
        <v>438</v>
      </c>
      <c r="D25" t="s">
        <v>436</v>
      </c>
      <c r="G25" t="s">
        <v>969</v>
      </c>
      <c r="I25" t="s">
        <v>439</v>
      </c>
      <c r="J25" t="s">
        <v>963</v>
      </c>
      <c r="K25">
        <v>202502</v>
      </c>
      <c r="M25" t="s">
        <v>440</v>
      </c>
      <c r="O25" t="s">
        <v>39</v>
      </c>
      <c r="P25">
        <v>90</v>
      </c>
      <c r="Q25">
        <v>25020</v>
      </c>
      <c r="R25">
        <v>19980</v>
      </c>
      <c r="AG25" t="s">
        <v>154</v>
      </c>
      <c r="AH25" t="s">
        <v>1089</v>
      </c>
      <c r="AI25" t="s">
        <v>1095</v>
      </c>
      <c r="AJ25" t="s">
        <v>418</v>
      </c>
      <c r="AQ25" t="s">
        <v>1027</v>
      </c>
      <c r="BF25" t="s">
        <v>1096</v>
      </c>
      <c r="BG25" t="s">
        <v>1022</v>
      </c>
      <c r="BH25" t="s">
        <v>998</v>
      </c>
      <c r="BI25" t="s">
        <v>1071</v>
      </c>
      <c r="BJ25" t="s">
        <v>1072</v>
      </c>
      <c r="BK25" t="s">
        <v>966</v>
      </c>
      <c r="BT25" t="s">
        <v>437</v>
      </c>
      <c r="BU25" t="s">
        <v>1097</v>
      </c>
      <c r="CB25">
        <v>607.34095200000002</v>
      </c>
      <c r="CE25" t="s">
        <v>1098</v>
      </c>
      <c r="CF25" t="s">
        <v>1099</v>
      </c>
      <c r="CG25" t="s">
        <v>1100</v>
      </c>
      <c r="CH25" t="s">
        <v>1101</v>
      </c>
    </row>
    <row r="26" spans="1:87" x14ac:dyDescent="0.15">
      <c r="A26" s="60">
        <v>9781350419810</v>
      </c>
      <c r="C26" t="s">
        <v>159</v>
      </c>
      <c r="D26" t="s">
        <v>157</v>
      </c>
      <c r="F26" t="s">
        <v>68</v>
      </c>
      <c r="G26" t="s">
        <v>969</v>
      </c>
      <c r="I26" t="s">
        <v>160</v>
      </c>
      <c r="J26" t="s">
        <v>963</v>
      </c>
      <c r="K26">
        <v>202511</v>
      </c>
      <c r="M26" t="s">
        <v>161</v>
      </c>
      <c r="O26" t="s">
        <v>39</v>
      </c>
      <c r="P26">
        <v>95</v>
      </c>
      <c r="Q26">
        <v>26410</v>
      </c>
      <c r="R26">
        <v>21090</v>
      </c>
      <c r="AG26" t="s">
        <v>154</v>
      </c>
      <c r="AH26" t="s">
        <v>1089</v>
      </c>
      <c r="AI26" t="s">
        <v>111</v>
      </c>
      <c r="AQ26" t="s">
        <v>1027</v>
      </c>
      <c r="BF26" t="s">
        <v>1090</v>
      </c>
      <c r="BG26" t="s">
        <v>1091</v>
      </c>
      <c r="BH26" t="s">
        <v>966</v>
      </c>
      <c r="BT26" t="s">
        <v>158</v>
      </c>
      <c r="BU26" t="s">
        <v>1102</v>
      </c>
    </row>
    <row r="27" spans="1:87" x14ac:dyDescent="0.15">
      <c r="A27" s="60">
        <v>9781350419827</v>
      </c>
      <c r="C27" t="s">
        <v>159</v>
      </c>
      <c r="D27" t="s">
        <v>157</v>
      </c>
      <c r="F27" t="s">
        <v>68</v>
      </c>
      <c r="G27" t="s">
        <v>961</v>
      </c>
      <c r="H27" t="s">
        <v>962</v>
      </c>
      <c r="I27" t="s">
        <v>160</v>
      </c>
      <c r="J27" t="s">
        <v>963</v>
      </c>
      <c r="K27">
        <v>202511</v>
      </c>
      <c r="M27" t="s">
        <v>161</v>
      </c>
      <c r="O27" t="s">
        <v>39</v>
      </c>
      <c r="P27">
        <v>29.99</v>
      </c>
      <c r="Q27">
        <v>8337</v>
      </c>
      <c r="R27">
        <v>6657</v>
      </c>
      <c r="AG27" t="s">
        <v>154</v>
      </c>
      <c r="AH27" t="s">
        <v>1089</v>
      </c>
      <c r="AI27" t="s">
        <v>111</v>
      </c>
      <c r="AQ27" t="s">
        <v>1027</v>
      </c>
      <c r="AR27" t="s">
        <v>990</v>
      </c>
      <c r="AS27" t="s">
        <v>991</v>
      </c>
      <c r="BF27" t="s">
        <v>965</v>
      </c>
      <c r="BG27" t="s">
        <v>1090</v>
      </c>
      <c r="BH27" t="s">
        <v>1091</v>
      </c>
      <c r="BI27" t="s">
        <v>966</v>
      </c>
      <c r="BT27" t="s">
        <v>158</v>
      </c>
      <c r="BU27" t="s">
        <v>1102</v>
      </c>
    </row>
    <row r="28" spans="1:87" x14ac:dyDescent="0.15">
      <c r="A28" s="60">
        <v>9780231204392</v>
      </c>
      <c r="C28" t="s">
        <v>783</v>
      </c>
      <c r="D28" t="s">
        <v>781</v>
      </c>
      <c r="G28" t="s">
        <v>961</v>
      </c>
      <c r="H28" t="s">
        <v>962</v>
      </c>
      <c r="I28" t="s">
        <v>245</v>
      </c>
      <c r="J28" t="s">
        <v>994</v>
      </c>
      <c r="K28">
        <v>202511</v>
      </c>
      <c r="M28" t="s">
        <v>309</v>
      </c>
      <c r="O28" t="s">
        <v>81</v>
      </c>
      <c r="P28">
        <v>35</v>
      </c>
      <c r="Q28">
        <v>7175</v>
      </c>
      <c r="R28">
        <v>5740</v>
      </c>
      <c r="AG28" t="s">
        <v>784</v>
      </c>
      <c r="AH28" t="s">
        <v>753</v>
      </c>
      <c r="AQ28" t="s">
        <v>1027</v>
      </c>
      <c r="BF28" t="s">
        <v>1103</v>
      </c>
      <c r="BG28" t="s">
        <v>1090</v>
      </c>
      <c r="BH28" t="s">
        <v>1104</v>
      </c>
      <c r="BI28" t="s">
        <v>966</v>
      </c>
      <c r="BT28" t="s">
        <v>782</v>
      </c>
      <c r="BU28" t="s">
        <v>1105</v>
      </c>
      <c r="CB28">
        <v>363.920952</v>
      </c>
      <c r="CE28" t="s">
        <v>1106</v>
      </c>
      <c r="CF28" t="s">
        <v>1107</v>
      </c>
      <c r="CG28" t="s">
        <v>1108</v>
      </c>
      <c r="CH28" t="s">
        <v>1109</v>
      </c>
      <c r="CI28" t="s">
        <v>1110</v>
      </c>
    </row>
    <row r="29" spans="1:87" x14ac:dyDescent="0.15">
      <c r="A29" s="60">
        <v>9780231204385</v>
      </c>
      <c r="C29" t="s">
        <v>783</v>
      </c>
      <c r="D29" t="s">
        <v>781</v>
      </c>
      <c r="G29" t="s">
        <v>969</v>
      </c>
      <c r="I29" t="s">
        <v>245</v>
      </c>
      <c r="J29" t="s">
        <v>994</v>
      </c>
      <c r="K29">
        <v>202511</v>
      </c>
      <c r="M29" t="s">
        <v>309</v>
      </c>
      <c r="O29" t="s">
        <v>81</v>
      </c>
      <c r="P29">
        <v>140</v>
      </c>
      <c r="Q29">
        <v>28700</v>
      </c>
      <c r="R29">
        <v>22960</v>
      </c>
      <c r="AG29" t="s">
        <v>784</v>
      </c>
      <c r="AH29" t="s">
        <v>753</v>
      </c>
      <c r="AQ29" t="s">
        <v>1027</v>
      </c>
      <c r="BF29" t="s">
        <v>1090</v>
      </c>
      <c r="BG29" t="s">
        <v>1104</v>
      </c>
      <c r="BH29" t="s">
        <v>966</v>
      </c>
      <c r="BT29" t="s">
        <v>782</v>
      </c>
      <c r="BU29" t="s">
        <v>1105</v>
      </c>
      <c r="CB29">
        <v>363.920952</v>
      </c>
      <c r="CE29" t="s">
        <v>1106</v>
      </c>
      <c r="CF29" t="s">
        <v>1107</v>
      </c>
      <c r="CG29" t="s">
        <v>1108</v>
      </c>
      <c r="CH29" t="s">
        <v>1109</v>
      </c>
      <c r="CI29" t="s">
        <v>1110</v>
      </c>
    </row>
    <row r="30" spans="1:87" x14ac:dyDescent="0.15">
      <c r="A30" s="60">
        <v>9781350418875</v>
      </c>
      <c r="C30" t="s">
        <v>370</v>
      </c>
      <c r="D30" t="s">
        <v>368</v>
      </c>
      <c r="G30" t="s">
        <v>961</v>
      </c>
      <c r="H30" t="s">
        <v>962</v>
      </c>
      <c r="I30" t="s">
        <v>160</v>
      </c>
      <c r="J30" t="s">
        <v>963</v>
      </c>
      <c r="K30">
        <v>202505</v>
      </c>
      <c r="M30" t="s">
        <v>161</v>
      </c>
      <c r="O30" t="s">
        <v>39</v>
      </c>
      <c r="P30">
        <v>28.99</v>
      </c>
      <c r="Q30">
        <v>8059</v>
      </c>
      <c r="R30">
        <v>6435</v>
      </c>
      <c r="AG30" t="s">
        <v>371</v>
      </c>
      <c r="AH30" t="s">
        <v>378</v>
      </c>
      <c r="AI30" t="s">
        <v>447</v>
      </c>
      <c r="AJ30" t="s">
        <v>1111</v>
      </c>
      <c r="AQ30" t="s">
        <v>1027</v>
      </c>
      <c r="BF30" t="s">
        <v>1112</v>
      </c>
      <c r="BG30" t="s">
        <v>1113</v>
      </c>
      <c r="BH30" t="s">
        <v>1114</v>
      </c>
      <c r="BI30" t="s">
        <v>1071</v>
      </c>
      <c r="BJ30" t="s">
        <v>1115</v>
      </c>
      <c r="BK30" t="s">
        <v>1116</v>
      </c>
      <c r="BL30" t="s">
        <v>1117</v>
      </c>
      <c r="BM30" t="s">
        <v>966</v>
      </c>
      <c r="BT30" t="s">
        <v>369</v>
      </c>
      <c r="BU30" t="s">
        <v>1118</v>
      </c>
      <c r="CB30">
        <v>338.479152</v>
      </c>
      <c r="CE30" t="s">
        <v>1119</v>
      </c>
      <c r="CF30" t="s">
        <v>1120</v>
      </c>
      <c r="CG30" t="s">
        <v>1121</v>
      </c>
    </row>
    <row r="31" spans="1:87" x14ac:dyDescent="0.15">
      <c r="A31" s="60">
        <v>9781350418837</v>
      </c>
      <c r="C31" t="s">
        <v>370</v>
      </c>
      <c r="D31" t="s">
        <v>368</v>
      </c>
      <c r="G31" t="s">
        <v>969</v>
      </c>
      <c r="I31" t="s">
        <v>160</v>
      </c>
      <c r="J31" t="s">
        <v>963</v>
      </c>
      <c r="K31">
        <v>202311</v>
      </c>
      <c r="M31" t="s">
        <v>161</v>
      </c>
      <c r="O31" t="s">
        <v>39</v>
      </c>
      <c r="P31">
        <v>85</v>
      </c>
      <c r="Q31">
        <v>23630</v>
      </c>
      <c r="R31">
        <v>18870</v>
      </c>
      <c r="AG31" t="s">
        <v>371</v>
      </c>
      <c r="AH31" t="s">
        <v>378</v>
      </c>
      <c r="AI31" t="s">
        <v>447</v>
      </c>
      <c r="AJ31" t="s">
        <v>1111</v>
      </c>
      <c r="AQ31" t="s">
        <v>1027</v>
      </c>
      <c r="BF31" t="s">
        <v>1112</v>
      </c>
      <c r="BG31" t="s">
        <v>1113</v>
      </c>
      <c r="BH31" t="s">
        <v>1114</v>
      </c>
      <c r="BI31" t="s">
        <v>966</v>
      </c>
      <c r="BT31" t="s">
        <v>369</v>
      </c>
      <c r="BU31" t="s">
        <v>1118</v>
      </c>
      <c r="CB31">
        <v>338.47910000000002</v>
      </c>
      <c r="CE31" t="s">
        <v>1119</v>
      </c>
      <c r="CF31" t="s">
        <v>1120</v>
      </c>
      <c r="CG31" t="s">
        <v>1121</v>
      </c>
    </row>
    <row r="32" spans="1:87" x14ac:dyDescent="0.15">
      <c r="A32" s="60">
        <v>9781509569007</v>
      </c>
      <c r="C32" t="s">
        <v>263</v>
      </c>
      <c r="D32" t="s">
        <v>261</v>
      </c>
      <c r="G32" t="s">
        <v>969</v>
      </c>
      <c r="I32" t="s">
        <v>140</v>
      </c>
      <c r="J32" t="s">
        <v>994</v>
      </c>
      <c r="K32">
        <v>202511</v>
      </c>
      <c r="M32" t="s">
        <v>264</v>
      </c>
      <c r="O32" t="s">
        <v>81</v>
      </c>
      <c r="P32">
        <v>25</v>
      </c>
      <c r="Q32">
        <v>5125</v>
      </c>
      <c r="R32">
        <v>3854</v>
      </c>
      <c r="AG32" t="s">
        <v>265</v>
      </c>
      <c r="AH32" t="s">
        <v>235</v>
      </c>
      <c r="AI32" t="s">
        <v>1122</v>
      </c>
      <c r="BF32" t="s">
        <v>1004</v>
      </c>
      <c r="BG32" t="s">
        <v>966</v>
      </c>
      <c r="BT32" t="s">
        <v>262</v>
      </c>
      <c r="BU32" t="s">
        <v>1123</v>
      </c>
    </row>
    <row r="33" spans="1:94" x14ac:dyDescent="0.15">
      <c r="A33" s="60">
        <v>9780262553483</v>
      </c>
      <c r="C33" t="s">
        <v>622</v>
      </c>
      <c r="D33" t="s">
        <v>620</v>
      </c>
      <c r="G33" t="s">
        <v>961</v>
      </c>
      <c r="H33" t="s">
        <v>962</v>
      </c>
      <c r="I33" t="s">
        <v>302</v>
      </c>
      <c r="J33" t="s">
        <v>994</v>
      </c>
      <c r="K33">
        <v>202512</v>
      </c>
      <c r="M33" t="s">
        <v>623</v>
      </c>
      <c r="O33" t="s">
        <v>81</v>
      </c>
      <c r="P33">
        <v>35</v>
      </c>
      <c r="Q33">
        <v>7175</v>
      </c>
      <c r="R33">
        <v>5740</v>
      </c>
      <c r="AG33" t="s">
        <v>624</v>
      </c>
      <c r="AH33" t="s">
        <v>563</v>
      </c>
      <c r="AI33" t="s">
        <v>1079</v>
      </c>
      <c r="BF33" t="s">
        <v>1004</v>
      </c>
      <c r="BG33" t="s">
        <v>966</v>
      </c>
      <c r="BT33" t="s">
        <v>621</v>
      </c>
      <c r="BU33" t="s">
        <v>1124</v>
      </c>
      <c r="CE33" t="s">
        <v>1125</v>
      </c>
      <c r="CF33" t="s">
        <v>1126</v>
      </c>
    </row>
    <row r="34" spans="1:94" x14ac:dyDescent="0.15">
      <c r="A34" s="60">
        <v>9781119897576</v>
      </c>
      <c r="C34" t="s">
        <v>734</v>
      </c>
      <c r="D34" t="s">
        <v>732</v>
      </c>
      <c r="G34" t="s">
        <v>961</v>
      </c>
      <c r="H34" t="s">
        <v>962</v>
      </c>
      <c r="I34" t="s">
        <v>97</v>
      </c>
      <c r="J34" t="s">
        <v>994</v>
      </c>
      <c r="K34">
        <v>202504</v>
      </c>
      <c r="M34" t="s">
        <v>735</v>
      </c>
      <c r="O34" t="s">
        <v>81</v>
      </c>
      <c r="P34">
        <v>65.95</v>
      </c>
      <c r="Q34">
        <v>13519</v>
      </c>
      <c r="R34">
        <v>10166</v>
      </c>
      <c r="AG34" t="s">
        <v>736</v>
      </c>
      <c r="AH34" t="s">
        <v>713</v>
      </c>
      <c r="BF34" t="s">
        <v>1127</v>
      </c>
      <c r="BG34" t="s">
        <v>1022</v>
      </c>
      <c r="BH34" t="s">
        <v>966</v>
      </c>
      <c r="BT34" t="s">
        <v>733</v>
      </c>
      <c r="BU34" t="s">
        <v>1128</v>
      </c>
    </row>
    <row r="35" spans="1:94" x14ac:dyDescent="0.15">
      <c r="A35" s="60">
        <v>9781350436633</v>
      </c>
      <c r="C35" t="s">
        <v>383</v>
      </c>
      <c r="D35" t="s">
        <v>381</v>
      </c>
      <c r="F35" t="s">
        <v>96</v>
      </c>
      <c r="G35" t="s">
        <v>969</v>
      </c>
      <c r="I35" t="s">
        <v>384</v>
      </c>
      <c r="J35" t="s">
        <v>963</v>
      </c>
      <c r="K35">
        <v>202508</v>
      </c>
      <c r="M35" t="s">
        <v>385</v>
      </c>
      <c r="O35" t="s">
        <v>39</v>
      </c>
      <c r="P35">
        <v>75</v>
      </c>
      <c r="Q35">
        <v>20850</v>
      </c>
      <c r="R35">
        <v>16650</v>
      </c>
      <c r="AG35" t="s">
        <v>386</v>
      </c>
      <c r="AH35" t="s">
        <v>418</v>
      </c>
      <c r="AQ35" t="s">
        <v>1027</v>
      </c>
      <c r="BF35" t="s">
        <v>1090</v>
      </c>
      <c r="BG35" t="s">
        <v>1129</v>
      </c>
      <c r="BH35" t="s">
        <v>966</v>
      </c>
      <c r="BT35" t="s">
        <v>382</v>
      </c>
      <c r="BU35" t="s">
        <v>1130</v>
      </c>
      <c r="CB35">
        <v>306.10951999999997</v>
      </c>
      <c r="CE35" t="s">
        <v>1131</v>
      </c>
      <c r="CF35" t="s">
        <v>1132</v>
      </c>
      <c r="CG35" t="s">
        <v>1133</v>
      </c>
      <c r="CH35" t="s">
        <v>1134</v>
      </c>
      <c r="CI35" t="s">
        <v>1135</v>
      </c>
    </row>
    <row r="36" spans="1:94" x14ac:dyDescent="0.15">
      <c r="A36" s="60">
        <v>9781350436626</v>
      </c>
      <c r="C36" t="s">
        <v>383</v>
      </c>
      <c r="D36" t="s">
        <v>381</v>
      </c>
      <c r="F36" t="s">
        <v>96</v>
      </c>
      <c r="G36" t="s">
        <v>961</v>
      </c>
      <c r="H36" t="s">
        <v>962</v>
      </c>
      <c r="I36" t="s">
        <v>384</v>
      </c>
      <c r="J36" t="s">
        <v>963</v>
      </c>
      <c r="K36">
        <v>202508</v>
      </c>
      <c r="M36" t="s">
        <v>385</v>
      </c>
      <c r="O36" t="s">
        <v>39</v>
      </c>
      <c r="P36">
        <v>24.99</v>
      </c>
      <c r="Q36">
        <v>6947</v>
      </c>
      <c r="R36">
        <v>5547</v>
      </c>
      <c r="AG36" t="s">
        <v>386</v>
      </c>
      <c r="AH36" t="s">
        <v>418</v>
      </c>
      <c r="AQ36" t="s">
        <v>1027</v>
      </c>
      <c r="BF36" t="s">
        <v>1103</v>
      </c>
      <c r="BG36" t="s">
        <v>1090</v>
      </c>
      <c r="BH36" t="s">
        <v>1129</v>
      </c>
      <c r="BI36" t="s">
        <v>966</v>
      </c>
      <c r="BT36" t="s">
        <v>382</v>
      </c>
      <c r="BU36" t="s">
        <v>1130</v>
      </c>
      <c r="CB36">
        <v>306.10951999999997</v>
      </c>
      <c r="CE36" t="s">
        <v>1131</v>
      </c>
      <c r="CF36" t="s">
        <v>1132</v>
      </c>
      <c r="CG36" t="s">
        <v>1133</v>
      </c>
      <c r="CH36" t="s">
        <v>1134</v>
      </c>
      <c r="CI36" t="s">
        <v>1135</v>
      </c>
    </row>
    <row r="37" spans="1:94" x14ac:dyDescent="0.15">
      <c r="A37" s="60">
        <v>9781517916275</v>
      </c>
      <c r="C37" t="s">
        <v>391</v>
      </c>
      <c r="D37" t="s">
        <v>389</v>
      </c>
      <c r="G37" t="s">
        <v>969</v>
      </c>
      <c r="I37" t="s">
        <v>392</v>
      </c>
      <c r="J37" t="s">
        <v>994</v>
      </c>
      <c r="K37">
        <v>202403</v>
      </c>
      <c r="M37" t="s">
        <v>393</v>
      </c>
      <c r="N37" t="s">
        <v>1136</v>
      </c>
      <c r="O37" t="s">
        <v>81</v>
      </c>
      <c r="P37">
        <v>120</v>
      </c>
      <c r="Q37">
        <v>24600</v>
      </c>
      <c r="R37">
        <v>22680</v>
      </c>
      <c r="AG37" t="s">
        <v>394</v>
      </c>
      <c r="AH37" t="s">
        <v>418</v>
      </c>
      <c r="AI37" t="s">
        <v>1137</v>
      </c>
      <c r="AQ37" t="s">
        <v>1027</v>
      </c>
      <c r="BF37" t="s">
        <v>1138</v>
      </c>
      <c r="BG37" t="s">
        <v>1139</v>
      </c>
      <c r="BH37" t="s">
        <v>1140</v>
      </c>
      <c r="BI37" t="s">
        <v>1141</v>
      </c>
      <c r="BJ37" t="s">
        <v>1142</v>
      </c>
      <c r="BK37" t="s">
        <v>1143</v>
      </c>
      <c r="BL37" t="s">
        <v>1144</v>
      </c>
      <c r="BM37" t="s">
        <v>1145</v>
      </c>
      <c r="BN37" t="s">
        <v>966</v>
      </c>
      <c r="BT37" t="s">
        <v>390</v>
      </c>
      <c r="BU37" t="s">
        <v>1146</v>
      </c>
      <c r="BV37" t="s">
        <v>1147</v>
      </c>
      <c r="BW37" t="s">
        <v>1148</v>
      </c>
      <c r="BX37" t="s">
        <v>1149</v>
      </c>
      <c r="BY37" t="s">
        <v>1150</v>
      </c>
      <c r="BZ37" t="s">
        <v>1151</v>
      </c>
      <c r="CA37" t="s">
        <v>1152</v>
      </c>
      <c r="CB37" t="s">
        <v>1153</v>
      </c>
      <c r="CI37">
        <v>791.43340000000001</v>
      </c>
      <c r="CL37" t="s">
        <v>1154</v>
      </c>
      <c r="CM37" t="s">
        <v>1155</v>
      </c>
      <c r="CN37" t="s">
        <v>1156</v>
      </c>
      <c r="CO37" t="s">
        <v>1157</v>
      </c>
      <c r="CP37" t="s">
        <v>1158</v>
      </c>
    </row>
    <row r="38" spans="1:94" x14ac:dyDescent="0.15">
      <c r="A38" s="60">
        <v>9781517916282</v>
      </c>
      <c r="C38" t="s">
        <v>391</v>
      </c>
      <c r="D38" t="s">
        <v>389</v>
      </c>
      <c r="G38" t="s">
        <v>961</v>
      </c>
      <c r="H38" t="s">
        <v>962</v>
      </c>
      <c r="I38" t="s">
        <v>392</v>
      </c>
      <c r="J38" t="s">
        <v>994</v>
      </c>
      <c r="K38">
        <v>202403</v>
      </c>
      <c r="M38" t="s">
        <v>393</v>
      </c>
      <c r="N38" t="s">
        <v>1136</v>
      </c>
      <c r="O38" t="s">
        <v>81</v>
      </c>
      <c r="P38">
        <v>30</v>
      </c>
      <c r="Q38">
        <v>6150</v>
      </c>
      <c r="R38">
        <v>5670</v>
      </c>
      <c r="AG38" t="s">
        <v>394</v>
      </c>
      <c r="AH38" t="s">
        <v>418</v>
      </c>
      <c r="AI38" t="s">
        <v>1137</v>
      </c>
      <c r="AQ38" t="s">
        <v>1027</v>
      </c>
      <c r="BF38" t="s">
        <v>1138</v>
      </c>
      <c r="BG38" t="s">
        <v>1139</v>
      </c>
      <c r="BH38" t="s">
        <v>1140</v>
      </c>
      <c r="BI38" t="s">
        <v>1159</v>
      </c>
      <c r="BJ38" t="s">
        <v>1141</v>
      </c>
      <c r="BK38" t="s">
        <v>1143</v>
      </c>
      <c r="BL38" t="s">
        <v>1144</v>
      </c>
      <c r="BM38" t="s">
        <v>1145</v>
      </c>
      <c r="BN38" t="s">
        <v>966</v>
      </c>
      <c r="BT38" t="s">
        <v>390</v>
      </c>
      <c r="BU38" t="s">
        <v>1146</v>
      </c>
      <c r="BV38" t="s">
        <v>1147</v>
      </c>
      <c r="BW38" t="s">
        <v>1148</v>
      </c>
      <c r="BX38" t="s">
        <v>1149</v>
      </c>
      <c r="BY38" t="s">
        <v>1150</v>
      </c>
      <c r="BZ38" t="s">
        <v>1151</v>
      </c>
      <c r="CA38" t="s">
        <v>1152</v>
      </c>
      <c r="CB38" t="s">
        <v>1153</v>
      </c>
      <c r="CI38">
        <v>791.43340000000001</v>
      </c>
      <c r="CL38" t="s">
        <v>1154</v>
      </c>
      <c r="CM38" t="s">
        <v>1155</v>
      </c>
      <c r="CN38" t="s">
        <v>1156</v>
      </c>
      <c r="CO38" t="s">
        <v>1157</v>
      </c>
      <c r="CP38" t="s">
        <v>1158</v>
      </c>
    </row>
    <row r="39" spans="1:94" x14ac:dyDescent="0.15">
      <c r="A39" s="60">
        <v>9789819704286</v>
      </c>
      <c r="C39" t="s">
        <v>399</v>
      </c>
      <c r="D39" t="s">
        <v>397</v>
      </c>
      <c r="G39" t="s">
        <v>969</v>
      </c>
      <c r="I39" t="s">
        <v>129</v>
      </c>
      <c r="J39" t="s">
        <v>971</v>
      </c>
      <c r="K39">
        <v>202409</v>
      </c>
      <c r="M39" t="s">
        <v>400</v>
      </c>
      <c r="O39" t="s">
        <v>130</v>
      </c>
      <c r="P39">
        <v>251.99</v>
      </c>
      <c r="Q39">
        <v>60225</v>
      </c>
      <c r="R39">
        <v>44279</v>
      </c>
      <c r="S39" t="s">
        <v>1055</v>
      </c>
      <c r="T39">
        <v>20260228</v>
      </c>
      <c r="X39" t="s">
        <v>130</v>
      </c>
      <c r="Y39">
        <v>279.99</v>
      </c>
      <c r="Z39">
        <v>66917</v>
      </c>
      <c r="AA39">
        <v>49199</v>
      </c>
      <c r="AG39" t="s">
        <v>394</v>
      </c>
      <c r="AH39" t="s">
        <v>406</v>
      </c>
      <c r="AI39" t="s">
        <v>418</v>
      </c>
      <c r="AQ39" t="s">
        <v>964</v>
      </c>
      <c r="AR39" t="s">
        <v>978</v>
      </c>
      <c r="AS39" t="s">
        <v>1027</v>
      </c>
      <c r="AT39" t="s">
        <v>977</v>
      </c>
      <c r="AU39" t="s">
        <v>990</v>
      </c>
      <c r="AV39" t="s">
        <v>991</v>
      </c>
      <c r="AW39" t="s">
        <v>1014</v>
      </c>
      <c r="BF39" t="s">
        <v>1138</v>
      </c>
      <c r="BG39" t="s">
        <v>1139</v>
      </c>
      <c r="BH39" t="s">
        <v>1160</v>
      </c>
      <c r="BI39" t="s">
        <v>966</v>
      </c>
      <c r="BJ39" t="s">
        <v>1142</v>
      </c>
      <c r="BK39" t="s">
        <v>1161</v>
      </c>
      <c r="BL39" t="s">
        <v>1019</v>
      </c>
      <c r="BM39" t="s">
        <v>1016</v>
      </c>
      <c r="BN39" t="s">
        <v>1144</v>
      </c>
      <c r="BO39" t="s">
        <v>1162</v>
      </c>
      <c r="BP39" t="s">
        <v>1144</v>
      </c>
      <c r="BT39" t="s">
        <v>398</v>
      </c>
      <c r="BU39" t="s">
        <v>1163</v>
      </c>
      <c r="BY39">
        <v>1</v>
      </c>
    </row>
    <row r="40" spans="1:94" x14ac:dyDescent="0.15">
      <c r="A40" s="60">
        <v>9780197743676</v>
      </c>
      <c r="C40" t="s">
        <v>404</v>
      </c>
      <c r="D40" t="s">
        <v>402</v>
      </c>
      <c r="G40" t="s">
        <v>969</v>
      </c>
      <c r="I40" t="s">
        <v>339</v>
      </c>
      <c r="J40" t="s">
        <v>963</v>
      </c>
      <c r="K40">
        <v>202408</v>
      </c>
      <c r="M40" t="s">
        <v>405</v>
      </c>
      <c r="O40" t="s">
        <v>39</v>
      </c>
      <c r="P40">
        <v>22.99</v>
      </c>
      <c r="Q40">
        <v>6391</v>
      </c>
      <c r="R40">
        <v>5103</v>
      </c>
      <c r="AG40" t="s">
        <v>406</v>
      </c>
      <c r="AH40" t="s">
        <v>418</v>
      </c>
      <c r="AI40" t="s">
        <v>1164</v>
      </c>
      <c r="AJ40" t="s">
        <v>1165</v>
      </c>
      <c r="BF40" t="s">
        <v>1022</v>
      </c>
      <c r="BG40" t="s">
        <v>997</v>
      </c>
      <c r="BH40" t="s">
        <v>1166</v>
      </c>
      <c r="BI40" t="s">
        <v>966</v>
      </c>
      <c r="BT40" t="s">
        <v>403</v>
      </c>
      <c r="BU40" t="s">
        <v>1167</v>
      </c>
      <c r="CB40">
        <v>302.23099999999999</v>
      </c>
      <c r="CE40" t="s">
        <v>1168</v>
      </c>
      <c r="CF40" t="s">
        <v>1169</v>
      </c>
    </row>
    <row r="41" spans="1:94" x14ac:dyDescent="0.15">
      <c r="A41" s="60">
        <v>9783031988271</v>
      </c>
      <c r="C41" t="s">
        <v>410</v>
      </c>
      <c r="D41" t="s">
        <v>408</v>
      </c>
      <c r="G41" t="s">
        <v>969</v>
      </c>
      <c r="I41" t="s">
        <v>129</v>
      </c>
      <c r="J41" t="s">
        <v>971</v>
      </c>
      <c r="K41">
        <v>202508</v>
      </c>
      <c r="M41" t="s">
        <v>411</v>
      </c>
      <c r="O41" t="s">
        <v>130</v>
      </c>
      <c r="P41">
        <v>39.99</v>
      </c>
      <c r="Q41">
        <v>9557</v>
      </c>
      <c r="R41">
        <v>7027</v>
      </c>
      <c r="AG41" t="s">
        <v>406</v>
      </c>
      <c r="AH41" t="s">
        <v>418</v>
      </c>
      <c r="BF41" t="s">
        <v>1022</v>
      </c>
      <c r="BG41" t="s">
        <v>966</v>
      </c>
      <c r="BT41" t="s">
        <v>409</v>
      </c>
      <c r="BU41" t="s">
        <v>1170</v>
      </c>
      <c r="CC41" t="s">
        <v>1171</v>
      </c>
    </row>
    <row r="42" spans="1:94" x14ac:dyDescent="0.15">
      <c r="A42" s="60">
        <v>9780470655504</v>
      </c>
      <c r="C42" t="s">
        <v>95</v>
      </c>
      <c r="D42" t="s">
        <v>93</v>
      </c>
      <c r="F42" t="s">
        <v>96</v>
      </c>
      <c r="G42" t="s">
        <v>969</v>
      </c>
      <c r="I42" t="s">
        <v>97</v>
      </c>
      <c r="J42" t="s">
        <v>994</v>
      </c>
      <c r="K42">
        <v>202502</v>
      </c>
      <c r="L42" t="s">
        <v>1172</v>
      </c>
      <c r="M42" t="s">
        <v>98</v>
      </c>
      <c r="O42" t="s">
        <v>81</v>
      </c>
      <c r="P42">
        <v>2065.5</v>
      </c>
      <c r="Q42">
        <v>423427</v>
      </c>
      <c r="R42">
        <v>318417</v>
      </c>
      <c r="S42" t="s">
        <v>1055</v>
      </c>
      <c r="T42">
        <v>20260228</v>
      </c>
      <c r="U42" t="s">
        <v>973</v>
      </c>
      <c r="X42" t="s">
        <v>81</v>
      </c>
      <c r="Y42">
        <v>2295</v>
      </c>
      <c r="Z42">
        <v>470475</v>
      </c>
      <c r="AA42">
        <v>353797</v>
      </c>
      <c r="AG42" t="s">
        <v>99</v>
      </c>
      <c r="AH42" t="s">
        <v>1173</v>
      </c>
      <c r="AQ42" t="s">
        <v>977</v>
      </c>
      <c r="AR42" t="s">
        <v>964</v>
      </c>
      <c r="AS42" t="s">
        <v>978</v>
      </c>
      <c r="AT42" t="s">
        <v>990</v>
      </c>
      <c r="AU42" t="s">
        <v>991</v>
      </c>
      <c r="AV42" t="s">
        <v>1174</v>
      </c>
      <c r="BF42" t="s">
        <v>1160</v>
      </c>
      <c r="BG42" t="s">
        <v>1175</v>
      </c>
      <c r="BH42" t="s">
        <v>979</v>
      </c>
      <c r="BI42" t="s">
        <v>1176</v>
      </c>
      <c r="BJ42" t="s">
        <v>1177</v>
      </c>
      <c r="BK42" t="s">
        <v>1178</v>
      </c>
      <c r="BL42" t="s">
        <v>1179</v>
      </c>
      <c r="BM42" t="s">
        <v>966</v>
      </c>
      <c r="BN42" t="s">
        <v>1180</v>
      </c>
      <c r="BO42" t="s">
        <v>1162</v>
      </c>
      <c r="BP42" t="s">
        <v>1181</v>
      </c>
      <c r="BT42" t="s">
        <v>94</v>
      </c>
      <c r="BU42" t="s">
        <v>1182</v>
      </c>
      <c r="BY42">
        <v>1</v>
      </c>
      <c r="CB42">
        <v>301.02999999999997</v>
      </c>
    </row>
    <row r="43" spans="1:94" x14ac:dyDescent="0.15">
      <c r="A43" s="60">
        <v>9781041064435</v>
      </c>
      <c r="C43" t="s">
        <v>103</v>
      </c>
      <c r="D43" t="s">
        <v>101</v>
      </c>
      <c r="G43" t="s">
        <v>969</v>
      </c>
      <c r="I43" t="s">
        <v>48</v>
      </c>
      <c r="J43" t="s">
        <v>963</v>
      </c>
      <c r="K43">
        <v>202509</v>
      </c>
      <c r="M43" t="s">
        <v>104</v>
      </c>
      <c r="O43" t="s">
        <v>39</v>
      </c>
      <c r="P43">
        <v>135</v>
      </c>
      <c r="Q43">
        <v>37530</v>
      </c>
      <c r="R43">
        <v>29070</v>
      </c>
      <c r="AG43" t="s">
        <v>99</v>
      </c>
      <c r="BF43" t="s">
        <v>966</v>
      </c>
      <c r="BT43" t="s">
        <v>102</v>
      </c>
      <c r="BU43" t="s">
        <v>1183</v>
      </c>
      <c r="CB43">
        <v>301</v>
      </c>
      <c r="CE43" t="s">
        <v>113</v>
      </c>
    </row>
    <row r="44" spans="1:94" x14ac:dyDescent="0.15">
      <c r="A44" s="60">
        <v>9781041064428</v>
      </c>
      <c r="C44" t="s">
        <v>103</v>
      </c>
      <c r="D44" t="s">
        <v>101</v>
      </c>
      <c r="G44" t="s">
        <v>961</v>
      </c>
      <c r="H44" t="s">
        <v>962</v>
      </c>
      <c r="I44" t="s">
        <v>48</v>
      </c>
      <c r="J44" t="s">
        <v>963</v>
      </c>
      <c r="K44">
        <v>202509</v>
      </c>
      <c r="M44" t="s">
        <v>104</v>
      </c>
      <c r="O44" t="s">
        <v>39</v>
      </c>
      <c r="P44">
        <v>35.99</v>
      </c>
      <c r="Q44">
        <v>10005</v>
      </c>
      <c r="R44">
        <v>7750</v>
      </c>
      <c r="AG44" t="s">
        <v>99</v>
      </c>
      <c r="BF44" t="s">
        <v>966</v>
      </c>
      <c r="BT44" t="s">
        <v>102</v>
      </c>
      <c r="BU44" t="s">
        <v>1183</v>
      </c>
      <c r="CB44">
        <v>301</v>
      </c>
      <c r="CE44" t="s">
        <v>113</v>
      </c>
    </row>
    <row r="45" spans="1:94" x14ac:dyDescent="0.15">
      <c r="A45" s="60">
        <v>9781529609165</v>
      </c>
      <c r="C45" t="s">
        <v>34</v>
      </c>
      <c r="D45" t="s">
        <v>32</v>
      </c>
      <c r="F45" t="s">
        <v>35</v>
      </c>
      <c r="G45" t="s">
        <v>969</v>
      </c>
      <c r="I45" t="s">
        <v>37</v>
      </c>
      <c r="J45" t="s">
        <v>963</v>
      </c>
      <c r="K45">
        <v>202402</v>
      </c>
      <c r="M45" t="s">
        <v>40</v>
      </c>
      <c r="O45" t="s">
        <v>39</v>
      </c>
      <c r="P45">
        <v>128</v>
      </c>
      <c r="Q45">
        <v>35584</v>
      </c>
      <c r="R45">
        <v>26426</v>
      </c>
      <c r="AG45" t="s">
        <v>41</v>
      </c>
      <c r="BF45" t="s">
        <v>1022</v>
      </c>
      <c r="BG45" t="s">
        <v>966</v>
      </c>
      <c r="BT45" t="s">
        <v>33</v>
      </c>
      <c r="BU45" t="s">
        <v>1184</v>
      </c>
      <c r="CB45">
        <v>302.3</v>
      </c>
    </row>
    <row r="46" spans="1:94" x14ac:dyDescent="0.15">
      <c r="A46" s="60">
        <v>9781529609158</v>
      </c>
      <c r="C46" t="s">
        <v>34</v>
      </c>
      <c r="D46" t="s">
        <v>32</v>
      </c>
      <c r="F46" t="s">
        <v>35</v>
      </c>
      <c r="G46" t="s">
        <v>961</v>
      </c>
      <c r="H46" t="s">
        <v>962</v>
      </c>
      <c r="I46" t="s">
        <v>37</v>
      </c>
      <c r="J46" t="s">
        <v>963</v>
      </c>
      <c r="K46">
        <v>202402</v>
      </c>
      <c r="M46" t="s">
        <v>40</v>
      </c>
      <c r="O46" t="s">
        <v>39</v>
      </c>
      <c r="P46">
        <v>42.99</v>
      </c>
      <c r="Q46">
        <v>11951</v>
      </c>
      <c r="R46">
        <v>8875</v>
      </c>
      <c r="AG46" t="s">
        <v>41</v>
      </c>
      <c r="BF46" t="s">
        <v>966</v>
      </c>
      <c r="BT46" t="s">
        <v>33</v>
      </c>
      <c r="BU46" t="s">
        <v>1184</v>
      </c>
      <c r="CB46">
        <v>302.3</v>
      </c>
    </row>
    <row r="47" spans="1:94" x14ac:dyDescent="0.15">
      <c r="A47" s="60">
        <v>9780367340971</v>
      </c>
      <c r="C47" t="s">
        <v>47</v>
      </c>
      <c r="D47" t="s">
        <v>45</v>
      </c>
      <c r="G47" t="s">
        <v>969</v>
      </c>
      <c r="I47" t="s">
        <v>48</v>
      </c>
      <c r="J47" t="s">
        <v>963</v>
      </c>
      <c r="K47">
        <v>202503</v>
      </c>
      <c r="M47" t="s">
        <v>49</v>
      </c>
      <c r="O47" t="s">
        <v>39</v>
      </c>
      <c r="P47">
        <v>184</v>
      </c>
      <c r="Q47">
        <v>51152</v>
      </c>
      <c r="R47">
        <v>39622</v>
      </c>
      <c r="S47" t="s">
        <v>1012</v>
      </c>
      <c r="X47" t="s">
        <v>39</v>
      </c>
      <c r="Y47">
        <v>230</v>
      </c>
      <c r="Z47">
        <v>63940</v>
      </c>
      <c r="AA47">
        <v>49528</v>
      </c>
      <c r="AG47" t="s">
        <v>41</v>
      </c>
      <c r="AH47" t="s">
        <v>1185</v>
      </c>
      <c r="AQ47" t="s">
        <v>964</v>
      </c>
      <c r="AR47" t="s">
        <v>978</v>
      </c>
      <c r="AS47" t="s">
        <v>1014</v>
      </c>
      <c r="AT47" t="s">
        <v>990</v>
      </c>
      <c r="AU47" t="s">
        <v>991</v>
      </c>
      <c r="BF47" t="s">
        <v>1016</v>
      </c>
      <c r="BG47" t="s">
        <v>1186</v>
      </c>
      <c r="BH47" t="s">
        <v>1187</v>
      </c>
      <c r="BI47" t="s">
        <v>1188</v>
      </c>
      <c r="BJ47" t="s">
        <v>1189</v>
      </c>
      <c r="BK47" t="s">
        <v>966</v>
      </c>
      <c r="BP47" t="s">
        <v>1189</v>
      </c>
      <c r="BT47" t="s">
        <v>46</v>
      </c>
      <c r="BU47" t="s">
        <v>1190</v>
      </c>
      <c r="BY47">
        <v>1</v>
      </c>
      <c r="CB47">
        <v>305.80009999999999</v>
      </c>
      <c r="CE47" t="s">
        <v>1191</v>
      </c>
    </row>
    <row r="48" spans="1:94" x14ac:dyDescent="0.15">
      <c r="A48" s="60">
        <v>9781071947753</v>
      </c>
      <c r="C48" t="s">
        <v>53</v>
      </c>
      <c r="D48" t="s">
        <v>51</v>
      </c>
      <c r="F48" t="s">
        <v>54</v>
      </c>
      <c r="G48" t="s">
        <v>961</v>
      </c>
      <c r="H48" t="s">
        <v>962</v>
      </c>
      <c r="I48" t="s">
        <v>55</v>
      </c>
      <c r="J48" t="s">
        <v>963</v>
      </c>
      <c r="K48">
        <v>202402</v>
      </c>
      <c r="M48" t="s">
        <v>56</v>
      </c>
      <c r="O48" t="s">
        <v>39</v>
      </c>
      <c r="P48">
        <v>84</v>
      </c>
      <c r="Q48">
        <v>23352</v>
      </c>
      <c r="R48">
        <v>17342</v>
      </c>
      <c r="AG48" t="s">
        <v>41</v>
      </c>
      <c r="AQ48" t="s">
        <v>1192</v>
      </c>
      <c r="BF48" t="s">
        <v>1159</v>
      </c>
      <c r="BG48" t="s">
        <v>966</v>
      </c>
      <c r="BT48" t="s">
        <v>52</v>
      </c>
      <c r="BU48" t="s">
        <v>1193</v>
      </c>
      <c r="CB48">
        <v>300.72000000000003</v>
      </c>
      <c r="CE48" t="s">
        <v>1194</v>
      </c>
    </row>
    <row r="49" spans="1:86" x14ac:dyDescent="0.15">
      <c r="A49" s="60">
        <v>9781071836743</v>
      </c>
      <c r="C49" t="s">
        <v>60</v>
      </c>
      <c r="D49" t="s">
        <v>58</v>
      </c>
      <c r="F49" t="s">
        <v>61</v>
      </c>
      <c r="G49" t="s">
        <v>961</v>
      </c>
      <c r="H49" t="s">
        <v>962</v>
      </c>
      <c r="I49" t="s">
        <v>62</v>
      </c>
      <c r="J49" t="s">
        <v>963</v>
      </c>
      <c r="K49">
        <v>202306</v>
      </c>
      <c r="M49" t="s">
        <v>63</v>
      </c>
      <c r="O49" t="s">
        <v>39</v>
      </c>
      <c r="P49">
        <v>115.2</v>
      </c>
      <c r="Q49">
        <v>32025</v>
      </c>
      <c r="R49">
        <v>23784</v>
      </c>
      <c r="S49" t="s">
        <v>1055</v>
      </c>
      <c r="T49">
        <v>20260228</v>
      </c>
      <c r="X49" t="s">
        <v>39</v>
      </c>
      <c r="Y49">
        <v>133</v>
      </c>
      <c r="Z49">
        <v>36974</v>
      </c>
      <c r="AA49">
        <v>27459</v>
      </c>
      <c r="AG49" t="s">
        <v>41</v>
      </c>
      <c r="AH49" t="s">
        <v>1195</v>
      </c>
      <c r="AI49" t="s">
        <v>1196</v>
      </c>
      <c r="AQ49" t="s">
        <v>964</v>
      </c>
      <c r="AR49" t="s">
        <v>978</v>
      </c>
      <c r="AS49" t="s">
        <v>990</v>
      </c>
      <c r="AT49" t="s">
        <v>991</v>
      </c>
      <c r="AU49" t="s">
        <v>1014</v>
      </c>
      <c r="BF49" t="s">
        <v>1016</v>
      </c>
      <c r="BG49" t="s">
        <v>1197</v>
      </c>
      <c r="BH49" t="s">
        <v>1198</v>
      </c>
      <c r="BI49" t="s">
        <v>1022</v>
      </c>
      <c r="BJ49" t="s">
        <v>1199</v>
      </c>
      <c r="BK49" t="s">
        <v>1200</v>
      </c>
      <c r="BL49" t="s">
        <v>966</v>
      </c>
      <c r="BM49" t="s">
        <v>1160</v>
      </c>
      <c r="BN49" t="s">
        <v>1201</v>
      </c>
      <c r="BO49" t="s">
        <v>1162</v>
      </c>
      <c r="BP49" t="s">
        <v>1201</v>
      </c>
      <c r="BT49" t="s">
        <v>59</v>
      </c>
      <c r="BU49" t="s">
        <v>1202</v>
      </c>
      <c r="BY49">
        <v>1</v>
      </c>
      <c r="CB49">
        <v>1.4</v>
      </c>
      <c r="CE49" t="s">
        <v>1203</v>
      </c>
      <c r="CF49" t="s">
        <v>1204</v>
      </c>
    </row>
    <row r="50" spans="1:86" x14ac:dyDescent="0.15">
      <c r="A50" s="60">
        <v>9781529680560</v>
      </c>
      <c r="C50" t="s">
        <v>67</v>
      </c>
      <c r="D50" t="s">
        <v>65</v>
      </c>
      <c r="F50" t="s">
        <v>68</v>
      </c>
      <c r="G50" t="s">
        <v>961</v>
      </c>
      <c r="H50" t="s">
        <v>962</v>
      </c>
      <c r="I50" t="s">
        <v>37</v>
      </c>
      <c r="J50" t="s">
        <v>963</v>
      </c>
      <c r="K50">
        <v>202504</v>
      </c>
      <c r="M50" t="s">
        <v>69</v>
      </c>
      <c r="O50" t="s">
        <v>39</v>
      </c>
      <c r="P50">
        <v>40.99</v>
      </c>
      <c r="Q50">
        <v>11395</v>
      </c>
      <c r="R50">
        <v>8462</v>
      </c>
      <c r="AG50" t="s">
        <v>41</v>
      </c>
      <c r="BF50" t="s">
        <v>966</v>
      </c>
      <c r="BT50" t="s">
        <v>66</v>
      </c>
      <c r="BU50" t="s">
        <v>1205</v>
      </c>
      <c r="CB50">
        <v>300.721</v>
      </c>
      <c r="CE50" t="s">
        <v>1206</v>
      </c>
    </row>
    <row r="51" spans="1:86" x14ac:dyDescent="0.15">
      <c r="A51" s="60">
        <v>9781529680577</v>
      </c>
      <c r="C51" t="s">
        <v>67</v>
      </c>
      <c r="D51" t="s">
        <v>65</v>
      </c>
      <c r="F51" t="s">
        <v>68</v>
      </c>
      <c r="G51" t="s">
        <v>969</v>
      </c>
      <c r="I51" t="s">
        <v>37</v>
      </c>
      <c r="J51" t="s">
        <v>963</v>
      </c>
      <c r="K51">
        <v>202504</v>
      </c>
      <c r="M51" t="s">
        <v>69</v>
      </c>
      <c r="O51" t="s">
        <v>39</v>
      </c>
      <c r="P51">
        <v>122</v>
      </c>
      <c r="Q51">
        <v>33916</v>
      </c>
      <c r="R51">
        <v>25188</v>
      </c>
      <c r="AG51" t="s">
        <v>41</v>
      </c>
      <c r="BF51" t="s">
        <v>1022</v>
      </c>
      <c r="BG51" t="s">
        <v>966</v>
      </c>
      <c r="BT51" t="s">
        <v>66</v>
      </c>
      <c r="BU51" t="s">
        <v>1205</v>
      </c>
      <c r="CB51">
        <v>300.721</v>
      </c>
      <c r="CE51" t="s">
        <v>1206</v>
      </c>
    </row>
    <row r="52" spans="1:86" x14ac:dyDescent="0.15">
      <c r="A52" s="60">
        <v>9781529723960</v>
      </c>
      <c r="C52" t="s">
        <v>74</v>
      </c>
      <c r="D52" t="s">
        <v>72</v>
      </c>
      <c r="G52" t="s">
        <v>969</v>
      </c>
      <c r="I52" t="s">
        <v>62</v>
      </c>
      <c r="J52" t="s">
        <v>963</v>
      </c>
      <c r="K52">
        <v>202309</v>
      </c>
      <c r="M52" t="s">
        <v>75</v>
      </c>
      <c r="O52" t="s">
        <v>39</v>
      </c>
      <c r="P52">
        <v>60</v>
      </c>
      <c r="Q52">
        <v>16680</v>
      </c>
      <c r="R52">
        <v>12387</v>
      </c>
      <c r="S52" t="s">
        <v>1055</v>
      </c>
      <c r="T52">
        <v>20251224</v>
      </c>
      <c r="X52" t="s">
        <v>39</v>
      </c>
      <c r="Y52">
        <v>135</v>
      </c>
      <c r="Z52">
        <v>37530</v>
      </c>
      <c r="AA52">
        <v>27872</v>
      </c>
      <c r="AG52" t="s">
        <v>41</v>
      </c>
      <c r="AQ52" t="s">
        <v>964</v>
      </c>
      <c r="AR52" t="s">
        <v>978</v>
      </c>
      <c r="AS52" t="s">
        <v>1014</v>
      </c>
      <c r="BF52" t="s">
        <v>1016</v>
      </c>
      <c r="BG52" t="s">
        <v>1207</v>
      </c>
      <c r="BH52" t="s">
        <v>1208</v>
      </c>
      <c r="BI52" t="s">
        <v>1022</v>
      </c>
      <c r="BJ52" t="s">
        <v>1209</v>
      </c>
      <c r="BK52" t="s">
        <v>1210</v>
      </c>
      <c r="BL52" t="s">
        <v>1211</v>
      </c>
      <c r="BM52" t="s">
        <v>1198</v>
      </c>
      <c r="BN52" t="s">
        <v>1201</v>
      </c>
      <c r="BO52" t="s">
        <v>966</v>
      </c>
      <c r="BP52" t="s">
        <v>1212</v>
      </c>
      <c r="BT52" t="s">
        <v>73</v>
      </c>
      <c r="BU52" t="s">
        <v>1213</v>
      </c>
      <c r="CB52">
        <v>1.42</v>
      </c>
      <c r="CE52" t="s">
        <v>1214</v>
      </c>
    </row>
    <row r="53" spans="1:86" x14ac:dyDescent="0.15">
      <c r="A53" s="60">
        <v>9781394266449</v>
      </c>
      <c r="C53" t="s">
        <v>79</v>
      </c>
      <c r="D53" t="s">
        <v>77</v>
      </c>
      <c r="F53" t="s">
        <v>54</v>
      </c>
      <c r="G53" t="s">
        <v>961</v>
      </c>
      <c r="H53" t="s">
        <v>962</v>
      </c>
      <c r="I53" t="s">
        <v>80</v>
      </c>
      <c r="J53" t="s">
        <v>994</v>
      </c>
      <c r="K53">
        <v>202503</v>
      </c>
      <c r="M53" t="s">
        <v>82</v>
      </c>
      <c r="O53" t="s">
        <v>81</v>
      </c>
      <c r="P53">
        <v>55</v>
      </c>
      <c r="Q53">
        <v>11275</v>
      </c>
      <c r="R53">
        <v>8478</v>
      </c>
      <c r="AG53" t="s">
        <v>41</v>
      </c>
      <c r="AQ53" t="s">
        <v>990</v>
      </c>
      <c r="AR53" t="s">
        <v>991</v>
      </c>
      <c r="BF53" t="s">
        <v>1022</v>
      </c>
      <c r="BG53" t="s">
        <v>1189</v>
      </c>
      <c r="BH53" t="s">
        <v>966</v>
      </c>
      <c r="BT53" t="s">
        <v>78</v>
      </c>
      <c r="BU53" t="s">
        <v>1215</v>
      </c>
      <c r="BY53">
        <v>1</v>
      </c>
      <c r="CB53">
        <v>370.721</v>
      </c>
      <c r="CE53" t="s">
        <v>1216</v>
      </c>
      <c r="CF53" t="s">
        <v>1204</v>
      </c>
      <c r="CG53" t="s">
        <v>1217</v>
      </c>
      <c r="CH53" t="s">
        <v>1218</v>
      </c>
    </row>
    <row r="54" spans="1:86" x14ac:dyDescent="0.15">
      <c r="A54" s="60">
        <v>9781529772128</v>
      </c>
      <c r="C54" t="s">
        <v>109</v>
      </c>
      <c r="D54" t="s">
        <v>107</v>
      </c>
      <c r="G54" t="s">
        <v>969</v>
      </c>
      <c r="I54" t="s">
        <v>62</v>
      </c>
      <c r="J54" t="s">
        <v>963</v>
      </c>
      <c r="K54">
        <v>202312</v>
      </c>
      <c r="M54" t="s">
        <v>110</v>
      </c>
      <c r="O54" t="s">
        <v>39</v>
      </c>
      <c r="P54">
        <v>60</v>
      </c>
      <c r="Q54">
        <v>16680</v>
      </c>
      <c r="R54">
        <v>12387</v>
      </c>
      <c r="S54" t="s">
        <v>1055</v>
      </c>
      <c r="T54">
        <v>20251224</v>
      </c>
      <c r="X54" t="s">
        <v>39</v>
      </c>
      <c r="Y54">
        <v>135</v>
      </c>
      <c r="Z54">
        <v>37530</v>
      </c>
      <c r="AA54">
        <v>27872</v>
      </c>
      <c r="AG54" t="s">
        <v>111</v>
      </c>
      <c r="AQ54" t="s">
        <v>964</v>
      </c>
      <c r="AR54" t="s">
        <v>978</v>
      </c>
      <c r="AS54" t="s">
        <v>1014</v>
      </c>
      <c r="AT54" t="s">
        <v>990</v>
      </c>
      <c r="AU54" t="s">
        <v>991</v>
      </c>
      <c r="BF54" t="s">
        <v>985</v>
      </c>
      <c r="BG54" t="s">
        <v>1219</v>
      </c>
      <c r="BH54" t="s">
        <v>1022</v>
      </c>
      <c r="BI54" t="s">
        <v>1220</v>
      </c>
      <c r="BJ54" t="s">
        <v>1198</v>
      </c>
      <c r="BK54" t="s">
        <v>979</v>
      </c>
      <c r="BL54" t="s">
        <v>1016</v>
      </c>
      <c r="BM54" t="s">
        <v>1208</v>
      </c>
      <c r="BN54" t="s">
        <v>966</v>
      </c>
      <c r="BP54" t="s">
        <v>985</v>
      </c>
      <c r="BT54" t="s">
        <v>108</v>
      </c>
      <c r="BU54" t="s">
        <v>1221</v>
      </c>
      <c r="BY54">
        <v>1</v>
      </c>
      <c r="CB54">
        <v>301</v>
      </c>
      <c r="CE54" t="s">
        <v>113</v>
      </c>
    </row>
    <row r="55" spans="1:86" x14ac:dyDescent="0.15">
      <c r="A55" s="60">
        <v>9781032778266</v>
      </c>
      <c r="C55" t="s">
        <v>115</v>
      </c>
      <c r="D55" t="s">
        <v>113</v>
      </c>
      <c r="F55" t="s">
        <v>116</v>
      </c>
      <c r="G55" t="s">
        <v>969</v>
      </c>
      <c r="I55" t="s">
        <v>48</v>
      </c>
      <c r="J55" t="s">
        <v>963</v>
      </c>
      <c r="K55">
        <v>202409</v>
      </c>
      <c r="M55" t="s">
        <v>117</v>
      </c>
      <c r="O55" t="s">
        <v>39</v>
      </c>
      <c r="P55">
        <v>130</v>
      </c>
      <c r="Q55">
        <v>36140</v>
      </c>
      <c r="R55">
        <v>27994</v>
      </c>
      <c r="AG55" t="s">
        <v>111</v>
      </c>
      <c r="BF55" t="s">
        <v>1222</v>
      </c>
      <c r="BG55" t="s">
        <v>966</v>
      </c>
      <c r="BT55" t="s">
        <v>114</v>
      </c>
      <c r="BU55" t="s">
        <v>1223</v>
      </c>
      <c r="CB55">
        <v>301</v>
      </c>
      <c r="CE55" t="s">
        <v>113</v>
      </c>
    </row>
    <row r="56" spans="1:86" x14ac:dyDescent="0.15">
      <c r="A56" s="60">
        <v>9781032423593</v>
      </c>
      <c r="C56" t="s">
        <v>115</v>
      </c>
      <c r="D56" t="s">
        <v>113</v>
      </c>
      <c r="F56" t="s">
        <v>116</v>
      </c>
      <c r="G56" t="s">
        <v>961</v>
      </c>
      <c r="H56" t="s">
        <v>962</v>
      </c>
      <c r="I56" t="s">
        <v>48</v>
      </c>
      <c r="J56" t="s">
        <v>963</v>
      </c>
      <c r="K56">
        <v>202409</v>
      </c>
      <c r="M56" t="s">
        <v>117</v>
      </c>
      <c r="O56" t="s">
        <v>39</v>
      </c>
      <c r="P56">
        <v>74.989999999999995</v>
      </c>
      <c r="Q56">
        <v>20847</v>
      </c>
      <c r="R56">
        <v>16148</v>
      </c>
      <c r="AG56" t="s">
        <v>111</v>
      </c>
      <c r="BF56" t="s">
        <v>1127</v>
      </c>
      <c r="BG56" t="s">
        <v>966</v>
      </c>
      <c r="BT56" t="s">
        <v>114</v>
      </c>
      <c r="BU56" t="s">
        <v>1223</v>
      </c>
      <c r="CB56">
        <v>301</v>
      </c>
      <c r="CE56" t="s">
        <v>113</v>
      </c>
    </row>
    <row r="57" spans="1:86" x14ac:dyDescent="0.15">
      <c r="A57" s="60">
        <v>9781529732559</v>
      </c>
      <c r="C57" t="s">
        <v>122</v>
      </c>
      <c r="D57" t="s">
        <v>120</v>
      </c>
      <c r="F57" t="s">
        <v>35</v>
      </c>
      <c r="G57" t="s">
        <v>961</v>
      </c>
      <c r="H57" t="s">
        <v>962</v>
      </c>
      <c r="I57" t="s">
        <v>37</v>
      </c>
      <c r="J57" t="s">
        <v>963</v>
      </c>
      <c r="K57">
        <v>202405</v>
      </c>
      <c r="M57" t="s">
        <v>123</v>
      </c>
      <c r="O57" t="s">
        <v>39</v>
      </c>
      <c r="P57">
        <v>40.99</v>
      </c>
      <c r="Q57">
        <v>11395</v>
      </c>
      <c r="R57">
        <v>8462</v>
      </c>
      <c r="AG57" t="s">
        <v>111</v>
      </c>
      <c r="AH57" t="s">
        <v>1224</v>
      </c>
      <c r="AI57" t="s">
        <v>210</v>
      </c>
      <c r="BF57" t="s">
        <v>1022</v>
      </c>
      <c r="BG57" t="s">
        <v>1225</v>
      </c>
      <c r="BH57" t="s">
        <v>966</v>
      </c>
      <c r="BT57" t="s">
        <v>121</v>
      </c>
      <c r="BU57" t="s">
        <v>1226</v>
      </c>
      <c r="CB57">
        <v>304.23</v>
      </c>
      <c r="CE57" t="s">
        <v>1227</v>
      </c>
      <c r="CF57" t="s">
        <v>1228</v>
      </c>
    </row>
    <row r="58" spans="1:86" x14ac:dyDescent="0.15">
      <c r="A58" s="60">
        <v>9781529732566</v>
      </c>
      <c r="C58" t="s">
        <v>122</v>
      </c>
      <c r="D58" t="s">
        <v>120</v>
      </c>
      <c r="F58" t="s">
        <v>35</v>
      </c>
      <c r="G58" t="s">
        <v>969</v>
      </c>
      <c r="I58" t="s">
        <v>37</v>
      </c>
      <c r="J58" t="s">
        <v>963</v>
      </c>
      <c r="K58">
        <v>202405</v>
      </c>
      <c r="M58" t="s">
        <v>123</v>
      </c>
      <c r="O58" t="s">
        <v>39</v>
      </c>
      <c r="P58">
        <v>122</v>
      </c>
      <c r="Q58">
        <v>33916</v>
      </c>
      <c r="R58">
        <v>25188</v>
      </c>
      <c r="AG58" t="s">
        <v>111</v>
      </c>
      <c r="AH58" t="s">
        <v>1224</v>
      </c>
      <c r="AI58" t="s">
        <v>210</v>
      </c>
      <c r="BF58" t="s">
        <v>966</v>
      </c>
      <c r="BT58" t="s">
        <v>121</v>
      </c>
      <c r="BU58" t="s">
        <v>1226</v>
      </c>
      <c r="CB58">
        <v>304.23</v>
      </c>
      <c r="CE58" t="s">
        <v>1227</v>
      </c>
      <c r="CF58" t="s">
        <v>1228</v>
      </c>
    </row>
    <row r="59" spans="1:86" x14ac:dyDescent="0.15">
      <c r="A59" s="60">
        <v>9783031913464</v>
      </c>
      <c r="C59" t="s">
        <v>128</v>
      </c>
      <c r="D59" t="s">
        <v>126</v>
      </c>
      <c r="G59" t="s">
        <v>969</v>
      </c>
      <c r="I59" t="s">
        <v>129</v>
      </c>
      <c r="J59" t="s">
        <v>971</v>
      </c>
      <c r="K59">
        <v>202506</v>
      </c>
      <c r="M59" t="s">
        <v>131</v>
      </c>
      <c r="O59" t="s">
        <v>130</v>
      </c>
      <c r="P59">
        <v>19.989999999999998</v>
      </c>
      <c r="Q59">
        <v>4777</v>
      </c>
      <c r="R59">
        <v>3512</v>
      </c>
      <c r="S59" t="s">
        <v>1012</v>
      </c>
      <c r="X59" t="s">
        <v>130</v>
      </c>
      <c r="Y59">
        <v>39.99</v>
      </c>
      <c r="Z59">
        <v>9557</v>
      </c>
      <c r="AA59">
        <v>7027</v>
      </c>
      <c r="AG59" t="s">
        <v>111</v>
      </c>
      <c r="AH59" t="s">
        <v>154</v>
      </c>
      <c r="AQ59" t="s">
        <v>1027</v>
      </c>
      <c r="AR59" t="s">
        <v>990</v>
      </c>
      <c r="AS59" t="s">
        <v>991</v>
      </c>
      <c r="AT59" t="s">
        <v>1014</v>
      </c>
      <c r="BF59" t="s">
        <v>1036</v>
      </c>
      <c r="BG59" t="s">
        <v>1229</v>
      </c>
      <c r="BH59" t="s">
        <v>1020</v>
      </c>
      <c r="BI59" t="s">
        <v>1022</v>
      </c>
      <c r="BJ59" t="s">
        <v>966</v>
      </c>
      <c r="BT59" t="s">
        <v>127</v>
      </c>
      <c r="BU59" t="s">
        <v>1230</v>
      </c>
      <c r="BY59">
        <v>1</v>
      </c>
      <c r="CC59" t="s">
        <v>1231</v>
      </c>
    </row>
    <row r="60" spans="1:86" x14ac:dyDescent="0.15">
      <c r="A60" s="60">
        <v>9781036200763</v>
      </c>
      <c r="C60" t="s">
        <v>135</v>
      </c>
      <c r="D60" t="s">
        <v>133</v>
      </c>
      <c r="G60" t="s">
        <v>969</v>
      </c>
      <c r="I60" t="s">
        <v>37</v>
      </c>
      <c r="J60" t="s">
        <v>963</v>
      </c>
      <c r="K60">
        <v>202501</v>
      </c>
      <c r="M60" t="s">
        <v>40</v>
      </c>
      <c r="O60" t="s">
        <v>39</v>
      </c>
      <c r="P60">
        <v>77</v>
      </c>
      <c r="Q60">
        <v>21406</v>
      </c>
      <c r="R60">
        <v>15897</v>
      </c>
      <c r="AG60" t="s">
        <v>111</v>
      </c>
      <c r="AQ60" t="s">
        <v>1027</v>
      </c>
      <c r="BF60" t="s">
        <v>1232</v>
      </c>
      <c r="BG60" t="s">
        <v>1233</v>
      </c>
      <c r="BH60" t="s">
        <v>1022</v>
      </c>
      <c r="BI60" t="s">
        <v>966</v>
      </c>
      <c r="BT60" t="s">
        <v>134</v>
      </c>
      <c r="BU60" t="s">
        <v>1234</v>
      </c>
      <c r="CB60">
        <v>301.09519999999998</v>
      </c>
      <c r="CE60" t="s">
        <v>1235</v>
      </c>
    </row>
    <row r="61" spans="1:86" x14ac:dyDescent="0.15">
      <c r="A61" s="60">
        <v>9781509558827</v>
      </c>
      <c r="C61" t="s">
        <v>139</v>
      </c>
      <c r="D61" t="s">
        <v>137</v>
      </c>
      <c r="F61" t="s">
        <v>96</v>
      </c>
      <c r="G61" t="s">
        <v>969</v>
      </c>
      <c r="I61" t="s">
        <v>140</v>
      </c>
      <c r="J61" t="s">
        <v>994</v>
      </c>
      <c r="K61">
        <v>202411</v>
      </c>
      <c r="M61" t="s">
        <v>141</v>
      </c>
      <c r="O61" t="s">
        <v>81</v>
      </c>
      <c r="P61">
        <v>69.95</v>
      </c>
      <c r="Q61">
        <v>14339</v>
      </c>
      <c r="R61">
        <v>10783</v>
      </c>
      <c r="AG61" t="s">
        <v>111</v>
      </c>
      <c r="BF61" t="s">
        <v>1175</v>
      </c>
      <c r="BG61" t="s">
        <v>1022</v>
      </c>
      <c r="BH61" t="s">
        <v>966</v>
      </c>
      <c r="BT61" t="s">
        <v>138</v>
      </c>
      <c r="BU61" t="s">
        <v>1236</v>
      </c>
    </row>
    <row r="62" spans="1:86" x14ac:dyDescent="0.15">
      <c r="A62" s="60">
        <v>9781509558834</v>
      </c>
      <c r="C62" t="s">
        <v>139</v>
      </c>
      <c r="D62" t="s">
        <v>137</v>
      </c>
      <c r="F62" t="s">
        <v>96</v>
      </c>
      <c r="G62" t="s">
        <v>961</v>
      </c>
      <c r="H62" t="s">
        <v>962</v>
      </c>
      <c r="I62" t="s">
        <v>140</v>
      </c>
      <c r="J62" t="s">
        <v>994</v>
      </c>
      <c r="K62">
        <v>202411</v>
      </c>
      <c r="M62" t="s">
        <v>141</v>
      </c>
      <c r="O62" t="s">
        <v>81</v>
      </c>
      <c r="P62">
        <v>24.95</v>
      </c>
      <c r="Q62">
        <v>5114</v>
      </c>
      <c r="R62">
        <v>3846</v>
      </c>
      <c r="AG62" t="s">
        <v>111</v>
      </c>
      <c r="BF62" t="s">
        <v>1237</v>
      </c>
      <c r="BG62" t="s">
        <v>1175</v>
      </c>
      <c r="BH62" t="s">
        <v>966</v>
      </c>
      <c r="BT62" t="s">
        <v>138</v>
      </c>
      <c r="BU62" t="s">
        <v>1236</v>
      </c>
    </row>
    <row r="63" spans="1:86" x14ac:dyDescent="0.15">
      <c r="A63" s="60">
        <v>9781803922119</v>
      </c>
      <c r="C63" t="s">
        <v>146</v>
      </c>
      <c r="D63" t="s">
        <v>144</v>
      </c>
      <c r="G63" t="s">
        <v>969</v>
      </c>
      <c r="I63" t="s">
        <v>147</v>
      </c>
      <c r="J63" t="s">
        <v>994</v>
      </c>
      <c r="K63">
        <v>202510</v>
      </c>
      <c r="M63" t="s">
        <v>148</v>
      </c>
      <c r="O63" t="s">
        <v>81</v>
      </c>
      <c r="P63">
        <v>315</v>
      </c>
      <c r="Q63">
        <v>64575</v>
      </c>
      <c r="R63">
        <v>51660</v>
      </c>
      <c r="AG63" t="s">
        <v>111</v>
      </c>
      <c r="AQ63" t="s">
        <v>964</v>
      </c>
      <c r="AR63" t="s">
        <v>978</v>
      </c>
      <c r="BF63" t="s">
        <v>966</v>
      </c>
      <c r="BT63" t="s">
        <v>145</v>
      </c>
      <c r="BU63" t="s">
        <v>1238</v>
      </c>
      <c r="CB63">
        <v>301</v>
      </c>
      <c r="CE63" t="s">
        <v>1239</v>
      </c>
      <c r="CF63" t="s">
        <v>113</v>
      </c>
    </row>
    <row r="64" spans="1:86" x14ac:dyDescent="0.15">
      <c r="A64" s="60">
        <v>9781032851266</v>
      </c>
      <c r="C64" t="s">
        <v>181</v>
      </c>
      <c r="D64" t="s">
        <v>179</v>
      </c>
      <c r="G64" t="s">
        <v>969</v>
      </c>
      <c r="I64" t="s">
        <v>48</v>
      </c>
      <c r="J64" t="s">
        <v>963</v>
      </c>
      <c r="K64">
        <v>202503</v>
      </c>
      <c r="M64" t="s">
        <v>182</v>
      </c>
      <c r="O64" t="s">
        <v>39</v>
      </c>
      <c r="P64">
        <v>116</v>
      </c>
      <c r="Q64">
        <v>32248</v>
      </c>
      <c r="R64">
        <v>24979</v>
      </c>
      <c r="S64" t="s">
        <v>1012</v>
      </c>
      <c r="X64" t="s">
        <v>39</v>
      </c>
      <c r="Y64">
        <v>145</v>
      </c>
      <c r="Z64">
        <v>40310</v>
      </c>
      <c r="AA64">
        <v>31224</v>
      </c>
      <c r="AG64" t="s">
        <v>183</v>
      </c>
      <c r="AH64" t="s">
        <v>210</v>
      </c>
      <c r="AQ64" t="s">
        <v>1027</v>
      </c>
      <c r="AR64" t="s">
        <v>1014</v>
      </c>
      <c r="AS64" t="s">
        <v>990</v>
      </c>
      <c r="AT64" t="s">
        <v>991</v>
      </c>
      <c r="BF64" t="s">
        <v>1187</v>
      </c>
      <c r="BG64" t="s">
        <v>1036</v>
      </c>
      <c r="BH64" t="s">
        <v>1240</v>
      </c>
      <c r="BI64" t="s">
        <v>966</v>
      </c>
      <c r="BT64" t="s">
        <v>180</v>
      </c>
      <c r="BU64" t="s">
        <v>1241</v>
      </c>
      <c r="BY64">
        <v>1</v>
      </c>
      <c r="CB64">
        <v>307.76095213500003</v>
      </c>
      <c r="CE64" t="s">
        <v>1242</v>
      </c>
      <c r="CF64" t="s">
        <v>1242</v>
      </c>
    </row>
    <row r="65" spans="1:87" x14ac:dyDescent="0.15">
      <c r="A65" s="60">
        <v>9781041074519</v>
      </c>
      <c r="C65" t="s">
        <v>187</v>
      </c>
      <c r="D65" t="s">
        <v>185</v>
      </c>
      <c r="G65" t="s">
        <v>969</v>
      </c>
      <c r="I65" t="s">
        <v>48</v>
      </c>
      <c r="J65" t="s">
        <v>963</v>
      </c>
      <c r="K65">
        <v>202508</v>
      </c>
      <c r="M65" t="s">
        <v>188</v>
      </c>
      <c r="O65" t="s">
        <v>39</v>
      </c>
      <c r="P65">
        <v>116</v>
      </c>
      <c r="Q65">
        <v>32248</v>
      </c>
      <c r="R65">
        <v>24979</v>
      </c>
      <c r="S65" t="s">
        <v>1055</v>
      </c>
      <c r="T65">
        <v>20260325</v>
      </c>
      <c r="X65" t="s">
        <v>39</v>
      </c>
      <c r="Y65">
        <v>145</v>
      </c>
      <c r="Z65">
        <v>40310</v>
      </c>
      <c r="AA65">
        <v>31224</v>
      </c>
      <c r="AG65" t="s">
        <v>183</v>
      </c>
      <c r="AH65" t="s">
        <v>478</v>
      </c>
      <c r="AQ65" t="s">
        <v>1014</v>
      </c>
      <c r="BF65" t="s">
        <v>1056</v>
      </c>
      <c r="BG65" t="s">
        <v>966</v>
      </c>
      <c r="BT65" t="s">
        <v>186</v>
      </c>
      <c r="BU65" t="s">
        <v>1243</v>
      </c>
      <c r="CB65">
        <v>305.5</v>
      </c>
      <c r="CE65" t="s">
        <v>1244</v>
      </c>
      <c r="CF65" t="s">
        <v>1245</v>
      </c>
    </row>
    <row r="66" spans="1:87" x14ac:dyDescent="0.15">
      <c r="A66" s="60">
        <v>9783031321511</v>
      </c>
      <c r="C66" t="s">
        <v>192</v>
      </c>
      <c r="D66" t="s">
        <v>190</v>
      </c>
      <c r="G66" t="s">
        <v>969</v>
      </c>
      <c r="I66" t="s">
        <v>167</v>
      </c>
      <c r="J66" t="s">
        <v>971</v>
      </c>
      <c r="K66">
        <v>202411</v>
      </c>
      <c r="L66" t="s">
        <v>972</v>
      </c>
      <c r="M66" t="s">
        <v>193</v>
      </c>
      <c r="O66" t="s">
        <v>130</v>
      </c>
      <c r="P66">
        <v>499.99</v>
      </c>
      <c r="Q66">
        <v>119497</v>
      </c>
      <c r="R66">
        <v>87858</v>
      </c>
      <c r="U66" t="s">
        <v>973</v>
      </c>
      <c r="AG66" t="s">
        <v>183</v>
      </c>
      <c r="AH66" t="s">
        <v>478</v>
      </c>
      <c r="AI66" t="s">
        <v>346</v>
      </c>
      <c r="AQ66" t="s">
        <v>964</v>
      </c>
      <c r="AR66" t="s">
        <v>978</v>
      </c>
      <c r="AS66" t="s">
        <v>990</v>
      </c>
      <c r="AT66" t="s">
        <v>991</v>
      </c>
      <c r="BF66" t="s">
        <v>1246</v>
      </c>
      <c r="BG66" t="s">
        <v>1247</v>
      </c>
      <c r="BH66" t="s">
        <v>1016</v>
      </c>
      <c r="BI66" t="s">
        <v>1248</v>
      </c>
      <c r="BJ66" t="s">
        <v>1249</v>
      </c>
      <c r="BK66" t="s">
        <v>1250</v>
      </c>
      <c r="BL66" t="s">
        <v>1019</v>
      </c>
      <c r="BM66" t="s">
        <v>1022</v>
      </c>
      <c r="BN66" t="s">
        <v>966</v>
      </c>
      <c r="BP66" t="s">
        <v>1246</v>
      </c>
      <c r="BT66" t="s">
        <v>191</v>
      </c>
      <c r="BU66" t="s">
        <v>1251</v>
      </c>
      <c r="BY66">
        <v>1</v>
      </c>
    </row>
    <row r="67" spans="1:87" x14ac:dyDescent="0.15">
      <c r="A67" s="60">
        <v>9781440876714</v>
      </c>
      <c r="C67" t="s">
        <v>197</v>
      </c>
      <c r="D67" t="s">
        <v>195</v>
      </c>
      <c r="I67" t="s">
        <v>160</v>
      </c>
      <c r="J67" t="s">
        <v>963</v>
      </c>
      <c r="K67">
        <v>202502</v>
      </c>
      <c r="M67" t="s">
        <v>63</v>
      </c>
      <c r="O67" t="s">
        <v>39</v>
      </c>
      <c r="P67">
        <v>190</v>
      </c>
      <c r="Q67">
        <v>52820</v>
      </c>
      <c r="R67">
        <v>40071</v>
      </c>
      <c r="U67" t="s">
        <v>973</v>
      </c>
      <c r="AG67" t="s">
        <v>183</v>
      </c>
      <c r="AH67" t="s">
        <v>478</v>
      </c>
      <c r="AI67" t="s">
        <v>1252</v>
      </c>
      <c r="AQ67" t="s">
        <v>964</v>
      </c>
      <c r="AR67" t="s">
        <v>978</v>
      </c>
      <c r="AS67" t="s">
        <v>1253</v>
      </c>
      <c r="AT67" t="s">
        <v>990</v>
      </c>
      <c r="AU67" t="s">
        <v>991</v>
      </c>
      <c r="BF67" t="s">
        <v>1247</v>
      </c>
      <c r="BG67" t="s">
        <v>966</v>
      </c>
      <c r="BP67" t="s">
        <v>1247</v>
      </c>
      <c r="BT67" t="s">
        <v>196</v>
      </c>
      <c r="BU67" t="s">
        <v>1254</v>
      </c>
      <c r="BY67">
        <v>1</v>
      </c>
      <c r="CB67">
        <v>305.5</v>
      </c>
      <c r="CE67" t="s">
        <v>1255</v>
      </c>
    </row>
    <row r="68" spans="1:87" x14ac:dyDescent="0.15">
      <c r="A68" s="60">
        <v>9780745685076</v>
      </c>
      <c r="C68" t="s">
        <v>202</v>
      </c>
      <c r="D68" t="s">
        <v>200</v>
      </c>
      <c r="G68" t="s">
        <v>969</v>
      </c>
      <c r="I68" t="s">
        <v>140</v>
      </c>
      <c r="J68" t="s">
        <v>994</v>
      </c>
      <c r="K68">
        <v>202511</v>
      </c>
      <c r="M68" t="s">
        <v>161</v>
      </c>
      <c r="O68" t="s">
        <v>81</v>
      </c>
      <c r="P68">
        <v>69.95</v>
      </c>
      <c r="Q68">
        <v>14339</v>
      </c>
      <c r="R68">
        <v>10783</v>
      </c>
      <c r="AG68" t="s">
        <v>183</v>
      </c>
      <c r="AH68" t="s">
        <v>210</v>
      </c>
      <c r="AI68" t="s">
        <v>1256</v>
      </c>
      <c r="BF68" t="s">
        <v>966</v>
      </c>
      <c r="BT68" t="s">
        <v>201</v>
      </c>
      <c r="BU68" t="s">
        <v>1257</v>
      </c>
    </row>
    <row r="69" spans="1:87" x14ac:dyDescent="0.15">
      <c r="A69" s="60">
        <v>9780745685083</v>
      </c>
      <c r="C69" t="s">
        <v>202</v>
      </c>
      <c r="D69" t="s">
        <v>200</v>
      </c>
      <c r="G69" t="s">
        <v>961</v>
      </c>
      <c r="H69" t="s">
        <v>962</v>
      </c>
      <c r="I69" t="s">
        <v>140</v>
      </c>
      <c r="J69" t="s">
        <v>994</v>
      </c>
      <c r="K69">
        <v>202511</v>
      </c>
      <c r="M69" t="s">
        <v>161</v>
      </c>
      <c r="O69" t="s">
        <v>81</v>
      </c>
      <c r="P69">
        <v>24.95</v>
      </c>
      <c r="Q69">
        <v>5114</v>
      </c>
      <c r="R69">
        <v>3846</v>
      </c>
      <c r="AG69" t="s">
        <v>183</v>
      </c>
      <c r="AH69" t="s">
        <v>210</v>
      </c>
      <c r="AI69" t="s">
        <v>1256</v>
      </c>
      <c r="BF69" t="s">
        <v>1077</v>
      </c>
      <c r="BG69" t="s">
        <v>966</v>
      </c>
      <c r="BT69" t="s">
        <v>201</v>
      </c>
      <c r="BU69" t="s">
        <v>1257</v>
      </c>
    </row>
    <row r="70" spans="1:87" x14ac:dyDescent="0.15">
      <c r="A70" s="60">
        <v>9781509563753</v>
      </c>
      <c r="C70" t="s">
        <v>216</v>
      </c>
      <c r="D70" t="s">
        <v>214</v>
      </c>
      <c r="G70" t="s">
        <v>969</v>
      </c>
      <c r="I70" t="s">
        <v>140</v>
      </c>
      <c r="J70" t="s">
        <v>994</v>
      </c>
      <c r="K70">
        <v>202510</v>
      </c>
      <c r="M70" t="s">
        <v>217</v>
      </c>
      <c r="O70" t="s">
        <v>81</v>
      </c>
      <c r="P70">
        <v>69.95</v>
      </c>
      <c r="Q70">
        <v>14339</v>
      </c>
      <c r="R70">
        <v>10783</v>
      </c>
      <c r="AG70" t="s">
        <v>218</v>
      </c>
      <c r="AH70" t="s">
        <v>235</v>
      </c>
      <c r="BF70" t="s">
        <v>966</v>
      </c>
      <c r="BT70" t="s">
        <v>215</v>
      </c>
      <c r="BU70" t="s">
        <v>1258</v>
      </c>
    </row>
    <row r="71" spans="1:87" x14ac:dyDescent="0.15">
      <c r="A71" s="60">
        <v>9781509563760</v>
      </c>
      <c r="C71" t="s">
        <v>216</v>
      </c>
      <c r="D71" t="s">
        <v>214</v>
      </c>
      <c r="G71" t="s">
        <v>961</v>
      </c>
      <c r="H71" t="s">
        <v>962</v>
      </c>
      <c r="I71" t="s">
        <v>140</v>
      </c>
      <c r="J71" t="s">
        <v>994</v>
      </c>
      <c r="K71">
        <v>202509</v>
      </c>
      <c r="M71" t="s">
        <v>217</v>
      </c>
      <c r="O71" t="s">
        <v>81</v>
      </c>
      <c r="P71">
        <v>24.95</v>
      </c>
      <c r="Q71">
        <v>5114</v>
      </c>
      <c r="R71">
        <v>3846</v>
      </c>
      <c r="AG71" t="s">
        <v>218</v>
      </c>
      <c r="AH71" t="s">
        <v>235</v>
      </c>
      <c r="BF71" t="s">
        <v>1103</v>
      </c>
      <c r="BG71" t="s">
        <v>966</v>
      </c>
      <c r="BT71" t="s">
        <v>215</v>
      </c>
      <c r="BU71" t="s">
        <v>1258</v>
      </c>
    </row>
    <row r="72" spans="1:87" x14ac:dyDescent="0.15">
      <c r="A72" s="60">
        <v>9781032704906</v>
      </c>
      <c r="C72" t="s">
        <v>223</v>
      </c>
      <c r="D72" t="s">
        <v>221</v>
      </c>
      <c r="G72" t="s">
        <v>969</v>
      </c>
      <c r="I72" t="s">
        <v>48</v>
      </c>
      <c r="J72" t="s">
        <v>963</v>
      </c>
      <c r="K72">
        <v>202507</v>
      </c>
      <c r="M72" t="s">
        <v>224</v>
      </c>
      <c r="O72" t="s">
        <v>39</v>
      </c>
      <c r="P72">
        <v>116</v>
      </c>
      <c r="Q72">
        <v>32248</v>
      </c>
      <c r="R72">
        <v>24979</v>
      </c>
      <c r="S72" t="s">
        <v>1055</v>
      </c>
      <c r="T72">
        <v>20260325</v>
      </c>
      <c r="X72" t="s">
        <v>39</v>
      </c>
      <c r="Y72">
        <v>145</v>
      </c>
      <c r="Z72">
        <v>40310</v>
      </c>
      <c r="AA72">
        <v>31224</v>
      </c>
      <c r="AG72" t="s">
        <v>218</v>
      </c>
      <c r="AH72" t="s">
        <v>378</v>
      </c>
      <c r="AI72" t="s">
        <v>235</v>
      </c>
      <c r="AQ72" t="s">
        <v>1014</v>
      </c>
      <c r="BF72" t="s">
        <v>1056</v>
      </c>
      <c r="BG72" t="s">
        <v>966</v>
      </c>
      <c r="BT72" t="s">
        <v>222</v>
      </c>
      <c r="BU72" t="s">
        <v>1259</v>
      </c>
      <c r="CB72">
        <v>1.98</v>
      </c>
      <c r="CE72" t="s">
        <v>1260</v>
      </c>
      <c r="CF72" t="s">
        <v>1261</v>
      </c>
      <c r="CG72" t="s">
        <v>1262</v>
      </c>
      <c r="CH72" t="s">
        <v>1263</v>
      </c>
      <c r="CI72" t="s">
        <v>1264</v>
      </c>
    </row>
    <row r="73" spans="1:87" x14ac:dyDescent="0.15">
      <c r="A73" s="60">
        <v>9781032703534</v>
      </c>
      <c r="C73" t="s">
        <v>223</v>
      </c>
      <c r="D73" t="s">
        <v>221</v>
      </c>
      <c r="G73" t="s">
        <v>961</v>
      </c>
      <c r="H73" t="s">
        <v>962</v>
      </c>
      <c r="I73" t="s">
        <v>48</v>
      </c>
      <c r="J73" t="s">
        <v>963</v>
      </c>
      <c r="K73">
        <v>202507</v>
      </c>
      <c r="M73" t="s">
        <v>224</v>
      </c>
      <c r="O73" t="s">
        <v>39</v>
      </c>
      <c r="P73">
        <v>39.99</v>
      </c>
      <c r="Q73">
        <v>11117</v>
      </c>
      <c r="R73">
        <v>8611</v>
      </c>
      <c r="AG73" t="s">
        <v>218</v>
      </c>
      <c r="AH73" t="s">
        <v>378</v>
      </c>
      <c r="AI73" t="s">
        <v>235</v>
      </c>
      <c r="BF73" t="s">
        <v>1265</v>
      </c>
      <c r="BG73" t="s">
        <v>966</v>
      </c>
      <c r="BT73" t="s">
        <v>222</v>
      </c>
      <c r="BU73" t="s">
        <v>1259</v>
      </c>
      <c r="CB73">
        <v>1.98</v>
      </c>
      <c r="CE73" t="s">
        <v>1260</v>
      </c>
      <c r="CF73" t="s">
        <v>1261</v>
      </c>
      <c r="CG73" t="s">
        <v>1262</v>
      </c>
      <c r="CH73" t="s">
        <v>1263</v>
      </c>
      <c r="CI73" t="s">
        <v>1264</v>
      </c>
    </row>
    <row r="74" spans="1:87" x14ac:dyDescent="0.15">
      <c r="A74" s="60">
        <v>9783032034755</v>
      </c>
      <c r="C74" t="s">
        <v>229</v>
      </c>
      <c r="D74" t="s">
        <v>227</v>
      </c>
      <c r="G74" t="s">
        <v>969</v>
      </c>
      <c r="I74" t="s">
        <v>129</v>
      </c>
      <c r="J74" t="s">
        <v>971</v>
      </c>
      <c r="K74">
        <v>202511</v>
      </c>
      <c r="M74" t="s">
        <v>230</v>
      </c>
      <c r="O74" t="s">
        <v>130</v>
      </c>
      <c r="P74">
        <v>99.99</v>
      </c>
      <c r="Q74">
        <v>23897</v>
      </c>
      <c r="R74">
        <v>17570</v>
      </c>
      <c r="AG74" t="s">
        <v>218</v>
      </c>
      <c r="BF74" t="s">
        <v>966</v>
      </c>
      <c r="BT74" t="s">
        <v>228</v>
      </c>
      <c r="BU74" t="s">
        <v>1266</v>
      </c>
    </row>
    <row r="75" spans="1:87" x14ac:dyDescent="0.15">
      <c r="A75" s="60">
        <v>9781350534353</v>
      </c>
      <c r="C75" t="s">
        <v>295</v>
      </c>
      <c r="D75" t="s">
        <v>293</v>
      </c>
      <c r="G75" t="s">
        <v>969</v>
      </c>
      <c r="I75" t="s">
        <v>160</v>
      </c>
      <c r="J75" t="s">
        <v>963</v>
      </c>
      <c r="K75">
        <v>202511</v>
      </c>
      <c r="M75" t="s">
        <v>224</v>
      </c>
      <c r="O75" t="s">
        <v>39</v>
      </c>
      <c r="P75">
        <v>65</v>
      </c>
      <c r="Q75">
        <v>18070</v>
      </c>
      <c r="R75">
        <v>14430</v>
      </c>
      <c r="AG75" t="s">
        <v>296</v>
      </c>
      <c r="AH75" t="s">
        <v>822</v>
      </c>
      <c r="BF75" t="s">
        <v>966</v>
      </c>
      <c r="BT75" t="s">
        <v>294</v>
      </c>
      <c r="BU75" t="s">
        <v>1267</v>
      </c>
    </row>
    <row r="76" spans="1:87" x14ac:dyDescent="0.15">
      <c r="A76" s="60">
        <v>9781350534360</v>
      </c>
      <c r="C76" t="s">
        <v>295</v>
      </c>
      <c r="D76" t="s">
        <v>293</v>
      </c>
      <c r="G76" t="s">
        <v>961</v>
      </c>
      <c r="H76" t="s">
        <v>962</v>
      </c>
      <c r="I76" t="s">
        <v>160</v>
      </c>
      <c r="J76" t="s">
        <v>963</v>
      </c>
      <c r="K76">
        <v>202511</v>
      </c>
      <c r="M76" t="s">
        <v>224</v>
      </c>
      <c r="O76" t="s">
        <v>39</v>
      </c>
      <c r="P76">
        <v>19.989999999999998</v>
      </c>
      <c r="Q76">
        <v>5557</v>
      </c>
      <c r="R76">
        <v>4437</v>
      </c>
      <c r="AG76" t="s">
        <v>296</v>
      </c>
      <c r="AH76" t="s">
        <v>822</v>
      </c>
      <c r="BF76" t="s">
        <v>1077</v>
      </c>
      <c r="BG76" t="s">
        <v>966</v>
      </c>
      <c r="BT76" t="s">
        <v>294</v>
      </c>
      <c r="BU76" t="s">
        <v>1267</v>
      </c>
    </row>
    <row r="77" spans="1:87" x14ac:dyDescent="0.15">
      <c r="A77" s="60">
        <v>9780262553537</v>
      </c>
      <c r="C77" t="s">
        <v>301</v>
      </c>
      <c r="D77" t="s">
        <v>299</v>
      </c>
      <c r="G77" t="s">
        <v>961</v>
      </c>
      <c r="H77" t="s">
        <v>962</v>
      </c>
      <c r="I77" t="s">
        <v>302</v>
      </c>
      <c r="J77" t="s">
        <v>994</v>
      </c>
      <c r="K77">
        <v>202512</v>
      </c>
      <c r="M77" t="s">
        <v>303</v>
      </c>
      <c r="O77" t="s">
        <v>81</v>
      </c>
      <c r="P77">
        <v>65</v>
      </c>
      <c r="Q77">
        <v>13325</v>
      </c>
      <c r="R77">
        <v>10660</v>
      </c>
      <c r="AG77" t="s">
        <v>296</v>
      </c>
      <c r="AH77" t="s">
        <v>822</v>
      </c>
      <c r="BF77" t="s">
        <v>966</v>
      </c>
      <c r="BT77" t="s">
        <v>300</v>
      </c>
      <c r="BU77" t="s">
        <v>1268</v>
      </c>
      <c r="CE77" t="s">
        <v>1269</v>
      </c>
      <c r="CF77" t="s">
        <v>1269</v>
      </c>
      <c r="CG77" t="s">
        <v>1269</v>
      </c>
      <c r="CH77" t="s">
        <v>1269</v>
      </c>
    </row>
    <row r="78" spans="1:87" x14ac:dyDescent="0.15">
      <c r="A78" s="60">
        <v>9780198888130</v>
      </c>
      <c r="C78" t="s">
        <v>307</v>
      </c>
      <c r="D78" t="s">
        <v>305</v>
      </c>
      <c r="G78" t="s">
        <v>969</v>
      </c>
      <c r="I78" t="s">
        <v>308</v>
      </c>
      <c r="J78" t="s">
        <v>963</v>
      </c>
      <c r="K78">
        <v>202502</v>
      </c>
      <c r="M78" t="s">
        <v>309</v>
      </c>
      <c r="O78" t="s">
        <v>39</v>
      </c>
      <c r="P78">
        <v>99</v>
      </c>
      <c r="Q78">
        <v>27522</v>
      </c>
      <c r="R78">
        <v>21978</v>
      </c>
      <c r="AG78" t="s">
        <v>296</v>
      </c>
      <c r="AH78" t="s">
        <v>822</v>
      </c>
      <c r="BF78" t="s">
        <v>966</v>
      </c>
      <c r="BT78" t="s">
        <v>306</v>
      </c>
      <c r="BU78" t="s">
        <v>1270</v>
      </c>
    </row>
    <row r="79" spans="1:87" x14ac:dyDescent="0.15">
      <c r="A79" s="60">
        <v>9780231214087</v>
      </c>
      <c r="C79" t="s">
        <v>320</v>
      </c>
      <c r="D79" t="s">
        <v>318</v>
      </c>
      <c r="G79" t="s">
        <v>969</v>
      </c>
      <c r="I79" t="s">
        <v>245</v>
      </c>
      <c r="J79" t="s">
        <v>994</v>
      </c>
      <c r="K79">
        <v>202512</v>
      </c>
      <c r="M79" t="s">
        <v>321</v>
      </c>
      <c r="O79" t="s">
        <v>81</v>
      </c>
      <c r="P79">
        <v>140</v>
      </c>
      <c r="Q79">
        <v>28700</v>
      </c>
      <c r="R79">
        <v>22960</v>
      </c>
      <c r="AG79" t="s">
        <v>322</v>
      </c>
      <c r="AH79" t="s">
        <v>1271</v>
      </c>
      <c r="AI79" t="s">
        <v>90</v>
      </c>
      <c r="AJ79" t="s">
        <v>1272</v>
      </c>
      <c r="BF79" t="s">
        <v>966</v>
      </c>
      <c r="BT79" t="s">
        <v>319</v>
      </c>
      <c r="BU79" t="s">
        <v>1273</v>
      </c>
    </row>
    <row r="80" spans="1:87" x14ac:dyDescent="0.15">
      <c r="A80" s="60">
        <v>9780231214094</v>
      </c>
      <c r="C80" t="s">
        <v>320</v>
      </c>
      <c r="D80" t="s">
        <v>318</v>
      </c>
      <c r="G80" t="s">
        <v>961</v>
      </c>
      <c r="H80" t="s">
        <v>962</v>
      </c>
      <c r="I80" t="s">
        <v>245</v>
      </c>
      <c r="J80" t="s">
        <v>994</v>
      </c>
      <c r="K80">
        <v>202512</v>
      </c>
      <c r="M80" t="s">
        <v>321</v>
      </c>
      <c r="O80" t="s">
        <v>81</v>
      </c>
      <c r="P80">
        <v>36</v>
      </c>
      <c r="Q80">
        <v>7380</v>
      </c>
      <c r="R80">
        <v>5904</v>
      </c>
      <c r="AG80" t="s">
        <v>322</v>
      </c>
      <c r="AH80" t="s">
        <v>1271</v>
      </c>
      <c r="AI80" t="s">
        <v>90</v>
      </c>
      <c r="AJ80" t="s">
        <v>1272</v>
      </c>
      <c r="BF80" t="s">
        <v>1103</v>
      </c>
      <c r="BG80" t="s">
        <v>966</v>
      </c>
      <c r="BT80" t="s">
        <v>319</v>
      </c>
      <c r="BU80" t="s">
        <v>1273</v>
      </c>
    </row>
    <row r="81" spans="1:87" x14ac:dyDescent="0.15">
      <c r="A81" s="60">
        <v>9781509555420</v>
      </c>
      <c r="C81" t="s">
        <v>327</v>
      </c>
      <c r="D81" t="s">
        <v>325</v>
      </c>
      <c r="G81" t="s">
        <v>969</v>
      </c>
      <c r="I81" t="s">
        <v>140</v>
      </c>
      <c r="J81" t="s">
        <v>994</v>
      </c>
      <c r="K81">
        <v>202407</v>
      </c>
      <c r="M81" t="s">
        <v>328</v>
      </c>
      <c r="O81" t="s">
        <v>81</v>
      </c>
      <c r="P81">
        <v>69.95</v>
      </c>
      <c r="Q81">
        <v>14339</v>
      </c>
      <c r="R81">
        <v>10783</v>
      </c>
      <c r="AG81" t="s">
        <v>322</v>
      </c>
      <c r="BF81" t="s">
        <v>1274</v>
      </c>
      <c r="BG81" t="s">
        <v>1022</v>
      </c>
      <c r="BH81" t="s">
        <v>966</v>
      </c>
      <c r="BT81" t="s">
        <v>326</v>
      </c>
      <c r="BU81" t="s">
        <v>1275</v>
      </c>
    </row>
    <row r="82" spans="1:87" x14ac:dyDescent="0.15">
      <c r="A82" s="60">
        <v>9781509555437</v>
      </c>
      <c r="C82" t="s">
        <v>327</v>
      </c>
      <c r="D82" t="s">
        <v>325</v>
      </c>
      <c r="G82" t="s">
        <v>961</v>
      </c>
      <c r="H82" t="s">
        <v>962</v>
      </c>
      <c r="I82" t="s">
        <v>140</v>
      </c>
      <c r="J82" t="s">
        <v>994</v>
      </c>
      <c r="K82">
        <v>202407</v>
      </c>
      <c r="M82" t="s">
        <v>328</v>
      </c>
      <c r="O82" t="s">
        <v>81</v>
      </c>
      <c r="P82">
        <v>22.95</v>
      </c>
      <c r="Q82">
        <v>4704</v>
      </c>
      <c r="R82">
        <v>3537</v>
      </c>
      <c r="AG82" t="s">
        <v>322</v>
      </c>
      <c r="BF82" t="s">
        <v>1276</v>
      </c>
      <c r="BG82" t="s">
        <v>1274</v>
      </c>
      <c r="BH82" t="s">
        <v>966</v>
      </c>
      <c r="BT82" t="s">
        <v>326</v>
      </c>
      <c r="BU82" t="s">
        <v>1277</v>
      </c>
    </row>
    <row r="83" spans="1:87" x14ac:dyDescent="0.15">
      <c r="A83" s="60">
        <v>9781800377981</v>
      </c>
      <c r="C83" t="s">
        <v>333</v>
      </c>
      <c r="D83" t="s">
        <v>331</v>
      </c>
      <c r="G83" t="s">
        <v>969</v>
      </c>
      <c r="I83" t="s">
        <v>147</v>
      </c>
      <c r="J83" t="s">
        <v>994</v>
      </c>
      <c r="K83">
        <v>202410</v>
      </c>
      <c r="M83" t="s">
        <v>334</v>
      </c>
      <c r="O83" t="s">
        <v>81</v>
      </c>
      <c r="P83">
        <v>402</v>
      </c>
      <c r="Q83">
        <v>82410</v>
      </c>
      <c r="R83">
        <v>65928</v>
      </c>
      <c r="AG83" t="s">
        <v>322</v>
      </c>
      <c r="AQ83" t="s">
        <v>964</v>
      </c>
      <c r="AR83" t="s">
        <v>978</v>
      </c>
      <c r="BF83" t="s">
        <v>966</v>
      </c>
      <c r="BT83" t="s">
        <v>332</v>
      </c>
      <c r="BU83" t="s">
        <v>1278</v>
      </c>
      <c r="CB83">
        <v>503</v>
      </c>
      <c r="CE83" t="s">
        <v>1279</v>
      </c>
      <c r="CF83" t="s">
        <v>1280</v>
      </c>
    </row>
    <row r="84" spans="1:87" x14ac:dyDescent="0.15">
      <c r="A84" s="60">
        <v>9780197653609</v>
      </c>
      <c r="C84" t="s">
        <v>338</v>
      </c>
      <c r="D84" t="s">
        <v>336</v>
      </c>
      <c r="G84" t="s">
        <v>969</v>
      </c>
      <c r="I84" t="s">
        <v>339</v>
      </c>
      <c r="J84" t="s">
        <v>963</v>
      </c>
      <c r="K84">
        <v>202505</v>
      </c>
      <c r="M84" t="s">
        <v>340</v>
      </c>
      <c r="O84" t="s">
        <v>39</v>
      </c>
      <c r="P84">
        <v>147.5</v>
      </c>
      <c r="Q84">
        <v>41005</v>
      </c>
      <c r="R84">
        <v>32745</v>
      </c>
      <c r="AG84" t="s">
        <v>322</v>
      </c>
      <c r="AH84" t="s">
        <v>1281</v>
      </c>
      <c r="AQ84" t="s">
        <v>964</v>
      </c>
      <c r="AR84" t="s">
        <v>978</v>
      </c>
      <c r="BF84" t="s">
        <v>1022</v>
      </c>
      <c r="BG84" t="s">
        <v>1016</v>
      </c>
      <c r="BH84" t="s">
        <v>1282</v>
      </c>
      <c r="BI84" t="s">
        <v>966</v>
      </c>
      <c r="BT84" t="s">
        <v>337</v>
      </c>
      <c r="BU84" t="s">
        <v>1283</v>
      </c>
      <c r="CB84">
        <v>303.48340000000002</v>
      </c>
      <c r="CE84" t="s">
        <v>1284</v>
      </c>
      <c r="CF84" t="s">
        <v>1285</v>
      </c>
    </row>
    <row r="85" spans="1:87" x14ac:dyDescent="0.15">
      <c r="A85" s="60">
        <v>9781032540320</v>
      </c>
      <c r="C85" t="s">
        <v>357</v>
      </c>
      <c r="D85" t="s">
        <v>355</v>
      </c>
      <c r="G85" t="s">
        <v>969</v>
      </c>
      <c r="I85" t="s">
        <v>48</v>
      </c>
      <c r="J85" t="s">
        <v>963</v>
      </c>
      <c r="K85">
        <v>202503</v>
      </c>
      <c r="M85" t="s">
        <v>358</v>
      </c>
      <c r="O85" t="s">
        <v>39</v>
      </c>
      <c r="P85">
        <v>184</v>
      </c>
      <c r="Q85">
        <v>51152</v>
      </c>
      <c r="R85">
        <v>39622</v>
      </c>
      <c r="S85" t="s">
        <v>1012</v>
      </c>
      <c r="X85" t="s">
        <v>39</v>
      </c>
      <c r="Y85">
        <v>230</v>
      </c>
      <c r="Z85">
        <v>63940</v>
      </c>
      <c r="AA85">
        <v>49528</v>
      </c>
      <c r="AG85" t="s">
        <v>359</v>
      </c>
      <c r="AH85" t="s">
        <v>1286</v>
      </c>
      <c r="AQ85" t="s">
        <v>964</v>
      </c>
      <c r="AR85" t="s">
        <v>978</v>
      </c>
      <c r="AS85" t="s">
        <v>1014</v>
      </c>
      <c r="AT85" t="s">
        <v>990</v>
      </c>
      <c r="AU85" t="s">
        <v>991</v>
      </c>
      <c r="BF85" t="s">
        <v>1016</v>
      </c>
      <c r="BG85" t="s">
        <v>1187</v>
      </c>
      <c r="BH85" t="s">
        <v>966</v>
      </c>
      <c r="BT85" t="s">
        <v>356</v>
      </c>
      <c r="BU85" t="s">
        <v>1287</v>
      </c>
      <c r="BY85">
        <v>1</v>
      </c>
      <c r="CB85">
        <v>363.34800000000001</v>
      </c>
      <c r="CE85" t="s">
        <v>1288</v>
      </c>
    </row>
    <row r="86" spans="1:87" x14ac:dyDescent="0.15">
      <c r="A86" s="60">
        <v>9781509563081</v>
      </c>
      <c r="C86" t="s">
        <v>363</v>
      </c>
      <c r="D86" t="s">
        <v>361</v>
      </c>
      <c r="F86" t="s">
        <v>96</v>
      </c>
      <c r="G86" t="s">
        <v>961</v>
      </c>
      <c r="H86" t="s">
        <v>962</v>
      </c>
      <c r="I86" t="s">
        <v>140</v>
      </c>
      <c r="J86" t="s">
        <v>994</v>
      </c>
      <c r="K86">
        <v>202502</v>
      </c>
      <c r="M86" t="s">
        <v>364</v>
      </c>
      <c r="O86" t="s">
        <v>81</v>
      </c>
      <c r="P86">
        <v>28.95</v>
      </c>
      <c r="Q86">
        <v>5934</v>
      </c>
      <c r="R86">
        <v>4462</v>
      </c>
      <c r="AG86" t="s">
        <v>359</v>
      </c>
      <c r="AH86" t="s">
        <v>1286</v>
      </c>
      <c r="BF86" t="s">
        <v>1289</v>
      </c>
      <c r="BG86" t="s">
        <v>966</v>
      </c>
      <c r="BT86" t="s">
        <v>362</v>
      </c>
      <c r="BU86" t="s">
        <v>1290</v>
      </c>
    </row>
    <row r="87" spans="1:87" x14ac:dyDescent="0.15">
      <c r="A87" s="60">
        <v>9781509563074</v>
      </c>
      <c r="C87" t="s">
        <v>363</v>
      </c>
      <c r="D87" t="s">
        <v>361</v>
      </c>
      <c r="F87" t="s">
        <v>96</v>
      </c>
      <c r="G87" t="s">
        <v>969</v>
      </c>
      <c r="I87" t="s">
        <v>140</v>
      </c>
      <c r="J87" t="s">
        <v>994</v>
      </c>
      <c r="K87">
        <v>202502</v>
      </c>
      <c r="M87" t="s">
        <v>364</v>
      </c>
      <c r="O87" t="s">
        <v>81</v>
      </c>
      <c r="P87">
        <v>84.95</v>
      </c>
      <c r="Q87">
        <v>17414</v>
      </c>
      <c r="R87">
        <v>13095</v>
      </c>
      <c r="AG87" t="s">
        <v>359</v>
      </c>
      <c r="AH87" t="s">
        <v>1286</v>
      </c>
      <c r="BF87" t="s">
        <v>1022</v>
      </c>
      <c r="BG87" t="s">
        <v>966</v>
      </c>
      <c r="BT87" t="s">
        <v>362</v>
      </c>
      <c r="BU87" t="s">
        <v>1290</v>
      </c>
    </row>
    <row r="88" spans="1:87" x14ac:dyDescent="0.15">
      <c r="A88" s="60">
        <v>9781032438009</v>
      </c>
      <c r="C88" t="s">
        <v>556</v>
      </c>
      <c r="D88" t="s">
        <v>554</v>
      </c>
      <c r="F88" t="s">
        <v>96</v>
      </c>
      <c r="G88" t="s">
        <v>969</v>
      </c>
      <c r="I88" t="s">
        <v>48</v>
      </c>
      <c r="J88" t="s">
        <v>963</v>
      </c>
      <c r="K88">
        <v>202503</v>
      </c>
      <c r="M88" t="s">
        <v>557</v>
      </c>
      <c r="O88" t="s">
        <v>39</v>
      </c>
      <c r="P88">
        <v>184</v>
      </c>
      <c r="Q88">
        <v>51152</v>
      </c>
      <c r="R88">
        <v>39622</v>
      </c>
      <c r="S88" t="s">
        <v>1012</v>
      </c>
      <c r="X88" t="s">
        <v>39</v>
      </c>
      <c r="Y88">
        <v>230</v>
      </c>
      <c r="Z88">
        <v>63940</v>
      </c>
      <c r="AA88">
        <v>49528</v>
      </c>
      <c r="AG88" t="s">
        <v>418</v>
      </c>
      <c r="AH88" t="s">
        <v>563</v>
      </c>
      <c r="AQ88" t="s">
        <v>964</v>
      </c>
      <c r="AR88" t="s">
        <v>978</v>
      </c>
      <c r="AS88" t="s">
        <v>1014</v>
      </c>
      <c r="AT88" t="s">
        <v>990</v>
      </c>
      <c r="AU88" t="s">
        <v>991</v>
      </c>
      <c r="BF88" t="s">
        <v>1016</v>
      </c>
      <c r="BG88" t="s">
        <v>1187</v>
      </c>
      <c r="BH88" t="s">
        <v>1145</v>
      </c>
      <c r="BI88" t="s">
        <v>1188</v>
      </c>
      <c r="BJ88" t="s">
        <v>966</v>
      </c>
      <c r="BP88" t="s">
        <v>1145</v>
      </c>
      <c r="BS88">
        <v>115296</v>
      </c>
      <c r="BT88" t="s">
        <v>555</v>
      </c>
      <c r="BU88" t="s">
        <v>1291</v>
      </c>
      <c r="BY88">
        <v>1</v>
      </c>
      <c r="CB88">
        <v>302.23</v>
      </c>
      <c r="CE88" t="s">
        <v>1292</v>
      </c>
      <c r="CF88" t="s">
        <v>1293</v>
      </c>
    </row>
    <row r="89" spans="1:87" x14ac:dyDescent="0.15">
      <c r="A89" s="60">
        <v>9781032609669</v>
      </c>
      <c r="C89" t="s">
        <v>416</v>
      </c>
      <c r="D89" t="s">
        <v>414</v>
      </c>
      <c r="G89" t="s">
        <v>969</v>
      </c>
      <c r="I89" t="s">
        <v>48</v>
      </c>
      <c r="J89" t="s">
        <v>963</v>
      </c>
      <c r="K89">
        <v>202408</v>
      </c>
      <c r="M89" t="s">
        <v>417</v>
      </c>
      <c r="O89" t="s">
        <v>39</v>
      </c>
      <c r="P89">
        <v>135</v>
      </c>
      <c r="Q89">
        <v>37530</v>
      </c>
      <c r="R89">
        <v>29070</v>
      </c>
      <c r="AG89" t="s">
        <v>418</v>
      </c>
      <c r="AH89" t="s">
        <v>1294</v>
      </c>
      <c r="AQ89" t="s">
        <v>1027</v>
      </c>
      <c r="BF89" t="s">
        <v>1295</v>
      </c>
      <c r="BG89" t="s">
        <v>1296</v>
      </c>
      <c r="BH89" t="s">
        <v>1297</v>
      </c>
      <c r="BI89" t="s">
        <v>966</v>
      </c>
      <c r="BT89" t="s">
        <v>415</v>
      </c>
      <c r="BU89" t="s">
        <v>1298</v>
      </c>
      <c r="CB89">
        <v>794.8</v>
      </c>
      <c r="CE89" t="s">
        <v>1299</v>
      </c>
      <c r="CF89" t="s">
        <v>1300</v>
      </c>
      <c r="CG89" t="s">
        <v>1301</v>
      </c>
      <c r="CH89" t="s">
        <v>1302</v>
      </c>
    </row>
    <row r="90" spans="1:87" x14ac:dyDescent="0.15">
      <c r="A90" s="60">
        <v>9783031886102</v>
      </c>
      <c r="C90" t="s">
        <v>422</v>
      </c>
      <c r="D90" t="s">
        <v>420</v>
      </c>
      <c r="F90" t="s">
        <v>96</v>
      </c>
      <c r="G90" t="s">
        <v>969</v>
      </c>
      <c r="I90" t="s">
        <v>129</v>
      </c>
      <c r="J90" t="s">
        <v>971</v>
      </c>
      <c r="K90">
        <v>202507</v>
      </c>
      <c r="M90" t="s">
        <v>423</v>
      </c>
      <c r="O90" t="s">
        <v>130</v>
      </c>
      <c r="P90">
        <v>139.99</v>
      </c>
      <c r="Q90">
        <v>33457</v>
      </c>
      <c r="R90">
        <v>24599</v>
      </c>
      <c r="AG90" t="s">
        <v>418</v>
      </c>
      <c r="AH90" t="s">
        <v>1303</v>
      </c>
      <c r="AI90" t="s">
        <v>485</v>
      </c>
      <c r="BF90" t="s">
        <v>1304</v>
      </c>
      <c r="BG90" t="s">
        <v>1022</v>
      </c>
      <c r="BH90" t="s">
        <v>966</v>
      </c>
      <c r="BT90" t="s">
        <v>421</v>
      </c>
      <c r="BU90" t="s">
        <v>1305</v>
      </c>
      <c r="CC90" t="s">
        <v>1306</v>
      </c>
    </row>
    <row r="91" spans="1:87" x14ac:dyDescent="0.15">
      <c r="A91" s="60">
        <v>9781350359826</v>
      </c>
      <c r="C91" t="s">
        <v>427</v>
      </c>
      <c r="D91" t="s">
        <v>425</v>
      </c>
      <c r="G91" t="s">
        <v>961</v>
      </c>
      <c r="H91" t="s">
        <v>962</v>
      </c>
      <c r="I91" t="s">
        <v>160</v>
      </c>
      <c r="J91" t="s">
        <v>963</v>
      </c>
      <c r="K91">
        <v>202601</v>
      </c>
      <c r="M91" t="s">
        <v>428</v>
      </c>
      <c r="O91" t="s">
        <v>39</v>
      </c>
      <c r="P91">
        <v>28.99</v>
      </c>
      <c r="Q91">
        <v>8059</v>
      </c>
      <c r="R91">
        <v>6435</v>
      </c>
      <c r="AG91" t="s">
        <v>418</v>
      </c>
      <c r="AH91" t="s">
        <v>684</v>
      </c>
      <c r="AI91" t="s">
        <v>371</v>
      </c>
      <c r="AJ91" t="s">
        <v>406</v>
      </c>
      <c r="AQ91" t="s">
        <v>1027</v>
      </c>
      <c r="BF91" t="s">
        <v>1225</v>
      </c>
      <c r="BG91" t="s">
        <v>1307</v>
      </c>
      <c r="BH91" t="s">
        <v>1308</v>
      </c>
      <c r="BI91" t="s">
        <v>1161</v>
      </c>
      <c r="BJ91" t="s">
        <v>1145</v>
      </c>
      <c r="BK91" t="s">
        <v>966</v>
      </c>
      <c r="BT91" t="s">
        <v>426</v>
      </c>
      <c r="BU91" t="s">
        <v>1309</v>
      </c>
      <c r="CB91">
        <v>792.06052</v>
      </c>
      <c r="CE91" t="s">
        <v>1310</v>
      </c>
      <c r="CF91" t="s">
        <v>1311</v>
      </c>
      <c r="CG91" t="s">
        <v>1312</v>
      </c>
    </row>
    <row r="92" spans="1:87" x14ac:dyDescent="0.15">
      <c r="A92" s="60">
        <v>9781350359789</v>
      </c>
      <c r="C92" t="s">
        <v>427</v>
      </c>
      <c r="D92" t="s">
        <v>425</v>
      </c>
      <c r="G92" t="s">
        <v>969</v>
      </c>
      <c r="I92" t="s">
        <v>160</v>
      </c>
      <c r="J92" t="s">
        <v>963</v>
      </c>
      <c r="K92">
        <v>202406</v>
      </c>
      <c r="M92" t="s">
        <v>428</v>
      </c>
      <c r="O92" t="s">
        <v>39</v>
      </c>
      <c r="P92">
        <v>85</v>
      </c>
      <c r="Q92">
        <v>23630</v>
      </c>
      <c r="R92">
        <v>18870</v>
      </c>
      <c r="AG92" t="s">
        <v>418</v>
      </c>
      <c r="AH92" t="s">
        <v>684</v>
      </c>
      <c r="AI92" t="s">
        <v>371</v>
      </c>
      <c r="AJ92" t="s">
        <v>406</v>
      </c>
      <c r="AQ92" t="s">
        <v>1027</v>
      </c>
      <c r="BF92" t="s">
        <v>1225</v>
      </c>
      <c r="BG92" t="s">
        <v>1307</v>
      </c>
      <c r="BH92" t="s">
        <v>1308</v>
      </c>
      <c r="BI92" t="s">
        <v>1161</v>
      </c>
      <c r="BJ92" t="s">
        <v>1145</v>
      </c>
      <c r="BK92" t="s">
        <v>966</v>
      </c>
      <c r="BT92" t="s">
        <v>426</v>
      </c>
      <c r="BU92" t="s">
        <v>1309</v>
      </c>
      <c r="CB92">
        <v>792.06539999999995</v>
      </c>
      <c r="CE92" t="s">
        <v>1311</v>
      </c>
      <c r="CF92" t="s">
        <v>1312</v>
      </c>
      <c r="CG92" t="s">
        <v>1313</v>
      </c>
      <c r="CH92" t="s">
        <v>1314</v>
      </c>
      <c r="CI92" t="s">
        <v>1315</v>
      </c>
    </row>
    <row r="93" spans="1:87" x14ac:dyDescent="0.15">
      <c r="A93" s="60">
        <v>9781041069157</v>
      </c>
      <c r="C93" t="s">
        <v>433</v>
      </c>
      <c r="D93" t="s">
        <v>431</v>
      </c>
      <c r="G93" t="s">
        <v>961</v>
      </c>
      <c r="H93" t="s">
        <v>962</v>
      </c>
      <c r="I93" t="s">
        <v>48</v>
      </c>
      <c r="J93" t="s">
        <v>963</v>
      </c>
      <c r="K93">
        <v>202509</v>
      </c>
      <c r="M93" t="s">
        <v>224</v>
      </c>
      <c r="O93" t="s">
        <v>39</v>
      </c>
      <c r="P93">
        <v>39.99</v>
      </c>
      <c r="Q93">
        <v>11117</v>
      </c>
      <c r="R93">
        <v>8611</v>
      </c>
      <c r="AG93" t="s">
        <v>418</v>
      </c>
      <c r="BF93" t="s">
        <v>966</v>
      </c>
      <c r="BT93" t="s">
        <v>432</v>
      </c>
      <c r="BU93" t="s">
        <v>1316</v>
      </c>
      <c r="CB93">
        <v>306.10000000000002</v>
      </c>
      <c r="CE93" t="s">
        <v>1317</v>
      </c>
      <c r="CF93" t="s">
        <v>1318</v>
      </c>
      <c r="CG93" t="s">
        <v>1319</v>
      </c>
      <c r="CH93" t="s">
        <v>1320</v>
      </c>
      <c r="CI93" t="s">
        <v>1321</v>
      </c>
    </row>
    <row r="94" spans="1:87" x14ac:dyDescent="0.15">
      <c r="A94" s="60">
        <v>9781041069164</v>
      </c>
      <c r="C94" t="s">
        <v>433</v>
      </c>
      <c r="D94" t="s">
        <v>431</v>
      </c>
      <c r="G94" t="s">
        <v>969</v>
      </c>
      <c r="I94" t="s">
        <v>48</v>
      </c>
      <c r="J94" t="s">
        <v>963</v>
      </c>
      <c r="K94">
        <v>202509</v>
      </c>
      <c r="M94" t="s">
        <v>224</v>
      </c>
      <c r="O94" t="s">
        <v>39</v>
      </c>
      <c r="P94">
        <v>116</v>
      </c>
      <c r="Q94">
        <v>32248</v>
      </c>
      <c r="R94">
        <v>24979</v>
      </c>
      <c r="S94" t="s">
        <v>1055</v>
      </c>
      <c r="T94">
        <v>20260325</v>
      </c>
      <c r="X94" t="s">
        <v>39</v>
      </c>
      <c r="Y94">
        <v>145</v>
      </c>
      <c r="Z94">
        <v>40310</v>
      </c>
      <c r="AA94">
        <v>31224</v>
      </c>
      <c r="AG94" t="s">
        <v>418</v>
      </c>
      <c r="AQ94" t="s">
        <v>1014</v>
      </c>
      <c r="BF94" t="s">
        <v>1056</v>
      </c>
      <c r="BG94" t="s">
        <v>966</v>
      </c>
      <c r="BT94" t="s">
        <v>432</v>
      </c>
      <c r="BU94" t="s">
        <v>1316</v>
      </c>
      <c r="CB94">
        <v>306.10000000000002</v>
      </c>
      <c r="CE94" t="s">
        <v>1317</v>
      </c>
      <c r="CF94" t="s">
        <v>1318</v>
      </c>
      <c r="CG94" t="s">
        <v>1319</v>
      </c>
      <c r="CH94" t="s">
        <v>1320</v>
      </c>
      <c r="CI94" t="s">
        <v>1321</v>
      </c>
    </row>
    <row r="95" spans="1:87" x14ac:dyDescent="0.15">
      <c r="A95" s="60">
        <v>9781032903576</v>
      </c>
      <c r="C95" t="s">
        <v>445</v>
      </c>
      <c r="D95" t="s">
        <v>443</v>
      </c>
      <c r="F95" t="s">
        <v>35</v>
      </c>
      <c r="G95" t="s">
        <v>961</v>
      </c>
      <c r="H95" t="s">
        <v>962</v>
      </c>
      <c r="I95" t="s">
        <v>48</v>
      </c>
      <c r="J95" t="s">
        <v>963</v>
      </c>
      <c r="K95">
        <v>202512</v>
      </c>
      <c r="M95" t="s">
        <v>446</v>
      </c>
      <c r="O95" t="s">
        <v>39</v>
      </c>
      <c r="P95">
        <v>39.99</v>
      </c>
      <c r="Q95">
        <v>11117</v>
      </c>
      <c r="R95">
        <v>8611</v>
      </c>
      <c r="AG95" t="s">
        <v>447</v>
      </c>
      <c r="AH95" t="s">
        <v>843</v>
      </c>
      <c r="BF95" t="s">
        <v>966</v>
      </c>
      <c r="BT95" t="s">
        <v>444</v>
      </c>
      <c r="BU95" t="s">
        <v>1322</v>
      </c>
      <c r="CE95" t="s">
        <v>1323</v>
      </c>
    </row>
    <row r="96" spans="1:87" x14ac:dyDescent="0.15">
      <c r="A96" s="60">
        <v>9781032903729</v>
      </c>
      <c r="C96" t="s">
        <v>445</v>
      </c>
      <c r="D96" t="s">
        <v>443</v>
      </c>
      <c r="F96" t="s">
        <v>35</v>
      </c>
      <c r="G96" t="s">
        <v>969</v>
      </c>
      <c r="I96" t="s">
        <v>48</v>
      </c>
      <c r="J96" t="s">
        <v>963</v>
      </c>
      <c r="K96">
        <v>202512</v>
      </c>
      <c r="M96" t="s">
        <v>446</v>
      </c>
      <c r="O96" t="s">
        <v>39</v>
      </c>
      <c r="P96">
        <v>145</v>
      </c>
      <c r="Q96">
        <v>40310</v>
      </c>
      <c r="R96">
        <v>31224</v>
      </c>
      <c r="AG96" t="s">
        <v>447</v>
      </c>
      <c r="AH96" t="s">
        <v>843</v>
      </c>
      <c r="BF96" t="s">
        <v>966</v>
      </c>
      <c r="BT96" t="s">
        <v>444</v>
      </c>
      <c r="BU96" t="s">
        <v>1322</v>
      </c>
      <c r="CE96" t="s">
        <v>1323</v>
      </c>
    </row>
    <row r="97" spans="1:86" x14ac:dyDescent="0.15">
      <c r="A97" s="60">
        <v>9780367423582</v>
      </c>
      <c r="C97" t="s">
        <v>452</v>
      </c>
      <c r="D97" t="s">
        <v>450</v>
      </c>
      <c r="G97" t="s">
        <v>969</v>
      </c>
      <c r="I97" t="s">
        <v>48</v>
      </c>
      <c r="J97" t="s">
        <v>963</v>
      </c>
      <c r="K97">
        <v>202409</v>
      </c>
      <c r="M97" t="s">
        <v>453</v>
      </c>
      <c r="O97" t="s">
        <v>39</v>
      </c>
      <c r="P97">
        <v>150</v>
      </c>
      <c r="Q97">
        <v>41700</v>
      </c>
      <c r="R97">
        <v>32301</v>
      </c>
      <c r="AG97" t="s">
        <v>447</v>
      </c>
      <c r="AH97" t="s">
        <v>1324</v>
      </c>
      <c r="AI97" t="s">
        <v>784</v>
      </c>
      <c r="AQ97" t="s">
        <v>1027</v>
      </c>
      <c r="BF97" t="s">
        <v>1222</v>
      </c>
      <c r="BG97" t="s">
        <v>1071</v>
      </c>
      <c r="BH97" t="s">
        <v>1072</v>
      </c>
      <c r="BI97" t="s">
        <v>1325</v>
      </c>
      <c r="BJ97" t="s">
        <v>966</v>
      </c>
      <c r="BT97" t="s">
        <v>451</v>
      </c>
      <c r="BU97" t="s">
        <v>1326</v>
      </c>
      <c r="CB97">
        <v>940.53186400000004</v>
      </c>
      <c r="CE97" t="s">
        <v>1327</v>
      </c>
      <c r="CF97" t="s">
        <v>1328</v>
      </c>
      <c r="CG97" t="s">
        <v>1329</v>
      </c>
      <c r="CH97" t="s">
        <v>1330</v>
      </c>
    </row>
    <row r="98" spans="1:86" x14ac:dyDescent="0.15">
      <c r="A98" s="60">
        <v>9781032665177</v>
      </c>
      <c r="C98" t="s">
        <v>457</v>
      </c>
      <c r="D98" t="s">
        <v>455</v>
      </c>
      <c r="G98" t="s">
        <v>961</v>
      </c>
      <c r="H98" t="s">
        <v>962</v>
      </c>
      <c r="I98" t="s">
        <v>48</v>
      </c>
      <c r="J98" t="s">
        <v>963</v>
      </c>
      <c r="K98">
        <v>202509</v>
      </c>
      <c r="M98" t="s">
        <v>458</v>
      </c>
      <c r="O98" t="s">
        <v>39</v>
      </c>
      <c r="P98">
        <v>39.99</v>
      </c>
      <c r="Q98">
        <v>11117</v>
      </c>
      <c r="R98">
        <v>8611</v>
      </c>
      <c r="AG98" t="s">
        <v>447</v>
      </c>
      <c r="AH98" t="s">
        <v>1331</v>
      </c>
      <c r="BF98" t="s">
        <v>966</v>
      </c>
      <c r="BT98" t="s">
        <v>456</v>
      </c>
      <c r="BU98" t="s">
        <v>1332</v>
      </c>
      <c r="CB98">
        <v>794.8</v>
      </c>
      <c r="CE98" t="s">
        <v>1333</v>
      </c>
      <c r="CF98" t="s">
        <v>1334</v>
      </c>
    </row>
    <row r="99" spans="1:86" x14ac:dyDescent="0.15">
      <c r="A99" s="60">
        <v>9781032665467</v>
      </c>
      <c r="C99" t="s">
        <v>457</v>
      </c>
      <c r="D99" t="s">
        <v>455</v>
      </c>
      <c r="G99" t="s">
        <v>969</v>
      </c>
      <c r="I99" t="s">
        <v>48</v>
      </c>
      <c r="J99" t="s">
        <v>963</v>
      </c>
      <c r="K99">
        <v>202509</v>
      </c>
      <c r="M99" t="s">
        <v>458</v>
      </c>
      <c r="O99" t="s">
        <v>39</v>
      </c>
      <c r="P99">
        <v>116</v>
      </c>
      <c r="Q99">
        <v>32248</v>
      </c>
      <c r="R99">
        <v>24979</v>
      </c>
      <c r="S99" t="s">
        <v>1055</v>
      </c>
      <c r="T99">
        <v>20260325</v>
      </c>
      <c r="X99" t="s">
        <v>39</v>
      </c>
      <c r="Y99">
        <v>145</v>
      </c>
      <c r="Z99">
        <v>40310</v>
      </c>
      <c r="AA99">
        <v>31224</v>
      </c>
      <c r="AG99" t="s">
        <v>447</v>
      </c>
      <c r="AH99" t="s">
        <v>1331</v>
      </c>
      <c r="AQ99" t="s">
        <v>1014</v>
      </c>
      <c r="BF99" t="s">
        <v>1056</v>
      </c>
      <c r="BG99" t="s">
        <v>966</v>
      </c>
      <c r="BT99" t="s">
        <v>456</v>
      </c>
      <c r="BU99" t="s">
        <v>1332</v>
      </c>
      <c r="CB99">
        <v>794.8</v>
      </c>
      <c r="CE99" t="s">
        <v>1333</v>
      </c>
      <c r="CF99" t="s">
        <v>1334</v>
      </c>
    </row>
    <row r="100" spans="1:86" x14ac:dyDescent="0.15">
      <c r="A100" s="60">
        <v>9781032531502</v>
      </c>
      <c r="C100" t="s">
        <v>463</v>
      </c>
      <c r="D100" t="s">
        <v>461</v>
      </c>
      <c r="G100" t="s">
        <v>969</v>
      </c>
      <c r="I100" t="s">
        <v>48</v>
      </c>
      <c r="J100" t="s">
        <v>963</v>
      </c>
      <c r="K100">
        <v>202409</v>
      </c>
      <c r="M100" t="s">
        <v>464</v>
      </c>
      <c r="O100" t="s">
        <v>39</v>
      </c>
      <c r="P100">
        <v>164</v>
      </c>
      <c r="Q100">
        <v>45592</v>
      </c>
      <c r="R100">
        <v>35315</v>
      </c>
      <c r="S100" t="s">
        <v>1012</v>
      </c>
      <c r="X100" t="s">
        <v>39</v>
      </c>
      <c r="Y100">
        <v>230</v>
      </c>
      <c r="Z100">
        <v>63940</v>
      </c>
      <c r="AA100">
        <v>49528</v>
      </c>
      <c r="AG100" t="s">
        <v>447</v>
      </c>
      <c r="AH100" t="s">
        <v>1331</v>
      </c>
      <c r="AQ100" t="s">
        <v>964</v>
      </c>
      <c r="AR100" t="s">
        <v>978</v>
      </c>
      <c r="AS100" t="s">
        <v>1014</v>
      </c>
      <c r="AT100" t="s">
        <v>990</v>
      </c>
      <c r="AU100" t="s">
        <v>991</v>
      </c>
      <c r="BF100" t="s">
        <v>1222</v>
      </c>
      <c r="BG100" t="s">
        <v>1335</v>
      </c>
      <c r="BH100" t="s">
        <v>1336</v>
      </c>
      <c r="BI100" t="s">
        <v>1016</v>
      </c>
      <c r="BJ100" t="s">
        <v>1337</v>
      </c>
      <c r="BK100" t="s">
        <v>1188</v>
      </c>
      <c r="BL100" t="s">
        <v>966</v>
      </c>
      <c r="BP100" t="s">
        <v>1336</v>
      </c>
      <c r="BT100" t="s">
        <v>462</v>
      </c>
      <c r="BU100" t="s">
        <v>1338</v>
      </c>
      <c r="BY100">
        <v>1</v>
      </c>
      <c r="CB100">
        <v>794.8</v>
      </c>
    </row>
    <row r="101" spans="1:86" x14ac:dyDescent="0.15">
      <c r="A101" s="60">
        <v>9789819614240</v>
      </c>
      <c r="C101" t="s">
        <v>468</v>
      </c>
      <c r="D101" t="s">
        <v>466</v>
      </c>
      <c r="G101" t="s">
        <v>969</v>
      </c>
      <c r="I101" t="s">
        <v>129</v>
      </c>
      <c r="J101" t="s">
        <v>971</v>
      </c>
      <c r="K101">
        <v>202510</v>
      </c>
      <c r="M101" t="s">
        <v>246</v>
      </c>
      <c r="O101" t="s">
        <v>130</v>
      </c>
      <c r="P101">
        <v>119.99</v>
      </c>
      <c r="Q101">
        <v>28677</v>
      </c>
      <c r="R101">
        <v>21084</v>
      </c>
      <c r="AG101" t="s">
        <v>447</v>
      </c>
      <c r="AH101" t="s">
        <v>1339</v>
      </c>
      <c r="AI101" t="s">
        <v>742</v>
      </c>
      <c r="AQ101" t="s">
        <v>1027</v>
      </c>
      <c r="BF101" t="s">
        <v>1090</v>
      </c>
      <c r="BG101" t="s">
        <v>1091</v>
      </c>
      <c r="BH101" t="s">
        <v>966</v>
      </c>
      <c r="BT101" t="s">
        <v>467</v>
      </c>
      <c r="BU101" t="s">
        <v>1340</v>
      </c>
    </row>
    <row r="102" spans="1:86" x14ac:dyDescent="0.15">
      <c r="A102" s="60">
        <v>9781394320233</v>
      </c>
      <c r="C102" t="s">
        <v>472</v>
      </c>
      <c r="D102" t="s">
        <v>470</v>
      </c>
      <c r="G102" t="s">
        <v>961</v>
      </c>
      <c r="H102" t="s">
        <v>962</v>
      </c>
      <c r="I102" t="s">
        <v>97</v>
      </c>
      <c r="J102" t="s">
        <v>994</v>
      </c>
      <c r="K102">
        <v>202508</v>
      </c>
      <c r="M102" t="s">
        <v>264</v>
      </c>
      <c r="O102" t="s">
        <v>81</v>
      </c>
      <c r="P102">
        <v>45</v>
      </c>
      <c r="Q102">
        <v>9225</v>
      </c>
      <c r="R102">
        <v>6937</v>
      </c>
      <c r="AG102" t="s">
        <v>447</v>
      </c>
      <c r="AH102" t="s">
        <v>1331</v>
      </c>
      <c r="BF102" t="s">
        <v>1022</v>
      </c>
      <c r="BG102" t="s">
        <v>966</v>
      </c>
      <c r="BT102" t="s">
        <v>471</v>
      </c>
      <c r="BU102" t="s">
        <v>1341</v>
      </c>
    </row>
    <row r="103" spans="1:86" x14ac:dyDescent="0.15">
      <c r="A103" s="60">
        <v>9781529602623</v>
      </c>
      <c r="C103" t="s">
        <v>513</v>
      </c>
      <c r="D103" t="s">
        <v>511</v>
      </c>
      <c r="G103" t="s">
        <v>969</v>
      </c>
      <c r="I103" t="s">
        <v>37</v>
      </c>
      <c r="J103" t="s">
        <v>963</v>
      </c>
      <c r="K103">
        <v>202412</v>
      </c>
      <c r="M103" t="s">
        <v>514</v>
      </c>
      <c r="O103" t="s">
        <v>39</v>
      </c>
      <c r="P103">
        <v>121.5</v>
      </c>
      <c r="Q103">
        <v>33777</v>
      </c>
      <c r="R103">
        <v>25084</v>
      </c>
      <c r="S103" t="s">
        <v>1055</v>
      </c>
      <c r="T103">
        <v>20260228</v>
      </c>
      <c r="X103" t="s">
        <v>39</v>
      </c>
      <c r="Y103">
        <v>135</v>
      </c>
      <c r="Z103">
        <v>37530</v>
      </c>
      <c r="AA103">
        <v>27872</v>
      </c>
      <c r="AG103" t="s">
        <v>515</v>
      </c>
      <c r="AH103" t="s">
        <v>647</v>
      </c>
      <c r="AQ103" t="s">
        <v>964</v>
      </c>
      <c r="AR103" t="s">
        <v>978</v>
      </c>
      <c r="AS103" t="s">
        <v>990</v>
      </c>
      <c r="AT103" t="s">
        <v>991</v>
      </c>
      <c r="AU103" t="s">
        <v>1014</v>
      </c>
      <c r="BF103" t="s">
        <v>1022</v>
      </c>
      <c r="BG103" t="s">
        <v>1342</v>
      </c>
      <c r="BH103" t="s">
        <v>1016</v>
      </c>
      <c r="BI103" t="s">
        <v>1337</v>
      </c>
      <c r="BJ103" t="s">
        <v>1145</v>
      </c>
      <c r="BK103" t="s">
        <v>1162</v>
      </c>
      <c r="BL103" t="s">
        <v>1343</v>
      </c>
      <c r="BM103" t="s">
        <v>1160</v>
      </c>
      <c r="BN103" t="s">
        <v>966</v>
      </c>
      <c r="BP103" t="s">
        <v>1343</v>
      </c>
      <c r="BT103" t="s">
        <v>512</v>
      </c>
      <c r="BU103" t="s">
        <v>1344</v>
      </c>
      <c r="BY103">
        <v>1</v>
      </c>
      <c r="CB103">
        <v>302.23</v>
      </c>
      <c r="CE103" t="s">
        <v>1345</v>
      </c>
      <c r="CF103" t="s">
        <v>1346</v>
      </c>
      <c r="CG103" t="s">
        <v>1347</v>
      </c>
    </row>
    <row r="104" spans="1:86" x14ac:dyDescent="0.15">
      <c r="A104" s="60">
        <v>9789819707256</v>
      </c>
      <c r="C104" t="s">
        <v>519</v>
      </c>
      <c r="D104" t="s">
        <v>517</v>
      </c>
      <c r="G104" t="s">
        <v>969</v>
      </c>
      <c r="I104" t="s">
        <v>167</v>
      </c>
      <c r="J104" t="s">
        <v>971</v>
      </c>
      <c r="K104">
        <v>202405</v>
      </c>
      <c r="M104" t="s">
        <v>303</v>
      </c>
      <c r="O104" t="s">
        <v>130</v>
      </c>
      <c r="P104">
        <v>149.99</v>
      </c>
      <c r="Q104">
        <v>35847</v>
      </c>
      <c r="R104">
        <v>28648</v>
      </c>
      <c r="AG104" t="s">
        <v>515</v>
      </c>
      <c r="AH104" t="s">
        <v>235</v>
      </c>
      <c r="BF104" t="s">
        <v>1348</v>
      </c>
      <c r="BG104" t="s">
        <v>966</v>
      </c>
      <c r="BT104" t="s">
        <v>518</v>
      </c>
      <c r="BU104" t="s">
        <v>1349</v>
      </c>
    </row>
    <row r="105" spans="1:86" x14ac:dyDescent="0.15">
      <c r="A105" s="60">
        <v>9781119800682</v>
      </c>
      <c r="C105" t="s">
        <v>523</v>
      </c>
      <c r="D105" t="s">
        <v>521</v>
      </c>
      <c r="G105" t="s">
        <v>969</v>
      </c>
      <c r="I105" t="s">
        <v>97</v>
      </c>
      <c r="J105" t="s">
        <v>994</v>
      </c>
      <c r="K105">
        <v>202312</v>
      </c>
      <c r="M105" t="s">
        <v>82</v>
      </c>
      <c r="O105" t="s">
        <v>81</v>
      </c>
      <c r="P105">
        <v>195</v>
      </c>
      <c r="Q105">
        <v>39975</v>
      </c>
      <c r="R105">
        <v>30061</v>
      </c>
      <c r="AG105" t="s">
        <v>515</v>
      </c>
      <c r="AH105" t="s">
        <v>684</v>
      </c>
      <c r="AI105" t="s">
        <v>1350</v>
      </c>
      <c r="AQ105" t="s">
        <v>964</v>
      </c>
      <c r="AR105" t="s">
        <v>978</v>
      </c>
      <c r="BF105" t="s">
        <v>1022</v>
      </c>
      <c r="BG105" t="s">
        <v>966</v>
      </c>
      <c r="BH105" t="s">
        <v>1351</v>
      </c>
      <c r="BI105" t="s">
        <v>1352</v>
      </c>
      <c r="BJ105" t="s">
        <v>1274</v>
      </c>
      <c r="BK105" t="s">
        <v>1177</v>
      </c>
      <c r="BL105" t="s">
        <v>1178</v>
      </c>
      <c r="BM105" t="s">
        <v>1179</v>
      </c>
      <c r="BN105" t="s">
        <v>998</v>
      </c>
      <c r="BO105" t="s">
        <v>1016</v>
      </c>
      <c r="BS105">
        <v>128320</v>
      </c>
      <c r="BT105" t="s">
        <v>522</v>
      </c>
      <c r="BU105" t="s">
        <v>1353</v>
      </c>
    </row>
    <row r="106" spans="1:86" x14ac:dyDescent="0.15">
      <c r="A106" s="60">
        <v>9781119246350</v>
      </c>
      <c r="C106" t="s">
        <v>527</v>
      </c>
      <c r="D106" t="s">
        <v>525</v>
      </c>
      <c r="G106" t="s">
        <v>969</v>
      </c>
      <c r="I106" t="s">
        <v>97</v>
      </c>
      <c r="J106" t="s">
        <v>994</v>
      </c>
      <c r="K106">
        <v>202509</v>
      </c>
      <c r="M106" t="s">
        <v>82</v>
      </c>
      <c r="O106" t="s">
        <v>81</v>
      </c>
      <c r="P106">
        <v>195</v>
      </c>
      <c r="Q106">
        <v>39975</v>
      </c>
      <c r="R106">
        <v>30061</v>
      </c>
      <c r="AG106" t="s">
        <v>515</v>
      </c>
      <c r="AH106" t="s">
        <v>1069</v>
      </c>
      <c r="AQ106" t="s">
        <v>964</v>
      </c>
      <c r="AR106" t="s">
        <v>978</v>
      </c>
      <c r="AS106" t="s">
        <v>990</v>
      </c>
      <c r="AT106" t="s">
        <v>991</v>
      </c>
      <c r="BF106" t="s">
        <v>1354</v>
      </c>
      <c r="BG106" t="s">
        <v>1355</v>
      </c>
      <c r="BH106" t="s">
        <v>1356</v>
      </c>
      <c r="BI106" t="s">
        <v>1249</v>
      </c>
      <c r="BJ106" t="s">
        <v>966</v>
      </c>
      <c r="BK106" t="s">
        <v>1176</v>
      </c>
      <c r="BL106" t="s">
        <v>1357</v>
      </c>
      <c r="BM106" t="s">
        <v>1178</v>
      </c>
      <c r="BN106" t="s">
        <v>1179</v>
      </c>
      <c r="BO106" t="s">
        <v>1016</v>
      </c>
      <c r="BS106">
        <v>128320</v>
      </c>
      <c r="BT106" t="s">
        <v>526</v>
      </c>
      <c r="BU106" t="s">
        <v>1358</v>
      </c>
      <c r="BY106">
        <v>1</v>
      </c>
      <c r="CB106">
        <v>302</v>
      </c>
    </row>
    <row r="107" spans="1:86" x14ac:dyDescent="0.15">
      <c r="A107" s="60">
        <v>9781529626391</v>
      </c>
      <c r="C107" t="s">
        <v>531</v>
      </c>
      <c r="D107" t="s">
        <v>529</v>
      </c>
      <c r="G107" t="s">
        <v>969</v>
      </c>
      <c r="I107" t="s">
        <v>37</v>
      </c>
      <c r="J107" t="s">
        <v>963</v>
      </c>
      <c r="K107">
        <v>202501</v>
      </c>
      <c r="M107" t="s">
        <v>110</v>
      </c>
      <c r="O107" t="s">
        <v>39</v>
      </c>
      <c r="P107">
        <v>135</v>
      </c>
      <c r="Q107">
        <v>37530</v>
      </c>
      <c r="R107">
        <v>27872</v>
      </c>
      <c r="AG107" t="s">
        <v>532</v>
      </c>
      <c r="AH107" t="s">
        <v>265</v>
      </c>
      <c r="AQ107" t="s">
        <v>964</v>
      </c>
      <c r="AR107" t="s">
        <v>978</v>
      </c>
      <c r="AS107" t="s">
        <v>990</v>
      </c>
      <c r="AT107" t="s">
        <v>991</v>
      </c>
      <c r="BF107" t="s">
        <v>1359</v>
      </c>
      <c r="BG107" t="s">
        <v>1022</v>
      </c>
      <c r="BH107" t="s">
        <v>1360</v>
      </c>
      <c r="BI107" t="s">
        <v>1361</v>
      </c>
      <c r="BJ107" t="s">
        <v>1016</v>
      </c>
      <c r="BK107" t="s">
        <v>966</v>
      </c>
      <c r="BP107" t="s">
        <v>1360</v>
      </c>
      <c r="BT107" t="s">
        <v>530</v>
      </c>
      <c r="BU107" t="s">
        <v>1362</v>
      </c>
      <c r="BY107">
        <v>1</v>
      </c>
      <c r="CB107">
        <v>303.48200000000003</v>
      </c>
      <c r="CE107" t="s">
        <v>1363</v>
      </c>
    </row>
    <row r="108" spans="1:86" x14ac:dyDescent="0.15">
      <c r="A108" s="60">
        <v>9781119745396</v>
      </c>
      <c r="C108" t="s">
        <v>536</v>
      </c>
      <c r="D108" t="s">
        <v>534</v>
      </c>
      <c r="F108" t="s">
        <v>96</v>
      </c>
      <c r="G108" t="s">
        <v>969</v>
      </c>
      <c r="I108" t="s">
        <v>97</v>
      </c>
      <c r="J108" t="s">
        <v>994</v>
      </c>
      <c r="K108">
        <v>202402</v>
      </c>
      <c r="M108" t="s">
        <v>537</v>
      </c>
      <c r="O108" t="s">
        <v>81</v>
      </c>
      <c r="P108">
        <v>210.95</v>
      </c>
      <c r="Q108">
        <v>43244</v>
      </c>
      <c r="R108">
        <v>32520</v>
      </c>
      <c r="AG108" t="s">
        <v>532</v>
      </c>
      <c r="AH108" t="s">
        <v>265</v>
      </c>
      <c r="AQ108" t="s">
        <v>964</v>
      </c>
      <c r="AR108" t="s">
        <v>978</v>
      </c>
      <c r="AS108" t="s">
        <v>990</v>
      </c>
      <c r="AT108" t="s">
        <v>991</v>
      </c>
      <c r="BF108" t="s">
        <v>1361</v>
      </c>
      <c r="BG108" t="s">
        <v>966</v>
      </c>
      <c r="BH108" t="s">
        <v>1016</v>
      </c>
      <c r="BI108" t="s">
        <v>1176</v>
      </c>
      <c r="BJ108" t="s">
        <v>1177</v>
      </c>
      <c r="BK108" t="s">
        <v>1178</v>
      </c>
      <c r="BL108" t="s">
        <v>1359</v>
      </c>
      <c r="BM108" t="s">
        <v>1179</v>
      </c>
      <c r="BN108" t="s">
        <v>1360</v>
      </c>
      <c r="BO108" t="s">
        <v>1364</v>
      </c>
      <c r="BS108">
        <v>42516</v>
      </c>
      <c r="BT108" t="s">
        <v>535</v>
      </c>
      <c r="BU108" t="s">
        <v>1365</v>
      </c>
      <c r="BY108">
        <v>1</v>
      </c>
    </row>
    <row r="109" spans="1:86" x14ac:dyDescent="0.15">
      <c r="A109" s="60">
        <v>9780262553247</v>
      </c>
      <c r="C109" t="s">
        <v>561</v>
      </c>
      <c r="D109" t="s">
        <v>559</v>
      </c>
      <c r="G109" t="s">
        <v>961</v>
      </c>
      <c r="H109" t="s">
        <v>962</v>
      </c>
      <c r="I109" t="s">
        <v>302</v>
      </c>
      <c r="J109" t="s">
        <v>994</v>
      </c>
      <c r="K109">
        <v>202511</v>
      </c>
      <c r="M109" t="s">
        <v>562</v>
      </c>
      <c r="O109" t="s">
        <v>81</v>
      </c>
      <c r="P109">
        <v>40</v>
      </c>
      <c r="Q109">
        <v>8200</v>
      </c>
      <c r="R109">
        <v>6560</v>
      </c>
      <c r="AG109" t="s">
        <v>563</v>
      </c>
      <c r="BF109" t="s">
        <v>1103</v>
      </c>
      <c r="BG109" t="s">
        <v>966</v>
      </c>
      <c r="BT109" t="s">
        <v>560</v>
      </c>
      <c r="BU109" t="s">
        <v>1366</v>
      </c>
      <c r="CB109">
        <v>25.840900000000001</v>
      </c>
      <c r="CE109" t="s">
        <v>1367</v>
      </c>
      <c r="CF109" t="s">
        <v>1368</v>
      </c>
      <c r="CG109" t="s">
        <v>1369</v>
      </c>
      <c r="CH109" t="s">
        <v>1369</v>
      </c>
    </row>
    <row r="110" spans="1:86" x14ac:dyDescent="0.15">
      <c r="A110" s="60">
        <v>9780262553261</v>
      </c>
      <c r="C110" t="s">
        <v>567</v>
      </c>
      <c r="D110" t="s">
        <v>565</v>
      </c>
      <c r="G110" t="s">
        <v>961</v>
      </c>
      <c r="H110" t="s">
        <v>962</v>
      </c>
      <c r="I110" t="s">
        <v>302</v>
      </c>
      <c r="J110" t="s">
        <v>994</v>
      </c>
      <c r="K110">
        <v>202512</v>
      </c>
      <c r="M110" t="s">
        <v>352</v>
      </c>
      <c r="O110" t="s">
        <v>81</v>
      </c>
      <c r="P110">
        <v>45</v>
      </c>
      <c r="Q110">
        <v>9225</v>
      </c>
      <c r="R110">
        <v>7380</v>
      </c>
      <c r="AG110" t="s">
        <v>563</v>
      </c>
      <c r="BF110" t="s">
        <v>966</v>
      </c>
      <c r="BT110" t="s">
        <v>566</v>
      </c>
      <c r="BU110" t="s">
        <v>1370</v>
      </c>
      <c r="CE110" t="s">
        <v>1371</v>
      </c>
      <c r="CF110" t="s">
        <v>1372</v>
      </c>
      <c r="CG110" t="s">
        <v>1373</v>
      </c>
      <c r="CH110" t="s">
        <v>1374</v>
      </c>
    </row>
    <row r="111" spans="1:86" x14ac:dyDescent="0.15">
      <c r="A111" s="60">
        <v>9781509563845</v>
      </c>
      <c r="C111" t="s">
        <v>571</v>
      </c>
      <c r="D111" t="s">
        <v>569</v>
      </c>
      <c r="G111" t="s">
        <v>969</v>
      </c>
      <c r="I111" t="s">
        <v>140</v>
      </c>
      <c r="J111" t="s">
        <v>994</v>
      </c>
      <c r="K111">
        <v>202512</v>
      </c>
      <c r="M111" t="s">
        <v>209</v>
      </c>
      <c r="O111" t="s">
        <v>81</v>
      </c>
      <c r="P111">
        <v>69.95</v>
      </c>
      <c r="Q111">
        <v>14339</v>
      </c>
      <c r="R111">
        <v>10783</v>
      </c>
      <c r="AG111" t="s">
        <v>563</v>
      </c>
      <c r="AH111" t="s">
        <v>1375</v>
      </c>
      <c r="AI111" t="s">
        <v>1376</v>
      </c>
      <c r="BF111" t="s">
        <v>966</v>
      </c>
      <c r="BT111" t="s">
        <v>570</v>
      </c>
      <c r="BU111" t="s">
        <v>1377</v>
      </c>
    </row>
    <row r="112" spans="1:86" x14ac:dyDescent="0.15">
      <c r="A112" s="60">
        <v>9781509563852</v>
      </c>
      <c r="C112" t="s">
        <v>571</v>
      </c>
      <c r="D112" t="s">
        <v>569</v>
      </c>
      <c r="G112" t="s">
        <v>961</v>
      </c>
      <c r="H112" t="s">
        <v>962</v>
      </c>
      <c r="I112" t="s">
        <v>140</v>
      </c>
      <c r="J112" t="s">
        <v>994</v>
      </c>
      <c r="K112">
        <v>202512</v>
      </c>
      <c r="M112" t="s">
        <v>209</v>
      </c>
      <c r="O112" t="s">
        <v>81</v>
      </c>
      <c r="P112">
        <v>26.95</v>
      </c>
      <c r="Q112">
        <v>5524</v>
      </c>
      <c r="R112">
        <v>4154</v>
      </c>
      <c r="AG112" t="s">
        <v>563</v>
      </c>
      <c r="AH112" t="s">
        <v>1375</v>
      </c>
      <c r="AI112" t="s">
        <v>1376</v>
      </c>
      <c r="BF112" t="s">
        <v>1077</v>
      </c>
      <c r="BG112" t="s">
        <v>966</v>
      </c>
      <c r="BT112" t="s">
        <v>570</v>
      </c>
      <c r="BU112" t="s">
        <v>1377</v>
      </c>
    </row>
    <row r="113" spans="1:87" x14ac:dyDescent="0.15">
      <c r="A113" s="60">
        <v>9781032214665</v>
      </c>
      <c r="C113" t="s">
        <v>576</v>
      </c>
      <c r="D113" t="s">
        <v>574</v>
      </c>
      <c r="G113" t="s">
        <v>969</v>
      </c>
      <c r="I113" t="s">
        <v>48</v>
      </c>
      <c r="J113" t="s">
        <v>963</v>
      </c>
      <c r="K113">
        <v>202409</v>
      </c>
      <c r="M113" t="s">
        <v>577</v>
      </c>
      <c r="O113" t="s">
        <v>39</v>
      </c>
      <c r="P113">
        <v>164</v>
      </c>
      <c r="Q113">
        <v>45592</v>
      </c>
      <c r="R113">
        <v>35315</v>
      </c>
      <c r="S113" t="s">
        <v>1012</v>
      </c>
      <c r="X113" t="s">
        <v>39</v>
      </c>
      <c r="Y113">
        <v>205</v>
      </c>
      <c r="Z113">
        <v>56990</v>
      </c>
      <c r="AA113">
        <v>44144</v>
      </c>
      <c r="AG113" t="s">
        <v>563</v>
      </c>
      <c r="AQ113" t="s">
        <v>964</v>
      </c>
      <c r="AR113" t="s">
        <v>978</v>
      </c>
      <c r="AS113" t="s">
        <v>1014</v>
      </c>
      <c r="AT113" t="s">
        <v>990</v>
      </c>
      <c r="AU113" t="s">
        <v>991</v>
      </c>
      <c r="BF113" t="s">
        <v>1198</v>
      </c>
      <c r="BG113" t="s">
        <v>1222</v>
      </c>
      <c r="BH113" t="s">
        <v>1016</v>
      </c>
      <c r="BI113" t="s">
        <v>1145</v>
      </c>
      <c r="BJ113" t="s">
        <v>966</v>
      </c>
      <c r="BS113">
        <v>115296</v>
      </c>
      <c r="BT113" t="s">
        <v>575</v>
      </c>
      <c r="BU113" t="s">
        <v>1378</v>
      </c>
      <c r="BY113">
        <v>1</v>
      </c>
      <c r="CB113">
        <v>302.23</v>
      </c>
    </row>
    <row r="114" spans="1:87" x14ac:dyDescent="0.15">
      <c r="A114" s="60">
        <v>9781032485720</v>
      </c>
      <c r="C114" t="s">
        <v>672</v>
      </c>
      <c r="D114" t="s">
        <v>670</v>
      </c>
      <c r="G114" t="s">
        <v>969</v>
      </c>
      <c r="I114" t="s">
        <v>48</v>
      </c>
      <c r="J114" t="s">
        <v>963</v>
      </c>
      <c r="K114">
        <v>202504</v>
      </c>
      <c r="M114" t="s">
        <v>673</v>
      </c>
      <c r="O114" t="s">
        <v>39</v>
      </c>
      <c r="P114">
        <v>184</v>
      </c>
      <c r="Q114">
        <v>51152</v>
      </c>
      <c r="R114">
        <v>39622</v>
      </c>
      <c r="S114" t="s">
        <v>1055</v>
      </c>
      <c r="T114">
        <v>20251212</v>
      </c>
      <c r="X114" t="s">
        <v>39</v>
      </c>
      <c r="Y114">
        <v>230</v>
      </c>
      <c r="Z114">
        <v>63940</v>
      </c>
      <c r="AA114">
        <v>49528</v>
      </c>
      <c r="AG114" t="s">
        <v>563</v>
      </c>
      <c r="AH114" t="s">
        <v>713</v>
      </c>
      <c r="AI114" t="s">
        <v>1379</v>
      </c>
      <c r="AQ114" t="s">
        <v>964</v>
      </c>
      <c r="AR114" t="s">
        <v>978</v>
      </c>
      <c r="AS114" t="s">
        <v>1027</v>
      </c>
      <c r="AT114" t="s">
        <v>1014</v>
      </c>
      <c r="AU114" t="s">
        <v>990</v>
      </c>
      <c r="AV114" t="s">
        <v>991</v>
      </c>
      <c r="BF114" t="s">
        <v>1036</v>
      </c>
      <c r="BG114" t="s">
        <v>1380</v>
      </c>
      <c r="BH114" t="s">
        <v>1381</v>
      </c>
      <c r="BI114" t="s">
        <v>1382</v>
      </c>
      <c r="BJ114" t="s">
        <v>966</v>
      </c>
      <c r="BP114" t="s">
        <v>1382</v>
      </c>
      <c r="BS114">
        <v>136349</v>
      </c>
      <c r="BT114" t="s">
        <v>671</v>
      </c>
      <c r="BU114" t="s">
        <v>1383</v>
      </c>
      <c r="BY114">
        <v>1</v>
      </c>
      <c r="CB114">
        <v>791.43652520000001</v>
      </c>
      <c r="CE114" t="s">
        <v>1384</v>
      </c>
      <c r="CF114" t="s">
        <v>1385</v>
      </c>
    </row>
    <row r="115" spans="1:87" x14ac:dyDescent="0.15">
      <c r="A115" s="60">
        <v>9783031593789</v>
      </c>
      <c r="C115" t="s">
        <v>581</v>
      </c>
      <c r="D115" t="s">
        <v>579</v>
      </c>
      <c r="G115" t="s">
        <v>969</v>
      </c>
      <c r="I115" t="s">
        <v>129</v>
      </c>
      <c r="J115" t="s">
        <v>971</v>
      </c>
      <c r="K115">
        <v>202409</v>
      </c>
      <c r="M115" t="s">
        <v>582</v>
      </c>
      <c r="O115" t="s">
        <v>130</v>
      </c>
      <c r="P115">
        <v>139.99</v>
      </c>
      <c r="Q115">
        <v>33457</v>
      </c>
      <c r="R115">
        <v>24599</v>
      </c>
      <c r="S115" t="s">
        <v>1012</v>
      </c>
      <c r="X115" t="s">
        <v>130</v>
      </c>
      <c r="Y115">
        <v>279.99</v>
      </c>
      <c r="Z115">
        <v>66917</v>
      </c>
      <c r="AA115">
        <v>49199</v>
      </c>
      <c r="AG115" t="s">
        <v>563</v>
      </c>
      <c r="AQ115" t="s">
        <v>964</v>
      </c>
      <c r="AR115" t="s">
        <v>978</v>
      </c>
      <c r="AS115" t="s">
        <v>990</v>
      </c>
      <c r="AT115" t="s">
        <v>991</v>
      </c>
      <c r="AU115" t="s">
        <v>1014</v>
      </c>
      <c r="BF115" t="s">
        <v>1016</v>
      </c>
      <c r="BG115" t="s">
        <v>1020</v>
      </c>
      <c r="BH115" t="s">
        <v>1304</v>
      </c>
      <c r="BI115" t="s">
        <v>1022</v>
      </c>
      <c r="BJ115" t="s">
        <v>966</v>
      </c>
      <c r="BT115" t="s">
        <v>580</v>
      </c>
      <c r="BU115" t="s">
        <v>1386</v>
      </c>
      <c r="BY115">
        <v>1</v>
      </c>
      <c r="CC115" t="s">
        <v>1387</v>
      </c>
    </row>
    <row r="116" spans="1:87" x14ac:dyDescent="0.15">
      <c r="A116" s="60">
        <v>9781394196241</v>
      </c>
      <c r="C116" t="s">
        <v>586</v>
      </c>
      <c r="D116" t="s">
        <v>584</v>
      </c>
      <c r="G116" t="s">
        <v>969</v>
      </c>
      <c r="I116" t="s">
        <v>97</v>
      </c>
      <c r="J116" t="s">
        <v>994</v>
      </c>
      <c r="K116">
        <v>202410</v>
      </c>
      <c r="M116" t="s">
        <v>252</v>
      </c>
      <c r="O116" t="s">
        <v>81</v>
      </c>
      <c r="P116">
        <v>175.5</v>
      </c>
      <c r="Q116">
        <v>35977</v>
      </c>
      <c r="R116">
        <v>27055</v>
      </c>
      <c r="S116" t="s">
        <v>1055</v>
      </c>
      <c r="T116">
        <v>20260228</v>
      </c>
      <c r="X116" t="s">
        <v>81</v>
      </c>
      <c r="Y116">
        <v>195</v>
      </c>
      <c r="Z116">
        <v>39975</v>
      </c>
      <c r="AA116">
        <v>30061</v>
      </c>
      <c r="AG116" t="s">
        <v>563</v>
      </c>
      <c r="AQ116" t="s">
        <v>964</v>
      </c>
      <c r="AR116" t="s">
        <v>990</v>
      </c>
      <c r="AS116" t="s">
        <v>991</v>
      </c>
      <c r="AT116" t="s">
        <v>1014</v>
      </c>
      <c r="BF116" t="s">
        <v>1176</v>
      </c>
      <c r="BG116" t="s">
        <v>1022</v>
      </c>
      <c r="BH116" t="s">
        <v>1357</v>
      </c>
      <c r="BI116" t="s">
        <v>1178</v>
      </c>
      <c r="BJ116" t="s">
        <v>1175</v>
      </c>
      <c r="BK116" t="s">
        <v>998</v>
      </c>
      <c r="BL116" t="s">
        <v>1162</v>
      </c>
      <c r="BM116" t="s">
        <v>1160</v>
      </c>
      <c r="BN116" t="s">
        <v>966</v>
      </c>
      <c r="BT116" t="s">
        <v>585</v>
      </c>
      <c r="BU116" t="s">
        <v>1388</v>
      </c>
      <c r="BY116">
        <v>1</v>
      </c>
    </row>
    <row r="117" spans="1:87" x14ac:dyDescent="0.15">
      <c r="A117" s="60">
        <v>9780367205348</v>
      </c>
      <c r="C117" t="s">
        <v>590</v>
      </c>
      <c r="D117" t="s">
        <v>588</v>
      </c>
      <c r="G117" t="s">
        <v>969</v>
      </c>
      <c r="I117" t="s">
        <v>48</v>
      </c>
      <c r="J117" t="s">
        <v>963</v>
      </c>
      <c r="K117">
        <v>202312</v>
      </c>
      <c r="M117" t="s">
        <v>591</v>
      </c>
      <c r="O117" t="s">
        <v>39</v>
      </c>
      <c r="P117">
        <v>220</v>
      </c>
      <c r="Q117">
        <v>61160</v>
      </c>
      <c r="R117">
        <v>47374</v>
      </c>
      <c r="AG117" t="s">
        <v>563</v>
      </c>
      <c r="AH117" t="s">
        <v>1350</v>
      </c>
      <c r="AI117" t="s">
        <v>1389</v>
      </c>
      <c r="AQ117" t="s">
        <v>964</v>
      </c>
      <c r="AR117" t="s">
        <v>978</v>
      </c>
      <c r="BF117" t="s">
        <v>1390</v>
      </c>
      <c r="BG117" t="s">
        <v>1022</v>
      </c>
      <c r="BH117" t="s">
        <v>1391</v>
      </c>
      <c r="BI117" t="s">
        <v>1392</v>
      </c>
      <c r="BJ117" t="s">
        <v>1198</v>
      </c>
      <c r="BK117" t="s">
        <v>1352</v>
      </c>
      <c r="BL117" t="s">
        <v>1393</v>
      </c>
      <c r="BM117" t="s">
        <v>1016</v>
      </c>
      <c r="BN117" t="s">
        <v>1351</v>
      </c>
      <c r="BO117" t="s">
        <v>966</v>
      </c>
      <c r="BT117" t="s">
        <v>589</v>
      </c>
      <c r="BU117" t="s">
        <v>1394</v>
      </c>
      <c r="CB117">
        <v>323.44</v>
      </c>
      <c r="CE117" t="s">
        <v>1395</v>
      </c>
      <c r="CF117" t="s">
        <v>1396</v>
      </c>
    </row>
    <row r="118" spans="1:87" x14ac:dyDescent="0.15">
      <c r="A118" s="60">
        <v>9781032717364</v>
      </c>
      <c r="C118" t="s">
        <v>595</v>
      </c>
      <c r="D118" t="s">
        <v>593</v>
      </c>
      <c r="G118" t="s">
        <v>969</v>
      </c>
      <c r="I118" t="s">
        <v>48</v>
      </c>
      <c r="J118" t="s">
        <v>963</v>
      </c>
      <c r="K118">
        <v>202510</v>
      </c>
      <c r="M118" t="s">
        <v>596</v>
      </c>
      <c r="O118" t="s">
        <v>39</v>
      </c>
      <c r="P118">
        <v>230</v>
      </c>
      <c r="Q118">
        <v>63940</v>
      </c>
      <c r="R118">
        <v>49528</v>
      </c>
      <c r="AG118" t="s">
        <v>563</v>
      </c>
      <c r="AQ118" t="s">
        <v>964</v>
      </c>
      <c r="AR118" t="s">
        <v>978</v>
      </c>
      <c r="BF118" t="s">
        <v>966</v>
      </c>
      <c r="BS118">
        <v>136349</v>
      </c>
      <c r="BT118" t="s">
        <v>594</v>
      </c>
      <c r="BU118" t="s">
        <v>1397</v>
      </c>
      <c r="CB118">
        <v>384.55599999999998</v>
      </c>
      <c r="CE118" t="s">
        <v>1169</v>
      </c>
      <c r="CF118" t="s">
        <v>1398</v>
      </c>
      <c r="CG118" t="s">
        <v>1399</v>
      </c>
      <c r="CH118" t="s">
        <v>1400</v>
      </c>
    </row>
    <row r="119" spans="1:87" x14ac:dyDescent="0.15">
      <c r="A119" s="60">
        <v>9780367759049</v>
      </c>
      <c r="C119" t="s">
        <v>600</v>
      </c>
      <c r="D119" t="s">
        <v>598</v>
      </c>
      <c r="F119" t="s">
        <v>96</v>
      </c>
      <c r="G119" t="s">
        <v>969</v>
      </c>
      <c r="I119" t="s">
        <v>48</v>
      </c>
      <c r="J119" t="s">
        <v>963</v>
      </c>
      <c r="K119">
        <v>202509</v>
      </c>
      <c r="M119" t="s">
        <v>601</v>
      </c>
      <c r="O119" t="s">
        <v>39</v>
      </c>
      <c r="P119">
        <v>184</v>
      </c>
      <c r="Q119">
        <v>51152</v>
      </c>
      <c r="R119">
        <v>39622</v>
      </c>
      <c r="S119" t="s">
        <v>1055</v>
      </c>
      <c r="T119">
        <v>20260325</v>
      </c>
      <c r="X119" t="s">
        <v>39</v>
      </c>
      <c r="Y119">
        <v>230</v>
      </c>
      <c r="Z119">
        <v>63940</v>
      </c>
      <c r="AA119">
        <v>49528</v>
      </c>
      <c r="AG119" t="s">
        <v>315</v>
      </c>
      <c r="AQ119" t="s">
        <v>964</v>
      </c>
      <c r="AR119" t="s">
        <v>978</v>
      </c>
      <c r="AS119" t="s">
        <v>1014</v>
      </c>
      <c r="BF119" t="s">
        <v>1056</v>
      </c>
      <c r="BG119" t="s">
        <v>966</v>
      </c>
      <c r="BT119" t="s">
        <v>599</v>
      </c>
      <c r="BU119" t="s">
        <v>1401</v>
      </c>
      <c r="CB119">
        <v>384.33</v>
      </c>
      <c r="CE119" t="s">
        <v>1402</v>
      </c>
      <c r="CF119" t="s">
        <v>1403</v>
      </c>
      <c r="CG119" t="s">
        <v>1404</v>
      </c>
    </row>
    <row r="120" spans="1:87" x14ac:dyDescent="0.15">
      <c r="A120" s="60">
        <v>9781032580272</v>
      </c>
      <c r="C120" t="s">
        <v>605</v>
      </c>
      <c r="D120" t="s">
        <v>603</v>
      </c>
      <c r="G120" t="s">
        <v>969</v>
      </c>
      <c r="I120" t="s">
        <v>48</v>
      </c>
      <c r="J120" t="s">
        <v>963</v>
      </c>
      <c r="K120">
        <v>202508</v>
      </c>
      <c r="M120" t="s">
        <v>606</v>
      </c>
      <c r="O120" t="s">
        <v>39</v>
      </c>
      <c r="P120">
        <v>135</v>
      </c>
      <c r="Q120">
        <v>37530</v>
      </c>
      <c r="R120">
        <v>29070</v>
      </c>
      <c r="AG120" t="s">
        <v>315</v>
      </c>
      <c r="BF120" t="s">
        <v>966</v>
      </c>
      <c r="BT120" t="s">
        <v>604</v>
      </c>
      <c r="BU120" t="s">
        <v>1405</v>
      </c>
      <c r="CB120">
        <v>302.17</v>
      </c>
      <c r="CE120" t="s">
        <v>1406</v>
      </c>
      <c r="CF120" t="s">
        <v>1407</v>
      </c>
    </row>
    <row r="121" spans="1:87" x14ac:dyDescent="0.15">
      <c r="A121" s="60">
        <v>9781032580241</v>
      </c>
      <c r="C121" t="s">
        <v>605</v>
      </c>
      <c r="D121" t="s">
        <v>603</v>
      </c>
      <c r="G121" t="s">
        <v>961</v>
      </c>
      <c r="H121" t="s">
        <v>962</v>
      </c>
      <c r="I121" t="s">
        <v>48</v>
      </c>
      <c r="J121" t="s">
        <v>963</v>
      </c>
      <c r="K121">
        <v>202508</v>
      </c>
      <c r="M121" t="s">
        <v>606</v>
      </c>
      <c r="O121" t="s">
        <v>39</v>
      </c>
      <c r="P121">
        <v>35.99</v>
      </c>
      <c r="Q121">
        <v>10005</v>
      </c>
      <c r="R121">
        <v>7750</v>
      </c>
      <c r="AG121" t="s">
        <v>315</v>
      </c>
      <c r="BF121" t="s">
        <v>966</v>
      </c>
      <c r="BT121" t="s">
        <v>604</v>
      </c>
      <c r="BU121" t="s">
        <v>1405</v>
      </c>
      <c r="CB121">
        <v>302.17</v>
      </c>
      <c r="CE121" t="s">
        <v>1406</v>
      </c>
      <c r="CF121" t="s">
        <v>1407</v>
      </c>
    </row>
    <row r="122" spans="1:87" x14ac:dyDescent="0.15">
      <c r="A122" s="60">
        <v>9781032887005</v>
      </c>
      <c r="C122" t="s">
        <v>611</v>
      </c>
      <c r="D122" t="s">
        <v>609</v>
      </c>
      <c r="G122" t="s">
        <v>969</v>
      </c>
      <c r="I122" t="s">
        <v>48</v>
      </c>
      <c r="J122" t="s">
        <v>963</v>
      </c>
      <c r="K122">
        <v>202512</v>
      </c>
      <c r="M122" t="s">
        <v>612</v>
      </c>
      <c r="O122" t="s">
        <v>39</v>
      </c>
      <c r="P122">
        <v>145</v>
      </c>
      <c r="Q122">
        <v>40310</v>
      </c>
      <c r="R122">
        <v>31224</v>
      </c>
      <c r="AG122" t="s">
        <v>315</v>
      </c>
      <c r="AH122" t="s">
        <v>1281</v>
      </c>
      <c r="BF122" t="s">
        <v>966</v>
      </c>
      <c r="BT122" t="s">
        <v>610</v>
      </c>
      <c r="BU122" t="s">
        <v>1408</v>
      </c>
    </row>
    <row r="123" spans="1:87" x14ac:dyDescent="0.15">
      <c r="A123" s="60">
        <v>9781032886985</v>
      </c>
      <c r="C123" t="s">
        <v>611</v>
      </c>
      <c r="D123" t="s">
        <v>609</v>
      </c>
      <c r="G123" t="s">
        <v>961</v>
      </c>
      <c r="H123" t="s">
        <v>962</v>
      </c>
      <c r="I123" t="s">
        <v>48</v>
      </c>
      <c r="J123" t="s">
        <v>963</v>
      </c>
      <c r="K123">
        <v>202512</v>
      </c>
      <c r="M123" t="s">
        <v>612</v>
      </c>
      <c r="O123" t="s">
        <v>39</v>
      </c>
      <c r="P123">
        <v>39.99</v>
      </c>
      <c r="Q123">
        <v>11117</v>
      </c>
      <c r="R123">
        <v>8611</v>
      </c>
      <c r="AG123" t="s">
        <v>315</v>
      </c>
      <c r="AH123" t="s">
        <v>1281</v>
      </c>
      <c r="BF123" t="s">
        <v>966</v>
      </c>
      <c r="BT123" t="s">
        <v>610</v>
      </c>
      <c r="BU123" t="s">
        <v>1408</v>
      </c>
    </row>
    <row r="124" spans="1:87" x14ac:dyDescent="0.15">
      <c r="A124" s="60">
        <v>9781119981800</v>
      </c>
      <c r="C124" t="s">
        <v>313</v>
      </c>
      <c r="D124" t="s">
        <v>311</v>
      </c>
      <c r="G124" t="s">
        <v>969</v>
      </c>
      <c r="I124" t="s">
        <v>97</v>
      </c>
      <c r="J124" t="s">
        <v>994</v>
      </c>
      <c r="K124">
        <v>202505</v>
      </c>
      <c r="M124" t="s">
        <v>314</v>
      </c>
      <c r="O124" t="s">
        <v>81</v>
      </c>
      <c r="P124">
        <v>195</v>
      </c>
      <c r="Q124">
        <v>39975</v>
      </c>
      <c r="R124">
        <v>30061</v>
      </c>
      <c r="AG124" t="s">
        <v>315</v>
      </c>
      <c r="AH124" t="s">
        <v>296</v>
      </c>
      <c r="AI124" t="s">
        <v>822</v>
      </c>
      <c r="AQ124" t="s">
        <v>964</v>
      </c>
      <c r="AR124" t="s">
        <v>978</v>
      </c>
      <c r="AS124" t="s">
        <v>990</v>
      </c>
      <c r="AT124" t="s">
        <v>991</v>
      </c>
      <c r="BF124" t="s">
        <v>1022</v>
      </c>
      <c r="BG124" t="s">
        <v>1016</v>
      </c>
      <c r="BH124" t="s">
        <v>1248</v>
      </c>
      <c r="BI124" t="s">
        <v>1409</v>
      </c>
      <c r="BJ124" t="s">
        <v>966</v>
      </c>
      <c r="BS124">
        <v>128320</v>
      </c>
      <c r="BT124" t="s">
        <v>312</v>
      </c>
      <c r="BU124" t="s">
        <v>1410</v>
      </c>
      <c r="BY124">
        <v>1</v>
      </c>
      <c r="CB124">
        <v>331.25</v>
      </c>
      <c r="CE124" t="s">
        <v>1411</v>
      </c>
      <c r="CF124" t="s">
        <v>1412</v>
      </c>
    </row>
    <row r="125" spans="1:87" x14ac:dyDescent="0.15">
      <c r="A125" s="60">
        <v>9781529602012</v>
      </c>
      <c r="C125" t="s">
        <v>617</v>
      </c>
      <c r="D125" t="s">
        <v>615</v>
      </c>
      <c r="G125" t="s">
        <v>969</v>
      </c>
      <c r="I125" t="s">
        <v>62</v>
      </c>
      <c r="J125" t="s">
        <v>963</v>
      </c>
      <c r="K125">
        <v>202412</v>
      </c>
      <c r="M125" t="s">
        <v>618</v>
      </c>
      <c r="O125" t="s">
        <v>39</v>
      </c>
      <c r="P125">
        <v>121.5</v>
      </c>
      <c r="Q125">
        <v>33777</v>
      </c>
      <c r="R125">
        <v>25084</v>
      </c>
      <c r="S125" t="s">
        <v>1055</v>
      </c>
      <c r="T125">
        <v>20260228</v>
      </c>
      <c r="X125" t="s">
        <v>39</v>
      </c>
      <c r="Y125">
        <v>135</v>
      </c>
      <c r="Z125">
        <v>37530</v>
      </c>
      <c r="AA125">
        <v>27872</v>
      </c>
      <c r="AG125" t="s">
        <v>315</v>
      </c>
      <c r="AH125" t="s">
        <v>647</v>
      </c>
      <c r="AQ125" t="s">
        <v>964</v>
      </c>
      <c r="AR125" t="s">
        <v>978</v>
      </c>
      <c r="AS125" t="s">
        <v>990</v>
      </c>
      <c r="AT125" t="s">
        <v>991</v>
      </c>
      <c r="AU125" t="s">
        <v>1014</v>
      </c>
      <c r="BF125" t="s">
        <v>1022</v>
      </c>
      <c r="BG125" t="s">
        <v>1342</v>
      </c>
      <c r="BH125" t="s">
        <v>1016</v>
      </c>
      <c r="BI125" t="s">
        <v>1337</v>
      </c>
      <c r="BJ125" t="s">
        <v>1162</v>
      </c>
      <c r="BK125" t="s">
        <v>1343</v>
      </c>
      <c r="BL125" t="s">
        <v>1160</v>
      </c>
      <c r="BM125" t="s">
        <v>966</v>
      </c>
      <c r="BP125" t="s">
        <v>1343</v>
      </c>
      <c r="BT125" t="s">
        <v>616</v>
      </c>
      <c r="BU125" t="s">
        <v>1413</v>
      </c>
      <c r="BY125">
        <v>1</v>
      </c>
      <c r="CB125">
        <v>303.483</v>
      </c>
      <c r="CE125" t="s">
        <v>1414</v>
      </c>
      <c r="CF125" t="s">
        <v>1415</v>
      </c>
    </row>
    <row r="126" spans="1:87" x14ac:dyDescent="0.15">
      <c r="A126" s="60">
        <v>9780262049481</v>
      </c>
      <c r="C126" t="s">
        <v>677</v>
      </c>
      <c r="D126" t="s">
        <v>675</v>
      </c>
      <c r="G126" t="s">
        <v>969</v>
      </c>
      <c r="I126" t="s">
        <v>302</v>
      </c>
      <c r="J126" t="s">
        <v>994</v>
      </c>
      <c r="K126">
        <v>202503</v>
      </c>
      <c r="M126" t="s">
        <v>40</v>
      </c>
      <c r="N126" t="s">
        <v>1416</v>
      </c>
      <c r="O126" t="s">
        <v>81</v>
      </c>
      <c r="P126">
        <v>44.95</v>
      </c>
      <c r="Q126">
        <v>9214</v>
      </c>
      <c r="R126">
        <v>7371</v>
      </c>
      <c r="AG126" t="s">
        <v>678</v>
      </c>
      <c r="AH126" t="s">
        <v>667</v>
      </c>
      <c r="AI126" t="s">
        <v>1417</v>
      </c>
      <c r="BF126" t="s">
        <v>966</v>
      </c>
      <c r="BT126" t="s">
        <v>676</v>
      </c>
      <c r="BU126" t="s">
        <v>1418</v>
      </c>
      <c r="CB126">
        <v>618.20000000000005</v>
      </c>
      <c r="CE126" t="s">
        <v>1419</v>
      </c>
      <c r="CF126" t="s">
        <v>1420</v>
      </c>
      <c r="CG126" t="s">
        <v>1421</v>
      </c>
    </row>
    <row r="127" spans="1:87" x14ac:dyDescent="0.15">
      <c r="A127" s="60">
        <v>9781032061368</v>
      </c>
      <c r="C127" t="s">
        <v>682</v>
      </c>
      <c r="D127" t="s">
        <v>680</v>
      </c>
      <c r="G127" t="s">
        <v>969</v>
      </c>
      <c r="I127" t="s">
        <v>48</v>
      </c>
      <c r="J127" t="s">
        <v>963</v>
      </c>
      <c r="K127">
        <v>202308</v>
      </c>
      <c r="M127" t="s">
        <v>683</v>
      </c>
      <c r="O127" t="s">
        <v>39</v>
      </c>
      <c r="P127">
        <v>193.5</v>
      </c>
      <c r="Q127">
        <v>53793</v>
      </c>
      <c r="R127">
        <v>41668</v>
      </c>
      <c r="S127" t="s">
        <v>1012</v>
      </c>
      <c r="X127" t="s">
        <v>39</v>
      </c>
      <c r="Y127">
        <v>230</v>
      </c>
      <c r="Z127">
        <v>63940</v>
      </c>
      <c r="AA127">
        <v>49528</v>
      </c>
      <c r="AG127" t="s">
        <v>684</v>
      </c>
      <c r="AH127" t="s">
        <v>1422</v>
      </c>
      <c r="AQ127" t="s">
        <v>964</v>
      </c>
      <c r="AR127" t="s">
        <v>978</v>
      </c>
      <c r="AS127" t="s">
        <v>1014</v>
      </c>
      <c r="AT127" t="s">
        <v>990</v>
      </c>
      <c r="AU127" t="s">
        <v>991</v>
      </c>
      <c r="BF127" t="s">
        <v>1423</v>
      </c>
      <c r="BG127" t="s">
        <v>1424</v>
      </c>
      <c r="BH127" t="s">
        <v>1022</v>
      </c>
      <c r="BI127" t="s">
        <v>1390</v>
      </c>
      <c r="BJ127" t="s">
        <v>966</v>
      </c>
      <c r="BK127" t="s">
        <v>1425</v>
      </c>
      <c r="BL127" t="s">
        <v>1426</v>
      </c>
      <c r="BM127" t="s">
        <v>1198</v>
      </c>
      <c r="BN127" t="s">
        <v>1427</v>
      </c>
      <c r="BO127" t="s">
        <v>1016</v>
      </c>
      <c r="BP127" t="s">
        <v>1428</v>
      </c>
      <c r="BS127">
        <v>126190</v>
      </c>
      <c r="BT127" t="s">
        <v>681</v>
      </c>
      <c r="BU127" t="s">
        <v>1429</v>
      </c>
      <c r="BY127">
        <v>1</v>
      </c>
      <c r="CB127">
        <v>303.60000000000002</v>
      </c>
      <c r="CE127" t="s">
        <v>1430</v>
      </c>
      <c r="CF127" t="s">
        <v>1431</v>
      </c>
      <c r="CG127" t="s">
        <v>1432</v>
      </c>
      <c r="CH127" t="s">
        <v>1433</v>
      </c>
      <c r="CI127" t="s">
        <v>1434</v>
      </c>
    </row>
    <row r="128" spans="1:87" x14ac:dyDescent="0.15">
      <c r="A128" s="60">
        <v>9781071891421</v>
      </c>
      <c r="C128" t="s">
        <v>688</v>
      </c>
      <c r="D128" t="s">
        <v>686</v>
      </c>
      <c r="F128" t="s">
        <v>96</v>
      </c>
      <c r="G128" t="s">
        <v>969</v>
      </c>
      <c r="I128" t="s">
        <v>62</v>
      </c>
      <c r="J128" t="s">
        <v>963</v>
      </c>
      <c r="K128">
        <v>202405</v>
      </c>
      <c r="L128" t="s">
        <v>1435</v>
      </c>
      <c r="M128" t="s">
        <v>689</v>
      </c>
      <c r="O128" t="s">
        <v>39</v>
      </c>
      <c r="P128">
        <v>447.57</v>
      </c>
      <c r="Q128">
        <v>124424</v>
      </c>
      <c r="R128">
        <v>92405</v>
      </c>
      <c r="S128" t="s">
        <v>1055</v>
      </c>
      <c r="T128">
        <v>20260228</v>
      </c>
      <c r="U128" t="s">
        <v>973</v>
      </c>
      <c r="X128" t="s">
        <v>39</v>
      </c>
      <c r="Y128">
        <v>552</v>
      </c>
      <c r="Z128">
        <v>153456</v>
      </c>
      <c r="AA128">
        <v>113965</v>
      </c>
      <c r="AD128" t="s">
        <v>973</v>
      </c>
      <c r="AG128" t="s">
        <v>684</v>
      </c>
      <c r="AH128" t="s">
        <v>1436</v>
      </c>
      <c r="AQ128" t="s">
        <v>977</v>
      </c>
      <c r="AR128" t="s">
        <v>964</v>
      </c>
      <c r="AS128" t="s">
        <v>978</v>
      </c>
      <c r="AT128" t="s">
        <v>990</v>
      </c>
      <c r="AU128" t="s">
        <v>991</v>
      </c>
      <c r="AV128" t="s">
        <v>1014</v>
      </c>
      <c r="BF128" t="s">
        <v>1437</v>
      </c>
      <c r="BG128" t="s">
        <v>1022</v>
      </c>
      <c r="BH128" t="s">
        <v>1438</v>
      </c>
      <c r="BI128" t="s">
        <v>979</v>
      </c>
      <c r="BJ128" t="s">
        <v>998</v>
      </c>
      <c r="BK128" t="s">
        <v>1439</v>
      </c>
      <c r="BL128" t="s">
        <v>1162</v>
      </c>
      <c r="BM128" t="s">
        <v>1160</v>
      </c>
      <c r="BN128" t="s">
        <v>966</v>
      </c>
      <c r="BP128" t="s">
        <v>1439</v>
      </c>
      <c r="BT128" t="s">
        <v>687</v>
      </c>
      <c r="BU128" t="s">
        <v>1440</v>
      </c>
      <c r="BY128">
        <v>1</v>
      </c>
      <c r="CB128">
        <v>306.76029999999997</v>
      </c>
      <c r="CE128" t="s">
        <v>1441</v>
      </c>
      <c r="CF128" t="s">
        <v>1442</v>
      </c>
      <c r="CG128" t="s">
        <v>1443</v>
      </c>
    </row>
    <row r="129" spans="1:86" x14ac:dyDescent="0.15">
      <c r="A129" s="60">
        <v>9781509531455</v>
      </c>
      <c r="C129" t="s">
        <v>693</v>
      </c>
      <c r="D129" t="s">
        <v>691</v>
      </c>
      <c r="G129" t="s">
        <v>961</v>
      </c>
      <c r="H129" t="s">
        <v>962</v>
      </c>
      <c r="I129" t="s">
        <v>140</v>
      </c>
      <c r="J129" t="s">
        <v>994</v>
      </c>
      <c r="K129">
        <v>202512</v>
      </c>
      <c r="M129" t="s">
        <v>246</v>
      </c>
      <c r="O129" t="s">
        <v>81</v>
      </c>
      <c r="P129">
        <v>22.95</v>
      </c>
      <c r="Q129">
        <v>4704</v>
      </c>
      <c r="R129">
        <v>3537</v>
      </c>
      <c r="AG129" t="s">
        <v>684</v>
      </c>
      <c r="BF129" t="s">
        <v>1077</v>
      </c>
      <c r="BG129" t="s">
        <v>966</v>
      </c>
      <c r="BT129" t="s">
        <v>692</v>
      </c>
      <c r="BU129" t="s">
        <v>1444</v>
      </c>
    </row>
    <row r="130" spans="1:86" x14ac:dyDescent="0.15">
      <c r="A130" s="60">
        <v>9781509531448</v>
      </c>
      <c r="C130" t="s">
        <v>693</v>
      </c>
      <c r="D130" t="s">
        <v>691</v>
      </c>
      <c r="G130" t="s">
        <v>969</v>
      </c>
      <c r="I130" t="s">
        <v>140</v>
      </c>
      <c r="J130" t="s">
        <v>994</v>
      </c>
      <c r="K130">
        <v>202512</v>
      </c>
      <c r="M130" t="s">
        <v>246</v>
      </c>
      <c r="O130" t="s">
        <v>81</v>
      </c>
      <c r="P130">
        <v>64.95</v>
      </c>
      <c r="Q130">
        <v>13314</v>
      </c>
      <c r="R130">
        <v>10012</v>
      </c>
      <c r="AG130" t="s">
        <v>684</v>
      </c>
      <c r="BF130" t="s">
        <v>966</v>
      </c>
      <c r="BT130" t="s">
        <v>692</v>
      </c>
      <c r="BU130" t="s">
        <v>1444</v>
      </c>
    </row>
    <row r="131" spans="1:86" x14ac:dyDescent="0.15">
      <c r="A131" s="60">
        <v>9780367421168</v>
      </c>
      <c r="C131" t="s">
        <v>698</v>
      </c>
      <c r="D131" t="s">
        <v>696</v>
      </c>
      <c r="G131" t="s">
        <v>969</v>
      </c>
      <c r="I131" t="s">
        <v>48</v>
      </c>
      <c r="J131" t="s">
        <v>963</v>
      </c>
      <c r="K131">
        <v>202404</v>
      </c>
      <c r="M131" t="s">
        <v>591</v>
      </c>
      <c r="O131" t="s">
        <v>39</v>
      </c>
      <c r="P131">
        <v>164</v>
      </c>
      <c r="Q131">
        <v>45592</v>
      </c>
      <c r="R131">
        <v>35315</v>
      </c>
      <c r="S131" t="s">
        <v>1012</v>
      </c>
      <c r="X131" t="s">
        <v>39</v>
      </c>
      <c r="Y131">
        <v>215</v>
      </c>
      <c r="Z131">
        <v>59770</v>
      </c>
      <c r="AA131">
        <v>46298</v>
      </c>
      <c r="AG131" t="s">
        <v>684</v>
      </c>
      <c r="AH131" t="s">
        <v>1445</v>
      </c>
      <c r="AQ131" t="s">
        <v>964</v>
      </c>
      <c r="AR131" t="s">
        <v>978</v>
      </c>
      <c r="AS131" t="s">
        <v>990</v>
      </c>
      <c r="AT131" t="s">
        <v>991</v>
      </c>
      <c r="AU131" t="s">
        <v>1014</v>
      </c>
      <c r="BF131" t="s">
        <v>1022</v>
      </c>
      <c r="BG131" t="s">
        <v>966</v>
      </c>
      <c r="BH131" t="s">
        <v>1446</v>
      </c>
      <c r="BI131" t="s">
        <v>1427</v>
      </c>
      <c r="BJ131" t="s">
        <v>1393</v>
      </c>
      <c r="BK131" t="s">
        <v>1188</v>
      </c>
      <c r="BL131" t="s">
        <v>1425</v>
      </c>
      <c r="BM131" t="s">
        <v>1424</v>
      </c>
      <c r="BN131" t="s">
        <v>1447</v>
      </c>
      <c r="BO131" t="s">
        <v>1016</v>
      </c>
      <c r="BP131" t="s">
        <v>1427</v>
      </c>
      <c r="BS131">
        <v>126190</v>
      </c>
      <c r="BT131" t="s">
        <v>697</v>
      </c>
      <c r="BU131" t="s">
        <v>1448</v>
      </c>
      <c r="BY131">
        <v>1</v>
      </c>
      <c r="CB131">
        <v>155.53299999999999</v>
      </c>
      <c r="CE131" t="s">
        <v>1449</v>
      </c>
      <c r="CF131" t="s">
        <v>1450</v>
      </c>
    </row>
    <row r="132" spans="1:86" x14ac:dyDescent="0.15">
      <c r="A132" s="60">
        <v>9781032213347</v>
      </c>
      <c r="C132" t="s">
        <v>702</v>
      </c>
      <c r="D132" t="s">
        <v>700</v>
      </c>
      <c r="G132" t="s">
        <v>969</v>
      </c>
      <c r="I132" t="s">
        <v>48</v>
      </c>
      <c r="J132" t="s">
        <v>963</v>
      </c>
      <c r="K132">
        <v>202404</v>
      </c>
      <c r="M132" t="s">
        <v>82</v>
      </c>
      <c r="O132" t="s">
        <v>39</v>
      </c>
      <c r="P132">
        <v>164</v>
      </c>
      <c r="Q132">
        <v>45592</v>
      </c>
      <c r="R132">
        <v>35315</v>
      </c>
      <c r="S132" t="s">
        <v>1012</v>
      </c>
      <c r="X132" t="s">
        <v>39</v>
      </c>
      <c r="Y132">
        <v>215</v>
      </c>
      <c r="Z132">
        <v>59770</v>
      </c>
      <c r="AA132">
        <v>46298</v>
      </c>
      <c r="AG132" t="s">
        <v>684</v>
      </c>
      <c r="AH132" t="s">
        <v>855</v>
      </c>
      <c r="AQ132" t="s">
        <v>964</v>
      </c>
      <c r="AR132" t="s">
        <v>978</v>
      </c>
      <c r="AS132" t="s">
        <v>990</v>
      </c>
      <c r="AT132" t="s">
        <v>991</v>
      </c>
      <c r="AU132" t="s">
        <v>1014</v>
      </c>
      <c r="BF132" t="s">
        <v>966</v>
      </c>
      <c r="BG132" t="s">
        <v>1446</v>
      </c>
      <c r="BH132" t="s">
        <v>1427</v>
      </c>
      <c r="BI132" t="s">
        <v>1393</v>
      </c>
      <c r="BJ132" t="s">
        <v>979</v>
      </c>
      <c r="BK132" t="s">
        <v>1425</v>
      </c>
      <c r="BL132" t="s">
        <v>1424</v>
      </c>
      <c r="BM132" t="s">
        <v>1016</v>
      </c>
      <c r="BN132" t="s">
        <v>1188</v>
      </c>
      <c r="BP132" t="s">
        <v>1427</v>
      </c>
      <c r="BS132">
        <v>126190</v>
      </c>
      <c r="BT132" t="s">
        <v>701</v>
      </c>
      <c r="BU132" t="s">
        <v>1451</v>
      </c>
      <c r="BY132">
        <v>1</v>
      </c>
      <c r="CB132">
        <v>362.19624143999999</v>
      </c>
      <c r="CE132" t="s">
        <v>1452</v>
      </c>
      <c r="CF132" t="s">
        <v>1453</v>
      </c>
      <c r="CG132" t="s">
        <v>1454</v>
      </c>
      <c r="CH132" t="s">
        <v>1455</v>
      </c>
    </row>
    <row r="133" spans="1:86" x14ac:dyDescent="0.15">
      <c r="A133" s="60">
        <v>9780367652661</v>
      </c>
      <c r="C133" t="s">
        <v>706</v>
      </c>
      <c r="D133" t="s">
        <v>704</v>
      </c>
      <c r="G133" t="s">
        <v>961</v>
      </c>
      <c r="H133" t="s">
        <v>962</v>
      </c>
      <c r="I133" t="s">
        <v>48</v>
      </c>
      <c r="J133" t="s">
        <v>963</v>
      </c>
      <c r="K133">
        <v>202412</v>
      </c>
      <c r="M133" t="s">
        <v>707</v>
      </c>
      <c r="O133" t="s">
        <v>39</v>
      </c>
      <c r="P133">
        <v>43.99</v>
      </c>
      <c r="Q133">
        <v>12229</v>
      </c>
      <c r="R133">
        <v>9472</v>
      </c>
      <c r="AG133" t="s">
        <v>684</v>
      </c>
      <c r="AQ133" t="s">
        <v>964</v>
      </c>
      <c r="AR133" t="s">
        <v>978</v>
      </c>
      <c r="BF133" t="s">
        <v>1425</v>
      </c>
      <c r="BG133" t="s">
        <v>1456</v>
      </c>
      <c r="BH133" t="s">
        <v>1427</v>
      </c>
      <c r="BI133" t="s">
        <v>1424</v>
      </c>
      <c r="BJ133" t="s">
        <v>1354</v>
      </c>
      <c r="BK133" t="s">
        <v>1390</v>
      </c>
      <c r="BL133" t="s">
        <v>1457</v>
      </c>
      <c r="BM133" t="s">
        <v>1428</v>
      </c>
      <c r="BN133" t="s">
        <v>1198</v>
      </c>
      <c r="BO133" t="s">
        <v>966</v>
      </c>
      <c r="BP133" t="s">
        <v>1458</v>
      </c>
      <c r="BS133">
        <v>126190</v>
      </c>
      <c r="BT133" t="s">
        <v>705</v>
      </c>
      <c r="BU133" t="s">
        <v>1459</v>
      </c>
      <c r="CB133">
        <v>305.42009999999999</v>
      </c>
      <c r="CE133" t="s">
        <v>1460</v>
      </c>
      <c r="CF133" t="s">
        <v>1461</v>
      </c>
      <c r="CG133" t="s">
        <v>1462</v>
      </c>
      <c r="CH133" t="s">
        <v>1463</v>
      </c>
    </row>
    <row r="134" spans="1:86" x14ac:dyDescent="0.15">
      <c r="A134" s="60">
        <v>9780367652654</v>
      </c>
      <c r="C134" t="s">
        <v>706</v>
      </c>
      <c r="D134" t="s">
        <v>704</v>
      </c>
      <c r="G134" t="s">
        <v>969</v>
      </c>
      <c r="I134" t="s">
        <v>48</v>
      </c>
      <c r="J134" t="s">
        <v>963</v>
      </c>
      <c r="K134">
        <v>202302</v>
      </c>
      <c r="M134" t="s">
        <v>707</v>
      </c>
      <c r="O134" t="s">
        <v>39</v>
      </c>
      <c r="P134">
        <v>205</v>
      </c>
      <c r="Q134">
        <v>56990</v>
      </c>
      <c r="R134">
        <v>44144</v>
      </c>
      <c r="AG134" t="s">
        <v>684</v>
      </c>
      <c r="AQ134" t="s">
        <v>964</v>
      </c>
      <c r="AR134" t="s">
        <v>978</v>
      </c>
      <c r="BF134" t="s">
        <v>1425</v>
      </c>
      <c r="BG134" t="s">
        <v>1456</v>
      </c>
      <c r="BH134" t="s">
        <v>1427</v>
      </c>
      <c r="BI134" t="s">
        <v>1424</v>
      </c>
      <c r="BJ134" t="s">
        <v>966</v>
      </c>
      <c r="BK134" t="s">
        <v>1390</v>
      </c>
      <c r="BL134" t="s">
        <v>1457</v>
      </c>
      <c r="BM134" t="s">
        <v>1428</v>
      </c>
      <c r="BN134" t="s">
        <v>1022</v>
      </c>
      <c r="BO134" t="s">
        <v>1198</v>
      </c>
      <c r="BP134" t="s">
        <v>1458</v>
      </c>
      <c r="BS134">
        <v>126190</v>
      </c>
      <c r="BT134" t="s">
        <v>705</v>
      </c>
      <c r="BU134" t="s">
        <v>1459</v>
      </c>
      <c r="CB134">
        <v>305.42009999999999</v>
      </c>
      <c r="CE134" t="s">
        <v>1460</v>
      </c>
      <c r="CF134" t="s">
        <v>1461</v>
      </c>
      <c r="CG134" t="s">
        <v>1462</v>
      </c>
      <c r="CH134" t="s">
        <v>1463</v>
      </c>
    </row>
    <row r="135" spans="1:86" x14ac:dyDescent="0.15">
      <c r="A135" s="60">
        <v>9781394330911</v>
      </c>
      <c r="C135" t="s">
        <v>712</v>
      </c>
      <c r="D135" t="s">
        <v>710</v>
      </c>
      <c r="G135" t="s">
        <v>969</v>
      </c>
      <c r="I135" t="s">
        <v>208</v>
      </c>
      <c r="J135" t="s">
        <v>994</v>
      </c>
      <c r="K135">
        <v>202509</v>
      </c>
      <c r="M135" t="s">
        <v>161</v>
      </c>
      <c r="O135" t="s">
        <v>81</v>
      </c>
      <c r="P135">
        <v>30</v>
      </c>
      <c r="Q135">
        <v>6150</v>
      </c>
      <c r="R135">
        <v>4624</v>
      </c>
      <c r="AG135" t="s">
        <v>713</v>
      </c>
      <c r="AH135" t="s">
        <v>1464</v>
      </c>
      <c r="BF135" t="s">
        <v>965</v>
      </c>
      <c r="BG135" t="s">
        <v>1022</v>
      </c>
      <c r="BH135" t="s">
        <v>966</v>
      </c>
      <c r="BT135" t="s">
        <v>711</v>
      </c>
      <c r="BU135" t="s">
        <v>1465</v>
      </c>
    </row>
    <row r="136" spans="1:86" x14ac:dyDescent="0.15">
      <c r="A136" s="60">
        <v>9781032298368</v>
      </c>
      <c r="C136" t="s">
        <v>717</v>
      </c>
      <c r="D136" t="s">
        <v>715</v>
      </c>
      <c r="G136" t="s">
        <v>969</v>
      </c>
      <c r="I136" t="s">
        <v>48</v>
      </c>
      <c r="J136" t="s">
        <v>963</v>
      </c>
      <c r="K136">
        <v>202412</v>
      </c>
      <c r="M136" t="s">
        <v>718</v>
      </c>
      <c r="O136" t="s">
        <v>39</v>
      </c>
      <c r="P136">
        <v>172</v>
      </c>
      <c r="Q136">
        <v>47816</v>
      </c>
      <c r="R136">
        <v>37038</v>
      </c>
      <c r="S136" t="s">
        <v>1012</v>
      </c>
      <c r="X136" t="s">
        <v>39</v>
      </c>
      <c r="Y136">
        <v>215</v>
      </c>
      <c r="Z136">
        <v>59770</v>
      </c>
      <c r="AA136">
        <v>46298</v>
      </c>
      <c r="AG136" t="s">
        <v>713</v>
      </c>
      <c r="AH136" t="s">
        <v>974</v>
      </c>
      <c r="AQ136" t="s">
        <v>964</v>
      </c>
      <c r="AR136" t="s">
        <v>978</v>
      </c>
      <c r="AS136" t="s">
        <v>1014</v>
      </c>
      <c r="AT136" t="s">
        <v>990</v>
      </c>
      <c r="AU136" t="s">
        <v>991</v>
      </c>
      <c r="BF136" t="s">
        <v>1198</v>
      </c>
      <c r="BG136" t="s">
        <v>1466</v>
      </c>
      <c r="BH136" t="s">
        <v>1016</v>
      </c>
      <c r="BI136" t="s">
        <v>966</v>
      </c>
      <c r="BS136">
        <v>132337</v>
      </c>
      <c r="BT136" t="s">
        <v>716</v>
      </c>
      <c r="BU136" t="s">
        <v>1467</v>
      </c>
      <c r="BY136">
        <v>1</v>
      </c>
      <c r="CB136">
        <v>301.08199999999999</v>
      </c>
      <c r="CE136" t="s">
        <v>1468</v>
      </c>
    </row>
    <row r="137" spans="1:86" x14ac:dyDescent="0.15">
      <c r="A137" s="60">
        <v>9781509556786</v>
      </c>
      <c r="C137" t="s">
        <v>722</v>
      </c>
      <c r="D137" t="s">
        <v>720</v>
      </c>
      <c r="G137" t="s">
        <v>969</v>
      </c>
      <c r="I137" t="s">
        <v>140</v>
      </c>
      <c r="J137" t="s">
        <v>994</v>
      </c>
      <c r="K137">
        <v>202309</v>
      </c>
      <c r="M137" t="s">
        <v>723</v>
      </c>
      <c r="O137" t="s">
        <v>81</v>
      </c>
      <c r="P137">
        <v>59.95</v>
      </c>
      <c r="Q137">
        <v>12289</v>
      </c>
      <c r="R137">
        <v>9241</v>
      </c>
      <c r="AG137" t="s">
        <v>713</v>
      </c>
      <c r="AH137" t="s">
        <v>1469</v>
      </c>
      <c r="BF137" t="s">
        <v>1022</v>
      </c>
      <c r="BG137" t="s">
        <v>966</v>
      </c>
      <c r="BT137" t="s">
        <v>721</v>
      </c>
      <c r="BU137" t="s">
        <v>1470</v>
      </c>
      <c r="BV137" t="s">
        <v>1471</v>
      </c>
      <c r="BW137" t="s">
        <v>1472</v>
      </c>
      <c r="BX137" t="s">
        <v>1473</v>
      </c>
      <c r="BY137" t="s">
        <v>1474</v>
      </c>
      <c r="BZ137" t="s">
        <v>1475</v>
      </c>
      <c r="CA137" t="s">
        <v>1476</v>
      </c>
      <c r="CB137" t="s">
        <v>1477</v>
      </c>
      <c r="CC137" t="s">
        <v>1478</v>
      </c>
      <c r="CD137" t="s">
        <v>1479</v>
      </c>
      <c r="CE137" t="s">
        <v>1480</v>
      </c>
      <c r="CF137" t="s">
        <v>1481</v>
      </c>
    </row>
    <row r="138" spans="1:86" x14ac:dyDescent="0.15">
      <c r="A138" s="60">
        <v>9781509556793</v>
      </c>
      <c r="C138" t="s">
        <v>722</v>
      </c>
      <c r="D138" t="s">
        <v>720</v>
      </c>
      <c r="G138" t="s">
        <v>961</v>
      </c>
      <c r="H138" t="s">
        <v>962</v>
      </c>
      <c r="I138" t="s">
        <v>140</v>
      </c>
      <c r="J138" t="s">
        <v>994</v>
      </c>
      <c r="K138">
        <v>202309</v>
      </c>
      <c r="M138" t="s">
        <v>723</v>
      </c>
      <c r="O138" t="s">
        <v>81</v>
      </c>
      <c r="P138">
        <v>14.95</v>
      </c>
      <c r="Q138">
        <v>3064</v>
      </c>
      <c r="R138">
        <v>2304</v>
      </c>
      <c r="AG138" t="s">
        <v>713</v>
      </c>
      <c r="AH138" t="s">
        <v>1469</v>
      </c>
      <c r="BF138" t="s">
        <v>1482</v>
      </c>
      <c r="BG138" t="s">
        <v>966</v>
      </c>
      <c r="BT138" t="s">
        <v>721</v>
      </c>
      <c r="BU138" t="s">
        <v>1470</v>
      </c>
      <c r="BV138" t="s">
        <v>1471</v>
      </c>
      <c r="BW138" t="s">
        <v>1472</v>
      </c>
      <c r="BX138" t="s">
        <v>1473</v>
      </c>
      <c r="BY138" t="s">
        <v>1474</v>
      </c>
      <c r="BZ138" t="s">
        <v>1475</v>
      </c>
      <c r="CA138" t="s">
        <v>1476</v>
      </c>
      <c r="CB138" t="s">
        <v>1477</v>
      </c>
      <c r="CC138" t="s">
        <v>1478</v>
      </c>
      <c r="CD138" t="s">
        <v>1479</v>
      </c>
      <c r="CE138" t="s">
        <v>1480</v>
      </c>
      <c r="CF138" t="s">
        <v>1481</v>
      </c>
    </row>
    <row r="139" spans="1:86" x14ac:dyDescent="0.15">
      <c r="A139" s="60">
        <v>9781501784347</v>
      </c>
      <c r="C139" t="s">
        <v>728</v>
      </c>
      <c r="D139" t="s">
        <v>726</v>
      </c>
      <c r="G139" t="s">
        <v>969</v>
      </c>
      <c r="I139" t="s">
        <v>729</v>
      </c>
      <c r="J139" t="s">
        <v>994</v>
      </c>
      <c r="K139">
        <v>202512</v>
      </c>
      <c r="M139" t="s">
        <v>730</v>
      </c>
      <c r="O139" t="s">
        <v>81</v>
      </c>
      <c r="P139">
        <v>145</v>
      </c>
      <c r="Q139">
        <v>29725</v>
      </c>
      <c r="R139">
        <v>27405</v>
      </c>
      <c r="AG139" t="s">
        <v>713</v>
      </c>
      <c r="AH139" t="s">
        <v>753</v>
      </c>
      <c r="AI139" t="s">
        <v>1095</v>
      </c>
      <c r="BF139" t="s">
        <v>966</v>
      </c>
      <c r="BT139" t="s">
        <v>727</v>
      </c>
      <c r="BU139" t="s">
        <v>1483</v>
      </c>
      <c r="CE139" t="s">
        <v>1484</v>
      </c>
      <c r="CF139" t="s">
        <v>1485</v>
      </c>
      <c r="CG139" t="s">
        <v>1486</v>
      </c>
      <c r="CH139" t="s">
        <v>1487</v>
      </c>
    </row>
    <row r="140" spans="1:86" x14ac:dyDescent="0.15">
      <c r="A140" s="60">
        <v>9781071919361</v>
      </c>
      <c r="C140" t="s">
        <v>752</v>
      </c>
      <c r="D140" t="s">
        <v>750</v>
      </c>
      <c r="G140" t="s">
        <v>969</v>
      </c>
      <c r="I140" t="s">
        <v>62</v>
      </c>
      <c r="J140" t="s">
        <v>963</v>
      </c>
      <c r="K140">
        <v>202511</v>
      </c>
      <c r="L140" t="s">
        <v>972</v>
      </c>
      <c r="O140" t="s">
        <v>39</v>
      </c>
      <c r="P140">
        <v>299</v>
      </c>
      <c r="Q140">
        <v>83122</v>
      </c>
      <c r="R140">
        <v>61731</v>
      </c>
      <c r="S140" t="s">
        <v>1488</v>
      </c>
      <c r="T140">
        <v>20260115</v>
      </c>
      <c r="U140" t="s">
        <v>973</v>
      </c>
      <c r="X140" t="s">
        <v>39</v>
      </c>
      <c r="Y140">
        <v>332</v>
      </c>
      <c r="Z140">
        <v>92296</v>
      </c>
      <c r="AA140">
        <v>68544</v>
      </c>
      <c r="AG140" t="s">
        <v>753</v>
      </c>
      <c r="AH140" t="s">
        <v>1489</v>
      </c>
      <c r="AQ140" t="s">
        <v>977</v>
      </c>
      <c r="AR140" t="s">
        <v>964</v>
      </c>
      <c r="AS140" t="s">
        <v>978</v>
      </c>
      <c r="AT140" t="s">
        <v>1014</v>
      </c>
      <c r="AU140" t="s">
        <v>990</v>
      </c>
      <c r="AV140" t="s">
        <v>991</v>
      </c>
      <c r="BF140" t="s">
        <v>1490</v>
      </c>
      <c r="BG140" t="s">
        <v>1022</v>
      </c>
      <c r="BH140" t="s">
        <v>966</v>
      </c>
      <c r="BP140" t="s">
        <v>1490</v>
      </c>
      <c r="BT140" t="s">
        <v>751</v>
      </c>
      <c r="BU140" t="s">
        <v>1491</v>
      </c>
    </row>
    <row r="141" spans="1:86" x14ac:dyDescent="0.15">
      <c r="A141" s="60">
        <v>9781509563654</v>
      </c>
      <c r="C141" t="s">
        <v>757</v>
      </c>
      <c r="D141" t="s">
        <v>755</v>
      </c>
      <c r="G141" t="s">
        <v>969</v>
      </c>
      <c r="I141" t="s">
        <v>140</v>
      </c>
      <c r="J141" t="s">
        <v>994</v>
      </c>
      <c r="K141">
        <v>202511</v>
      </c>
      <c r="M141" t="s">
        <v>758</v>
      </c>
      <c r="O141" t="s">
        <v>81</v>
      </c>
      <c r="P141">
        <v>35</v>
      </c>
      <c r="Q141">
        <v>7175</v>
      </c>
      <c r="R141">
        <v>5395</v>
      </c>
      <c r="AG141" t="s">
        <v>753</v>
      </c>
      <c r="AH141" t="s">
        <v>1489</v>
      </c>
      <c r="BF141" t="s">
        <v>966</v>
      </c>
      <c r="BT141" t="s">
        <v>756</v>
      </c>
      <c r="BU141" t="s">
        <v>1492</v>
      </c>
    </row>
    <row r="142" spans="1:86" x14ac:dyDescent="0.15">
      <c r="A142" s="60">
        <v>9789819750849</v>
      </c>
      <c r="C142" t="s">
        <v>762</v>
      </c>
      <c r="D142" t="s">
        <v>760</v>
      </c>
      <c r="G142" t="s">
        <v>969</v>
      </c>
      <c r="I142" t="s">
        <v>167</v>
      </c>
      <c r="J142" t="s">
        <v>971</v>
      </c>
      <c r="K142">
        <v>202411</v>
      </c>
      <c r="L142" t="s">
        <v>972</v>
      </c>
      <c r="M142" t="s">
        <v>763</v>
      </c>
      <c r="O142" t="s">
        <v>130</v>
      </c>
      <c r="P142">
        <v>649.99</v>
      </c>
      <c r="Q142">
        <v>155347</v>
      </c>
      <c r="R142">
        <v>114216</v>
      </c>
      <c r="U142" t="s">
        <v>973</v>
      </c>
      <c r="AG142" t="s">
        <v>753</v>
      </c>
      <c r="AH142" t="s">
        <v>235</v>
      </c>
      <c r="AQ142" t="s">
        <v>977</v>
      </c>
      <c r="AR142" t="s">
        <v>964</v>
      </c>
      <c r="AS142" t="s">
        <v>978</v>
      </c>
      <c r="AT142" t="s">
        <v>990</v>
      </c>
      <c r="AU142" t="s">
        <v>991</v>
      </c>
      <c r="BF142" t="s">
        <v>1493</v>
      </c>
      <c r="BG142" t="s">
        <v>1016</v>
      </c>
      <c r="BH142" t="s">
        <v>1249</v>
      </c>
      <c r="BI142" t="s">
        <v>1250</v>
      </c>
      <c r="BJ142" t="s">
        <v>1304</v>
      </c>
      <c r="BK142" t="s">
        <v>966</v>
      </c>
      <c r="BP142" t="s">
        <v>1493</v>
      </c>
      <c r="BT142" t="s">
        <v>761</v>
      </c>
      <c r="BU142" t="s">
        <v>1494</v>
      </c>
      <c r="BY142">
        <v>1</v>
      </c>
    </row>
    <row r="143" spans="1:86" x14ac:dyDescent="0.15">
      <c r="A143" s="60">
        <v>9789811247934</v>
      </c>
      <c r="C143" t="s">
        <v>767</v>
      </c>
      <c r="D143" t="s">
        <v>765</v>
      </c>
      <c r="G143" t="s">
        <v>969</v>
      </c>
      <c r="I143" t="s">
        <v>768</v>
      </c>
      <c r="J143" t="s">
        <v>994</v>
      </c>
      <c r="K143">
        <v>202402</v>
      </c>
      <c r="M143" t="s">
        <v>769</v>
      </c>
      <c r="O143" t="s">
        <v>81</v>
      </c>
      <c r="P143">
        <v>795</v>
      </c>
      <c r="Q143">
        <v>162975</v>
      </c>
      <c r="R143">
        <v>130380</v>
      </c>
      <c r="U143" t="s">
        <v>973</v>
      </c>
      <c r="AG143" t="s">
        <v>753</v>
      </c>
      <c r="AH143" t="s">
        <v>1489</v>
      </c>
      <c r="AI143" t="s">
        <v>1495</v>
      </c>
      <c r="AQ143" t="s">
        <v>977</v>
      </c>
      <c r="AR143" t="s">
        <v>964</v>
      </c>
      <c r="AS143" t="s">
        <v>978</v>
      </c>
      <c r="BF143" t="s">
        <v>1496</v>
      </c>
      <c r="BG143" t="s">
        <v>1497</v>
      </c>
      <c r="BH143" t="s">
        <v>1498</v>
      </c>
      <c r="BI143" t="s">
        <v>1499</v>
      </c>
      <c r="BJ143" t="s">
        <v>1500</v>
      </c>
      <c r="BK143" t="s">
        <v>979</v>
      </c>
      <c r="BL143" t="s">
        <v>1016</v>
      </c>
      <c r="BM143" t="s">
        <v>1248</v>
      </c>
      <c r="BN143" t="s">
        <v>1249</v>
      </c>
      <c r="BO143" t="s">
        <v>966</v>
      </c>
      <c r="BP143" t="s">
        <v>1500</v>
      </c>
      <c r="BT143" t="s">
        <v>766</v>
      </c>
      <c r="BU143" t="s">
        <v>1501</v>
      </c>
      <c r="CB143">
        <v>304.8</v>
      </c>
    </row>
    <row r="144" spans="1:86" x14ac:dyDescent="0.15">
      <c r="A144" s="60">
        <v>9781032886503</v>
      </c>
      <c r="C144" t="s">
        <v>773</v>
      </c>
      <c r="D144" t="s">
        <v>771</v>
      </c>
      <c r="G144" t="s">
        <v>969</v>
      </c>
      <c r="I144" t="s">
        <v>48</v>
      </c>
      <c r="J144" t="s">
        <v>963</v>
      </c>
      <c r="K144">
        <v>202505</v>
      </c>
      <c r="M144" t="s">
        <v>417</v>
      </c>
      <c r="O144" t="s">
        <v>39</v>
      </c>
      <c r="P144">
        <v>116</v>
      </c>
      <c r="Q144">
        <v>32248</v>
      </c>
      <c r="R144">
        <v>24979</v>
      </c>
      <c r="S144" t="s">
        <v>1055</v>
      </c>
      <c r="T144">
        <v>20251212</v>
      </c>
      <c r="X144" t="s">
        <v>39</v>
      </c>
      <c r="Y144">
        <v>145</v>
      </c>
      <c r="Z144">
        <v>40310</v>
      </c>
      <c r="AA144">
        <v>31224</v>
      </c>
      <c r="AG144" t="s">
        <v>753</v>
      </c>
      <c r="AH144" t="s">
        <v>1502</v>
      </c>
      <c r="AQ144" t="s">
        <v>1027</v>
      </c>
      <c r="AR144" t="s">
        <v>1014</v>
      </c>
      <c r="AS144" t="s">
        <v>990</v>
      </c>
      <c r="AT144" t="s">
        <v>991</v>
      </c>
      <c r="BF144" t="s">
        <v>1036</v>
      </c>
      <c r="BG144" t="s">
        <v>1240</v>
      </c>
      <c r="BH144" t="s">
        <v>1381</v>
      </c>
      <c r="BI144" t="s">
        <v>966</v>
      </c>
      <c r="BT144" t="s">
        <v>772</v>
      </c>
      <c r="BU144" t="s">
        <v>1503</v>
      </c>
      <c r="BY144">
        <v>1</v>
      </c>
      <c r="CB144">
        <v>304.80952000000002</v>
      </c>
      <c r="CE144" t="s">
        <v>1504</v>
      </c>
      <c r="CF144" t="s">
        <v>1505</v>
      </c>
    </row>
    <row r="145" spans="1:87" x14ac:dyDescent="0.15">
      <c r="A145" s="60">
        <v>9780824898519</v>
      </c>
      <c r="C145" t="s">
        <v>777</v>
      </c>
      <c r="D145" t="s">
        <v>775</v>
      </c>
      <c r="G145" t="s">
        <v>969</v>
      </c>
      <c r="I145" t="s">
        <v>778</v>
      </c>
      <c r="J145" t="s">
        <v>994</v>
      </c>
      <c r="K145">
        <v>202501</v>
      </c>
      <c r="M145" t="s">
        <v>730</v>
      </c>
      <c r="O145" t="s">
        <v>81</v>
      </c>
      <c r="P145">
        <v>75</v>
      </c>
      <c r="Q145">
        <v>15375</v>
      </c>
      <c r="R145">
        <v>14175</v>
      </c>
      <c r="AG145" t="s">
        <v>753</v>
      </c>
      <c r="AQ145" t="s">
        <v>1027</v>
      </c>
      <c r="BF145" t="s">
        <v>1071</v>
      </c>
      <c r="BG145" t="s">
        <v>1506</v>
      </c>
      <c r="BH145" t="s">
        <v>966</v>
      </c>
      <c r="BT145" t="s">
        <v>776</v>
      </c>
      <c r="BU145" t="s">
        <v>1507</v>
      </c>
    </row>
    <row r="146" spans="1:87" x14ac:dyDescent="0.15">
      <c r="A146" s="60">
        <v>9783031879104</v>
      </c>
      <c r="C146" t="s">
        <v>790</v>
      </c>
      <c r="D146" t="s">
        <v>788</v>
      </c>
      <c r="E146" t="s">
        <v>791</v>
      </c>
      <c r="G146" t="s">
        <v>969</v>
      </c>
      <c r="I146" t="s">
        <v>167</v>
      </c>
      <c r="J146" t="s">
        <v>971</v>
      </c>
      <c r="K146">
        <v>202506</v>
      </c>
      <c r="M146" t="s">
        <v>792</v>
      </c>
      <c r="O146" t="s">
        <v>130</v>
      </c>
      <c r="P146">
        <v>179.99</v>
      </c>
      <c r="Q146">
        <v>43017</v>
      </c>
      <c r="R146">
        <v>31627</v>
      </c>
      <c r="AG146" t="s">
        <v>793</v>
      </c>
      <c r="AH146" t="s">
        <v>684</v>
      </c>
      <c r="AQ146" t="s">
        <v>964</v>
      </c>
      <c r="AR146" t="s">
        <v>978</v>
      </c>
      <c r="BF146" t="s">
        <v>1304</v>
      </c>
      <c r="BG146" t="s">
        <v>1022</v>
      </c>
      <c r="BH146" t="s">
        <v>966</v>
      </c>
      <c r="BT146" t="s">
        <v>789</v>
      </c>
      <c r="BU146" t="s">
        <v>1508</v>
      </c>
      <c r="CC146" t="s">
        <v>1509</v>
      </c>
    </row>
    <row r="147" spans="1:87" x14ac:dyDescent="0.15">
      <c r="A147" s="60">
        <v>9781509567874</v>
      </c>
      <c r="C147" t="s">
        <v>797</v>
      </c>
      <c r="D147" t="s">
        <v>795</v>
      </c>
      <c r="G147" t="s">
        <v>961</v>
      </c>
      <c r="H147" t="s">
        <v>962</v>
      </c>
      <c r="I147" t="s">
        <v>140</v>
      </c>
      <c r="J147" t="s">
        <v>994</v>
      </c>
      <c r="K147">
        <v>202511</v>
      </c>
      <c r="M147" t="s">
        <v>798</v>
      </c>
      <c r="O147" t="s">
        <v>81</v>
      </c>
      <c r="P147">
        <v>19.95</v>
      </c>
      <c r="Q147">
        <v>4089</v>
      </c>
      <c r="R147">
        <v>3075</v>
      </c>
      <c r="AG147" t="s">
        <v>793</v>
      </c>
      <c r="AH147" t="s">
        <v>1489</v>
      </c>
      <c r="AI147" t="s">
        <v>1224</v>
      </c>
      <c r="BF147" t="s">
        <v>1077</v>
      </c>
      <c r="BG147" t="s">
        <v>966</v>
      </c>
      <c r="BT147" t="s">
        <v>796</v>
      </c>
      <c r="BU147" t="s">
        <v>1510</v>
      </c>
    </row>
    <row r="148" spans="1:87" x14ac:dyDescent="0.15">
      <c r="A148" s="60">
        <v>9781509567867</v>
      </c>
      <c r="C148" t="s">
        <v>797</v>
      </c>
      <c r="D148" t="s">
        <v>795</v>
      </c>
      <c r="G148" t="s">
        <v>969</v>
      </c>
      <c r="I148" t="s">
        <v>140</v>
      </c>
      <c r="J148" t="s">
        <v>994</v>
      </c>
      <c r="K148">
        <v>202511</v>
      </c>
      <c r="M148" t="s">
        <v>798</v>
      </c>
      <c r="O148" t="s">
        <v>81</v>
      </c>
      <c r="P148">
        <v>59.95</v>
      </c>
      <c r="Q148">
        <v>12289</v>
      </c>
      <c r="R148">
        <v>9241</v>
      </c>
      <c r="AG148" t="s">
        <v>793</v>
      </c>
      <c r="AH148" t="s">
        <v>1489</v>
      </c>
      <c r="AI148" t="s">
        <v>1224</v>
      </c>
      <c r="BF148" t="s">
        <v>966</v>
      </c>
      <c r="BT148" t="s">
        <v>796</v>
      </c>
      <c r="BU148" t="s">
        <v>1510</v>
      </c>
    </row>
    <row r="149" spans="1:87" x14ac:dyDescent="0.15">
      <c r="A149" s="60">
        <v>9781032696386</v>
      </c>
      <c r="C149" t="s">
        <v>803</v>
      </c>
      <c r="D149" t="s">
        <v>801</v>
      </c>
      <c r="G149" t="s">
        <v>961</v>
      </c>
      <c r="H149" t="s">
        <v>962</v>
      </c>
      <c r="I149" t="s">
        <v>48</v>
      </c>
      <c r="J149" t="s">
        <v>963</v>
      </c>
      <c r="K149">
        <v>202508</v>
      </c>
      <c r="M149" t="s">
        <v>804</v>
      </c>
      <c r="O149" t="s">
        <v>39</v>
      </c>
      <c r="P149">
        <v>42.99</v>
      </c>
      <c r="Q149">
        <v>11951</v>
      </c>
      <c r="R149">
        <v>9257</v>
      </c>
      <c r="AG149" t="s">
        <v>793</v>
      </c>
      <c r="AQ149" t="s">
        <v>1027</v>
      </c>
      <c r="BF149" t="s">
        <v>1308</v>
      </c>
      <c r="BG149" t="s">
        <v>1511</v>
      </c>
      <c r="BH149" t="s">
        <v>1512</v>
      </c>
      <c r="BI149" t="s">
        <v>966</v>
      </c>
      <c r="BT149" t="s">
        <v>802</v>
      </c>
      <c r="BU149" t="s">
        <v>1513</v>
      </c>
      <c r="CB149">
        <v>306.85095000000001</v>
      </c>
      <c r="CE149" t="s">
        <v>1514</v>
      </c>
      <c r="CF149" t="s">
        <v>1515</v>
      </c>
      <c r="CG149" t="s">
        <v>1421</v>
      </c>
      <c r="CH149" t="s">
        <v>1516</v>
      </c>
      <c r="CI149" t="s">
        <v>1517</v>
      </c>
    </row>
    <row r="150" spans="1:87" x14ac:dyDescent="0.15">
      <c r="A150" s="60">
        <v>9781032696294</v>
      </c>
      <c r="C150" t="s">
        <v>803</v>
      </c>
      <c r="D150" t="s">
        <v>801</v>
      </c>
      <c r="G150" t="s">
        <v>969</v>
      </c>
      <c r="I150" t="s">
        <v>48</v>
      </c>
      <c r="J150" t="s">
        <v>963</v>
      </c>
      <c r="K150">
        <v>202406</v>
      </c>
      <c r="M150" t="s">
        <v>804</v>
      </c>
      <c r="O150" t="s">
        <v>39</v>
      </c>
      <c r="P150">
        <v>145</v>
      </c>
      <c r="Q150">
        <v>40310</v>
      </c>
      <c r="R150">
        <v>31224</v>
      </c>
      <c r="AG150" t="s">
        <v>793</v>
      </c>
      <c r="AQ150" t="s">
        <v>1027</v>
      </c>
      <c r="BF150" t="s">
        <v>1308</v>
      </c>
      <c r="BG150" t="s">
        <v>1511</v>
      </c>
      <c r="BH150" t="s">
        <v>1512</v>
      </c>
      <c r="BI150" t="s">
        <v>966</v>
      </c>
      <c r="BT150" t="s">
        <v>802</v>
      </c>
      <c r="BU150" t="s">
        <v>1513</v>
      </c>
      <c r="CB150">
        <v>306.85095000000001</v>
      </c>
      <c r="CE150" t="s">
        <v>1514</v>
      </c>
      <c r="CF150" t="s">
        <v>1515</v>
      </c>
      <c r="CG150" t="s">
        <v>1421</v>
      </c>
      <c r="CH150" t="s">
        <v>1516</v>
      </c>
      <c r="CI150" t="s">
        <v>1517</v>
      </c>
    </row>
    <row r="151" spans="1:87" x14ac:dyDescent="0.15">
      <c r="A151" s="60">
        <v>9781032366586</v>
      </c>
      <c r="C151" t="s">
        <v>827</v>
      </c>
      <c r="D151" t="s">
        <v>825</v>
      </c>
      <c r="F151" t="s">
        <v>96</v>
      </c>
      <c r="G151" t="s">
        <v>969</v>
      </c>
      <c r="I151" t="s">
        <v>48</v>
      </c>
      <c r="J151" t="s">
        <v>963</v>
      </c>
      <c r="K151">
        <v>202311</v>
      </c>
      <c r="M151" t="s">
        <v>828</v>
      </c>
      <c r="O151" t="s">
        <v>39</v>
      </c>
      <c r="P151">
        <v>230</v>
      </c>
      <c r="Q151">
        <v>63940</v>
      </c>
      <c r="R151">
        <v>49528</v>
      </c>
      <c r="AG151" t="s">
        <v>829</v>
      </c>
      <c r="AH151" t="s">
        <v>1518</v>
      </c>
      <c r="AQ151" t="s">
        <v>964</v>
      </c>
      <c r="AR151" t="s">
        <v>978</v>
      </c>
      <c r="BF151" t="s">
        <v>1390</v>
      </c>
      <c r="BG151" t="s">
        <v>1022</v>
      </c>
      <c r="BH151" t="s">
        <v>1392</v>
      </c>
      <c r="BI151" t="s">
        <v>1198</v>
      </c>
      <c r="BJ151" t="s">
        <v>1519</v>
      </c>
      <c r="BK151" t="s">
        <v>1520</v>
      </c>
      <c r="BL151" t="s">
        <v>1521</v>
      </c>
      <c r="BM151" t="s">
        <v>1522</v>
      </c>
      <c r="BN151" t="s">
        <v>1016</v>
      </c>
      <c r="BO151" t="s">
        <v>966</v>
      </c>
      <c r="BT151" t="s">
        <v>826</v>
      </c>
      <c r="BU151" t="s">
        <v>1523</v>
      </c>
      <c r="BV151" t="s">
        <v>1524</v>
      </c>
      <c r="CC151">
        <v>361.65</v>
      </c>
      <c r="CF151" t="s">
        <v>1525</v>
      </c>
      <c r="CG151" t="s">
        <v>1526</v>
      </c>
      <c r="CH151" t="s">
        <v>1527</v>
      </c>
    </row>
    <row r="152" spans="1:87" x14ac:dyDescent="0.15">
      <c r="A152" s="60">
        <v>9780190093167</v>
      </c>
      <c r="C152" t="s">
        <v>841</v>
      </c>
      <c r="D152" t="s">
        <v>839</v>
      </c>
      <c r="G152" t="s">
        <v>969</v>
      </c>
      <c r="I152" t="s">
        <v>339</v>
      </c>
      <c r="J152" t="s">
        <v>963</v>
      </c>
      <c r="K152">
        <v>202311</v>
      </c>
      <c r="M152" t="s">
        <v>842</v>
      </c>
      <c r="O152" t="s">
        <v>39</v>
      </c>
      <c r="P152">
        <v>132.5</v>
      </c>
      <c r="Q152">
        <v>36835</v>
      </c>
      <c r="R152">
        <v>29415</v>
      </c>
      <c r="AG152" t="s">
        <v>843</v>
      </c>
      <c r="AH152" t="s">
        <v>1528</v>
      </c>
      <c r="AQ152" t="s">
        <v>964</v>
      </c>
      <c r="AR152" t="s">
        <v>978</v>
      </c>
      <c r="BF152" t="s">
        <v>1022</v>
      </c>
      <c r="BG152" t="s">
        <v>1529</v>
      </c>
      <c r="BH152" t="s">
        <v>1198</v>
      </c>
      <c r="BI152" t="s">
        <v>1530</v>
      </c>
      <c r="BJ152" t="s">
        <v>966</v>
      </c>
      <c r="BT152" t="s">
        <v>840</v>
      </c>
      <c r="BU152" t="s">
        <v>1531</v>
      </c>
      <c r="CB152">
        <v>305.90800000000002</v>
      </c>
      <c r="CE152" t="s">
        <v>1532</v>
      </c>
    </row>
    <row r="153" spans="1:87" x14ac:dyDescent="0.15">
      <c r="A153" s="60">
        <v>9789811960550</v>
      </c>
      <c r="C153" t="s">
        <v>847</v>
      </c>
      <c r="D153" t="s">
        <v>845</v>
      </c>
      <c r="G153" t="s">
        <v>969</v>
      </c>
      <c r="I153" t="s">
        <v>167</v>
      </c>
      <c r="J153" t="s">
        <v>971</v>
      </c>
      <c r="K153">
        <v>202404</v>
      </c>
      <c r="L153" t="s">
        <v>972</v>
      </c>
      <c r="M153" t="s">
        <v>848</v>
      </c>
      <c r="N153" t="s">
        <v>1533</v>
      </c>
      <c r="O153" t="s">
        <v>130</v>
      </c>
      <c r="P153">
        <v>699.99</v>
      </c>
      <c r="Q153">
        <v>167297</v>
      </c>
      <c r="R153">
        <v>123002</v>
      </c>
      <c r="U153" t="s">
        <v>973</v>
      </c>
      <c r="AG153" t="s">
        <v>843</v>
      </c>
      <c r="AH153" t="s">
        <v>1534</v>
      </c>
      <c r="AI153" t="s">
        <v>1535</v>
      </c>
      <c r="AJ153" t="s">
        <v>1350</v>
      </c>
      <c r="AQ153" t="s">
        <v>977</v>
      </c>
      <c r="AR153" t="s">
        <v>964</v>
      </c>
      <c r="AS153" t="s">
        <v>978</v>
      </c>
      <c r="AT153" t="s">
        <v>990</v>
      </c>
      <c r="AU153" t="s">
        <v>991</v>
      </c>
      <c r="BF153" t="s">
        <v>1529</v>
      </c>
      <c r="BG153" t="s">
        <v>1198</v>
      </c>
      <c r="BH153" t="s">
        <v>1536</v>
      </c>
      <c r="BI153" t="s">
        <v>1537</v>
      </c>
      <c r="BJ153" t="s">
        <v>979</v>
      </c>
      <c r="BK153" t="s">
        <v>998</v>
      </c>
      <c r="BL153" t="s">
        <v>1016</v>
      </c>
      <c r="BM153" t="s">
        <v>1200</v>
      </c>
      <c r="BN153" t="s">
        <v>1351</v>
      </c>
      <c r="BO153" t="s">
        <v>966</v>
      </c>
      <c r="BP153" t="s">
        <v>1529</v>
      </c>
      <c r="BT153" t="s">
        <v>846</v>
      </c>
      <c r="BU153" t="s">
        <v>1538</v>
      </c>
      <c r="BY153">
        <v>1</v>
      </c>
    </row>
    <row r="154" spans="1:87" x14ac:dyDescent="0.15">
      <c r="A154" s="60">
        <v>9783031924552</v>
      </c>
      <c r="C154" t="s">
        <v>853</v>
      </c>
      <c r="D154" t="s">
        <v>851</v>
      </c>
      <c r="F154" t="s">
        <v>96</v>
      </c>
      <c r="G154" t="s">
        <v>969</v>
      </c>
      <c r="I154" t="s">
        <v>167</v>
      </c>
      <c r="J154" t="s">
        <v>971</v>
      </c>
      <c r="K154">
        <v>202508</v>
      </c>
      <c r="M154" t="s">
        <v>854</v>
      </c>
      <c r="O154" t="s">
        <v>130</v>
      </c>
      <c r="P154">
        <v>139.99</v>
      </c>
      <c r="Q154">
        <v>33457</v>
      </c>
      <c r="R154">
        <v>24599</v>
      </c>
      <c r="AG154" t="s">
        <v>855</v>
      </c>
      <c r="AQ154" t="s">
        <v>990</v>
      </c>
      <c r="AR154" t="s">
        <v>991</v>
      </c>
      <c r="BF154" t="s">
        <v>1304</v>
      </c>
      <c r="BG154" t="s">
        <v>1022</v>
      </c>
      <c r="BH154" t="s">
        <v>966</v>
      </c>
      <c r="BT154" t="s">
        <v>852</v>
      </c>
      <c r="BU154" t="s">
        <v>1539</v>
      </c>
      <c r="BY154">
        <v>1</v>
      </c>
      <c r="CC154" t="s">
        <v>1540</v>
      </c>
    </row>
    <row r="155" spans="1:87" x14ac:dyDescent="0.15">
      <c r="A155" s="60">
        <v>9781509567218</v>
      </c>
      <c r="C155" t="s">
        <v>853</v>
      </c>
      <c r="D155" t="s">
        <v>857</v>
      </c>
      <c r="F155" t="s">
        <v>68</v>
      </c>
      <c r="G155" t="s">
        <v>969</v>
      </c>
      <c r="I155" t="s">
        <v>140</v>
      </c>
      <c r="J155" t="s">
        <v>994</v>
      </c>
      <c r="K155">
        <v>202512</v>
      </c>
      <c r="M155" t="s">
        <v>859</v>
      </c>
      <c r="O155" t="s">
        <v>81</v>
      </c>
      <c r="P155">
        <v>74.95</v>
      </c>
      <c r="Q155">
        <v>15364</v>
      </c>
      <c r="R155">
        <v>11554</v>
      </c>
      <c r="AG155" t="s">
        <v>855</v>
      </c>
      <c r="BF155" t="s">
        <v>966</v>
      </c>
      <c r="BT155" t="s">
        <v>858</v>
      </c>
      <c r="BU155" t="s">
        <v>1541</v>
      </c>
    </row>
    <row r="156" spans="1:87" x14ac:dyDescent="0.15">
      <c r="A156" s="60">
        <v>9781509567225</v>
      </c>
      <c r="C156" t="s">
        <v>853</v>
      </c>
      <c r="D156" t="s">
        <v>857</v>
      </c>
      <c r="F156" t="s">
        <v>68</v>
      </c>
      <c r="G156" t="s">
        <v>961</v>
      </c>
      <c r="H156" t="s">
        <v>962</v>
      </c>
      <c r="I156" t="s">
        <v>140</v>
      </c>
      <c r="J156" t="s">
        <v>994</v>
      </c>
      <c r="K156">
        <v>202512</v>
      </c>
      <c r="M156" t="s">
        <v>859</v>
      </c>
      <c r="O156" t="s">
        <v>81</v>
      </c>
      <c r="P156">
        <v>26.95</v>
      </c>
      <c r="Q156">
        <v>5524</v>
      </c>
      <c r="R156">
        <v>4154</v>
      </c>
      <c r="AG156" t="s">
        <v>855</v>
      </c>
      <c r="BF156" t="s">
        <v>1077</v>
      </c>
      <c r="BG156" t="s">
        <v>966</v>
      </c>
      <c r="BT156" t="s">
        <v>858</v>
      </c>
      <c r="BU156" t="s">
        <v>1541</v>
      </c>
    </row>
    <row r="157" spans="1:87" x14ac:dyDescent="0.15">
      <c r="A157" s="60">
        <v>9781119908395</v>
      </c>
      <c r="C157" t="s">
        <v>864</v>
      </c>
      <c r="D157" t="s">
        <v>862</v>
      </c>
      <c r="G157" t="s">
        <v>969</v>
      </c>
      <c r="I157" t="s">
        <v>97</v>
      </c>
      <c r="J157" t="s">
        <v>994</v>
      </c>
      <c r="K157">
        <v>202511</v>
      </c>
      <c r="L157" t="s">
        <v>1044</v>
      </c>
      <c r="M157" t="s">
        <v>865</v>
      </c>
      <c r="O157" t="s">
        <v>81</v>
      </c>
      <c r="P157">
        <v>1095</v>
      </c>
      <c r="Q157">
        <v>224475</v>
      </c>
      <c r="R157">
        <v>168805</v>
      </c>
      <c r="U157" t="s">
        <v>973</v>
      </c>
      <c r="AG157" t="s">
        <v>855</v>
      </c>
      <c r="AH157" t="s">
        <v>1535</v>
      </c>
      <c r="AI157" t="s">
        <v>1542</v>
      </c>
      <c r="AJ157" t="s">
        <v>1173</v>
      </c>
      <c r="AQ157" t="s">
        <v>977</v>
      </c>
      <c r="AR157" t="s">
        <v>964</v>
      </c>
      <c r="AS157" t="s">
        <v>978</v>
      </c>
      <c r="AT157" t="s">
        <v>990</v>
      </c>
      <c r="AU157" t="s">
        <v>991</v>
      </c>
      <c r="BF157" t="s">
        <v>1180</v>
      </c>
      <c r="BG157" t="s">
        <v>1409</v>
      </c>
      <c r="BH157" t="s">
        <v>1543</v>
      </c>
      <c r="BI157" t="s">
        <v>1544</v>
      </c>
      <c r="BJ157" t="s">
        <v>966</v>
      </c>
      <c r="BP157" t="s">
        <v>1180</v>
      </c>
      <c r="BS157">
        <v>96337</v>
      </c>
      <c r="BT157" t="s">
        <v>863</v>
      </c>
      <c r="BU157" t="s">
        <v>1545</v>
      </c>
    </row>
    <row r="158" spans="1:87" x14ac:dyDescent="0.15">
      <c r="A158" s="60">
        <v>9781509557158</v>
      </c>
      <c r="C158" t="s">
        <v>869</v>
      </c>
      <c r="D158" t="s">
        <v>867</v>
      </c>
      <c r="F158" t="s">
        <v>35</v>
      </c>
      <c r="G158" t="s">
        <v>969</v>
      </c>
      <c r="I158" t="s">
        <v>140</v>
      </c>
      <c r="J158" t="s">
        <v>994</v>
      </c>
      <c r="K158">
        <v>202411</v>
      </c>
      <c r="M158" t="s">
        <v>352</v>
      </c>
      <c r="O158" t="s">
        <v>81</v>
      </c>
      <c r="P158">
        <v>74.95</v>
      </c>
      <c r="Q158">
        <v>15364</v>
      </c>
      <c r="R158">
        <v>11554</v>
      </c>
      <c r="AG158" t="s">
        <v>870</v>
      </c>
      <c r="AH158" t="s">
        <v>1542</v>
      </c>
      <c r="BF158" t="s">
        <v>1022</v>
      </c>
      <c r="BG158" t="s">
        <v>1180</v>
      </c>
      <c r="BH158" t="s">
        <v>966</v>
      </c>
      <c r="BT158" t="s">
        <v>868</v>
      </c>
      <c r="BU158" t="s">
        <v>1546</v>
      </c>
    </row>
    <row r="159" spans="1:87" x14ac:dyDescent="0.15">
      <c r="A159" s="60">
        <v>9781509557165</v>
      </c>
      <c r="C159" t="s">
        <v>869</v>
      </c>
      <c r="D159" t="s">
        <v>867</v>
      </c>
      <c r="F159" t="s">
        <v>35</v>
      </c>
      <c r="G159" t="s">
        <v>961</v>
      </c>
      <c r="H159" t="s">
        <v>962</v>
      </c>
      <c r="I159" t="s">
        <v>140</v>
      </c>
      <c r="J159" t="s">
        <v>994</v>
      </c>
      <c r="K159">
        <v>202411</v>
      </c>
      <c r="M159" t="s">
        <v>352</v>
      </c>
      <c r="O159" t="s">
        <v>81</v>
      </c>
      <c r="P159">
        <v>28.95</v>
      </c>
      <c r="Q159">
        <v>5934</v>
      </c>
      <c r="R159">
        <v>4462</v>
      </c>
      <c r="AG159" t="s">
        <v>870</v>
      </c>
      <c r="AH159" t="s">
        <v>1542</v>
      </c>
      <c r="BF159" t="s">
        <v>1180</v>
      </c>
      <c r="BG159" t="s">
        <v>966</v>
      </c>
      <c r="BT159" t="s">
        <v>868</v>
      </c>
      <c r="BU159" t="s">
        <v>1546</v>
      </c>
    </row>
    <row r="160" spans="1:87" x14ac:dyDescent="0.15">
      <c r="A160" s="60">
        <v>9783031522871</v>
      </c>
      <c r="C160" t="s">
        <v>542</v>
      </c>
      <c r="D160" t="s">
        <v>540</v>
      </c>
      <c r="F160" t="s">
        <v>96</v>
      </c>
      <c r="G160" t="s">
        <v>969</v>
      </c>
      <c r="I160" t="s">
        <v>129</v>
      </c>
      <c r="J160" t="s">
        <v>971</v>
      </c>
      <c r="K160">
        <v>202406</v>
      </c>
      <c r="M160" t="s">
        <v>543</v>
      </c>
      <c r="O160" t="s">
        <v>130</v>
      </c>
      <c r="P160">
        <v>224.99</v>
      </c>
      <c r="Q160">
        <v>53772</v>
      </c>
      <c r="R160">
        <v>39535</v>
      </c>
      <c r="S160" t="s">
        <v>1055</v>
      </c>
      <c r="T160">
        <v>20260228</v>
      </c>
      <c r="X160" t="s">
        <v>130</v>
      </c>
      <c r="Y160">
        <v>249.99</v>
      </c>
      <c r="Z160">
        <v>59747</v>
      </c>
      <c r="AA160">
        <v>43928</v>
      </c>
      <c r="AG160" t="s">
        <v>544</v>
      </c>
      <c r="AH160" t="s">
        <v>515</v>
      </c>
      <c r="AI160" t="s">
        <v>265</v>
      </c>
      <c r="AQ160" t="s">
        <v>964</v>
      </c>
      <c r="AR160" t="s">
        <v>978</v>
      </c>
      <c r="AS160" t="s">
        <v>990</v>
      </c>
      <c r="AT160" t="s">
        <v>991</v>
      </c>
      <c r="AU160" t="s">
        <v>1014</v>
      </c>
      <c r="BF160" t="s">
        <v>1348</v>
      </c>
      <c r="BG160" t="s">
        <v>1536</v>
      </c>
      <c r="BH160" t="s">
        <v>979</v>
      </c>
      <c r="BI160" t="s">
        <v>998</v>
      </c>
      <c r="BJ160" t="s">
        <v>1361</v>
      </c>
      <c r="BK160" t="s">
        <v>1016</v>
      </c>
      <c r="BL160" t="s">
        <v>1200</v>
      </c>
      <c r="BM160" t="s">
        <v>1162</v>
      </c>
      <c r="BN160" t="s">
        <v>1160</v>
      </c>
      <c r="BO160" t="s">
        <v>966</v>
      </c>
      <c r="BP160" t="s">
        <v>1348</v>
      </c>
      <c r="BT160" t="s">
        <v>541</v>
      </c>
      <c r="BU160" t="s">
        <v>1547</v>
      </c>
      <c r="BY160">
        <v>1</v>
      </c>
      <c r="CC160" t="s">
        <v>1548</v>
      </c>
    </row>
    <row r="161" spans="1:87" x14ac:dyDescent="0.15">
      <c r="A161" s="60">
        <v>9781473967458</v>
      </c>
      <c r="C161" t="s">
        <v>288</v>
      </c>
      <c r="D161" t="s">
        <v>286</v>
      </c>
      <c r="G161" t="s">
        <v>969</v>
      </c>
      <c r="I161" t="s">
        <v>62</v>
      </c>
      <c r="J161" t="s">
        <v>963</v>
      </c>
      <c r="K161">
        <v>202312</v>
      </c>
      <c r="M161" t="s">
        <v>289</v>
      </c>
      <c r="O161" t="s">
        <v>39</v>
      </c>
      <c r="P161">
        <v>60</v>
      </c>
      <c r="Q161">
        <v>16680</v>
      </c>
      <c r="R161">
        <v>12387</v>
      </c>
      <c r="S161" t="s">
        <v>1055</v>
      </c>
      <c r="T161">
        <v>20251224</v>
      </c>
      <c r="X161" t="s">
        <v>39</v>
      </c>
      <c r="Y161">
        <v>135</v>
      </c>
      <c r="Z161">
        <v>37530</v>
      </c>
      <c r="AA161">
        <v>27872</v>
      </c>
      <c r="AG161" t="s">
        <v>290</v>
      </c>
      <c r="AH161" t="s">
        <v>218</v>
      </c>
      <c r="AQ161" t="s">
        <v>964</v>
      </c>
      <c r="AR161" t="s">
        <v>978</v>
      </c>
      <c r="AS161" t="s">
        <v>1014</v>
      </c>
      <c r="AT161" t="s">
        <v>990</v>
      </c>
      <c r="AU161" t="s">
        <v>991</v>
      </c>
      <c r="BF161" t="s">
        <v>1219</v>
      </c>
      <c r="BG161" t="s">
        <v>1549</v>
      </c>
      <c r="BH161" t="s">
        <v>1022</v>
      </c>
      <c r="BI161" t="s">
        <v>985</v>
      </c>
      <c r="BJ161" t="s">
        <v>1198</v>
      </c>
      <c r="BK161" t="s">
        <v>1537</v>
      </c>
      <c r="BL161" t="s">
        <v>979</v>
      </c>
      <c r="BM161" t="s">
        <v>1016</v>
      </c>
      <c r="BN161" t="s">
        <v>1208</v>
      </c>
      <c r="BO161" t="s">
        <v>966</v>
      </c>
      <c r="BP161" t="s">
        <v>1219</v>
      </c>
      <c r="BT161" t="s">
        <v>287</v>
      </c>
      <c r="BU161" t="s">
        <v>1550</v>
      </c>
      <c r="BY161">
        <v>1</v>
      </c>
      <c r="CB161">
        <v>306.43</v>
      </c>
      <c r="CE161" t="s">
        <v>1551</v>
      </c>
      <c r="CF161" t="s">
        <v>1552</v>
      </c>
    </row>
    <row r="162" spans="1:87" x14ac:dyDescent="0.15">
      <c r="A162" s="60">
        <v>9783031566806</v>
      </c>
      <c r="C162" t="s">
        <v>740</v>
      </c>
      <c r="D162" t="s">
        <v>738</v>
      </c>
      <c r="G162" t="s">
        <v>969</v>
      </c>
      <c r="I162" t="s">
        <v>129</v>
      </c>
      <c r="J162" t="s">
        <v>971</v>
      </c>
      <c r="K162">
        <v>202412</v>
      </c>
      <c r="M162" t="s">
        <v>741</v>
      </c>
      <c r="O162" t="s">
        <v>130</v>
      </c>
      <c r="P162">
        <v>174.99</v>
      </c>
      <c r="Q162">
        <v>41822</v>
      </c>
      <c r="R162">
        <v>30749</v>
      </c>
      <c r="S162" t="s">
        <v>1012</v>
      </c>
      <c r="X162" t="s">
        <v>130</v>
      </c>
      <c r="Y162">
        <v>349.99</v>
      </c>
      <c r="Z162">
        <v>83647</v>
      </c>
      <c r="AA162">
        <v>61500</v>
      </c>
      <c r="AG162" t="s">
        <v>742</v>
      </c>
      <c r="AH162" t="s">
        <v>684</v>
      </c>
      <c r="AQ162" t="s">
        <v>977</v>
      </c>
      <c r="AR162" t="s">
        <v>964</v>
      </c>
      <c r="AS162" t="s">
        <v>978</v>
      </c>
      <c r="AT162" t="s">
        <v>990</v>
      </c>
      <c r="AU162" t="s">
        <v>991</v>
      </c>
      <c r="AV162" t="s">
        <v>1014</v>
      </c>
      <c r="BF162" t="s">
        <v>1553</v>
      </c>
      <c r="BG162" t="s">
        <v>1020</v>
      </c>
      <c r="BH162" t="s">
        <v>1022</v>
      </c>
      <c r="BI162" t="s">
        <v>966</v>
      </c>
      <c r="BT162" t="s">
        <v>739</v>
      </c>
      <c r="BU162" t="s">
        <v>1554</v>
      </c>
      <c r="BY162">
        <v>1</v>
      </c>
      <c r="CC162" t="s">
        <v>1555</v>
      </c>
    </row>
    <row r="163" spans="1:87" x14ac:dyDescent="0.15">
      <c r="A163" s="60">
        <v>9781119691020</v>
      </c>
      <c r="C163" t="s">
        <v>207</v>
      </c>
      <c r="D163" t="s">
        <v>205</v>
      </c>
      <c r="G163" t="s">
        <v>961</v>
      </c>
      <c r="H163" t="s">
        <v>962</v>
      </c>
      <c r="I163" t="s">
        <v>208</v>
      </c>
      <c r="J163" t="s">
        <v>994</v>
      </c>
      <c r="K163">
        <v>202312</v>
      </c>
      <c r="M163" t="s">
        <v>209</v>
      </c>
      <c r="O163" t="s">
        <v>81</v>
      </c>
      <c r="P163">
        <v>35.950000000000003</v>
      </c>
      <c r="Q163">
        <v>7369</v>
      </c>
      <c r="R163">
        <v>5542</v>
      </c>
      <c r="S163" t="s">
        <v>1055</v>
      </c>
      <c r="T163">
        <v>20260228</v>
      </c>
      <c r="X163" t="s">
        <v>81</v>
      </c>
      <c r="Y163">
        <v>39.950000000000003</v>
      </c>
      <c r="Z163">
        <v>8189</v>
      </c>
      <c r="AA163">
        <v>6158</v>
      </c>
      <c r="AG163" t="s">
        <v>210</v>
      </c>
      <c r="AH163" t="s">
        <v>1556</v>
      </c>
      <c r="AI163" t="s">
        <v>1089</v>
      </c>
      <c r="AQ163" t="s">
        <v>1027</v>
      </c>
      <c r="AR163" t="s">
        <v>990</v>
      </c>
      <c r="AS163" t="s">
        <v>991</v>
      </c>
      <c r="AT163" t="s">
        <v>1014</v>
      </c>
      <c r="BF163" t="s">
        <v>1112</v>
      </c>
      <c r="BG163" t="s">
        <v>1557</v>
      </c>
      <c r="BH163" t="s">
        <v>1162</v>
      </c>
      <c r="BI163" t="s">
        <v>1160</v>
      </c>
      <c r="BJ163" t="s">
        <v>1558</v>
      </c>
      <c r="BK163" t="s">
        <v>1357</v>
      </c>
      <c r="BL163" t="s">
        <v>966</v>
      </c>
      <c r="BM163" t="s">
        <v>1179</v>
      </c>
      <c r="BN163" t="s">
        <v>1096</v>
      </c>
      <c r="BO163" t="s">
        <v>998</v>
      </c>
      <c r="BT163" t="s">
        <v>206</v>
      </c>
      <c r="BU163" t="s">
        <v>1559</v>
      </c>
      <c r="BY163">
        <v>1</v>
      </c>
    </row>
    <row r="164" spans="1:87" x14ac:dyDescent="0.15">
      <c r="A164" s="60">
        <v>9781119690979</v>
      </c>
      <c r="C164" t="s">
        <v>207</v>
      </c>
      <c r="D164" t="s">
        <v>205</v>
      </c>
      <c r="G164" t="s">
        <v>969</v>
      </c>
      <c r="I164" t="s">
        <v>208</v>
      </c>
      <c r="J164" t="s">
        <v>994</v>
      </c>
      <c r="K164">
        <v>202311</v>
      </c>
      <c r="M164" t="s">
        <v>209</v>
      </c>
      <c r="O164" t="s">
        <v>81</v>
      </c>
      <c r="P164">
        <v>94.95</v>
      </c>
      <c r="Q164">
        <v>19464</v>
      </c>
      <c r="R164">
        <v>14637</v>
      </c>
      <c r="AG164" t="s">
        <v>210</v>
      </c>
      <c r="AH164" t="s">
        <v>1556</v>
      </c>
      <c r="AI164" t="s">
        <v>1089</v>
      </c>
      <c r="AQ164" t="s">
        <v>1027</v>
      </c>
      <c r="BF164" t="s">
        <v>1112</v>
      </c>
      <c r="BG164" t="s">
        <v>1560</v>
      </c>
      <c r="BH164" t="s">
        <v>1561</v>
      </c>
      <c r="BI164" t="s">
        <v>1022</v>
      </c>
      <c r="BJ164" t="s">
        <v>1558</v>
      </c>
      <c r="BK164" t="s">
        <v>966</v>
      </c>
      <c r="BT164" t="s">
        <v>206</v>
      </c>
      <c r="BU164" t="s">
        <v>1562</v>
      </c>
      <c r="CB164">
        <v>362.59209520000002</v>
      </c>
      <c r="CE164" t="s">
        <v>1563</v>
      </c>
      <c r="CF164" t="s">
        <v>1564</v>
      </c>
      <c r="CG164" t="s">
        <v>1565</v>
      </c>
    </row>
    <row r="165" spans="1:87" x14ac:dyDescent="0.15">
      <c r="A165" s="60">
        <v>9781529609707</v>
      </c>
      <c r="C165" t="s">
        <v>234</v>
      </c>
      <c r="D165" t="s">
        <v>232</v>
      </c>
      <c r="G165" t="s">
        <v>969</v>
      </c>
      <c r="I165" t="s">
        <v>37</v>
      </c>
      <c r="J165" t="s">
        <v>963</v>
      </c>
      <c r="K165">
        <v>202508</v>
      </c>
      <c r="M165" t="s">
        <v>117</v>
      </c>
      <c r="O165" t="s">
        <v>39</v>
      </c>
      <c r="P165">
        <v>135</v>
      </c>
      <c r="Q165">
        <v>37530</v>
      </c>
      <c r="R165">
        <v>27872</v>
      </c>
      <c r="AG165" t="s">
        <v>235</v>
      </c>
      <c r="AH165" t="s">
        <v>641</v>
      </c>
      <c r="AI165" t="s">
        <v>515</v>
      </c>
      <c r="AQ165" t="s">
        <v>964</v>
      </c>
      <c r="AR165" t="s">
        <v>978</v>
      </c>
      <c r="AS165" t="s">
        <v>990</v>
      </c>
      <c r="AT165" t="s">
        <v>991</v>
      </c>
      <c r="BF165" t="s">
        <v>1566</v>
      </c>
      <c r="BG165" t="s">
        <v>966</v>
      </c>
      <c r="BP165" t="s">
        <v>1566</v>
      </c>
      <c r="BT165" t="s">
        <v>233</v>
      </c>
      <c r="BU165" t="s">
        <v>1567</v>
      </c>
      <c r="BY165">
        <v>1</v>
      </c>
      <c r="CB165">
        <v>324.73</v>
      </c>
      <c r="CE165" t="s">
        <v>1568</v>
      </c>
      <c r="CF165" t="s">
        <v>1569</v>
      </c>
      <c r="CG165" t="s">
        <v>1570</v>
      </c>
      <c r="CH165" t="s">
        <v>1571</v>
      </c>
    </row>
    <row r="166" spans="1:87" x14ac:dyDescent="0.15">
      <c r="A166" s="60">
        <v>9789819978014</v>
      </c>
      <c r="C166" t="s">
        <v>239</v>
      </c>
      <c r="D166" t="s">
        <v>237</v>
      </c>
      <c r="G166" t="s">
        <v>969</v>
      </c>
      <c r="I166" t="s">
        <v>167</v>
      </c>
      <c r="J166" t="s">
        <v>971</v>
      </c>
      <c r="K166">
        <v>202411</v>
      </c>
      <c r="M166" t="s">
        <v>240</v>
      </c>
      <c r="O166" t="s">
        <v>130</v>
      </c>
      <c r="P166">
        <v>599.99</v>
      </c>
      <c r="Q166">
        <v>143397</v>
      </c>
      <c r="R166">
        <v>105430</v>
      </c>
      <c r="AG166" t="s">
        <v>235</v>
      </c>
      <c r="AH166" t="s">
        <v>218</v>
      </c>
      <c r="AQ166" t="s">
        <v>977</v>
      </c>
      <c r="AR166" t="s">
        <v>964</v>
      </c>
      <c r="AS166" t="s">
        <v>978</v>
      </c>
      <c r="AT166" t="s">
        <v>990</v>
      </c>
      <c r="AU166" t="s">
        <v>991</v>
      </c>
      <c r="BF166" t="s">
        <v>1572</v>
      </c>
      <c r="BG166" t="s">
        <v>1304</v>
      </c>
      <c r="BH166" t="s">
        <v>1022</v>
      </c>
      <c r="BI166" t="s">
        <v>966</v>
      </c>
      <c r="BP166" t="s">
        <v>1572</v>
      </c>
      <c r="BT166" t="s">
        <v>238</v>
      </c>
      <c r="BU166" t="s">
        <v>1573</v>
      </c>
      <c r="BY166">
        <v>1</v>
      </c>
    </row>
    <row r="167" spans="1:87" x14ac:dyDescent="0.15">
      <c r="A167" s="60">
        <v>9780231212908</v>
      </c>
      <c r="C167" t="s">
        <v>628</v>
      </c>
      <c r="D167" t="s">
        <v>626</v>
      </c>
      <c r="G167" t="s">
        <v>969</v>
      </c>
      <c r="I167" t="s">
        <v>245</v>
      </c>
      <c r="J167" t="s">
        <v>994</v>
      </c>
      <c r="K167">
        <v>202510</v>
      </c>
      <c r="M167" t="s">
        <v>321</v>
      </c>
      <c r="O167" t="s">
        <v>81</v>
      </c>
      <c r="P167">
        <v>115</v>
      </c>
      <c r="Q167">
        <v>23575</v>
      </c>
      <c r="R167">
        <v>18860</v>
      </c>
      <c r="AG167" t="s">
        <v>235</v>
      </c>
      <c r="AH167" t="s">
        <v>563</v>
      </c>
      <c r="BF167" t="s">
        <v>966</v>
      </c>
      <c r="BT167" t="s">
        <v>627</v>
      </c>
      <c r="BU167" t="s">
        <v>1574</v>
      </c>
      <c r="CB167">
        <v>70.44932</v>
      </c>
      <c r="CE167" t="s">
        <v>1575</v>
      </c>
      <c r="CF167" t="s">
        <v>1576</v>
      </c>
      <c r="CG167" t="s">
        <v>1577</v>
      </c>
      <c r="CH167" t="s">
        <v>1578</v>
      </c>
    </row>
    <row r="168" spans="1:87" x14ac:dyDescent="0.15">
      <c r="A168" s="60">
        <v>9780231212915</v>
      </c>
      <c r="C168" t="s">
        <v>628</v>
      </c>
      <c r="D168" t="s">
        <v>626</v>
      </c>
      <c r="G168" t="s">
        <v>961</v>
      </c>
      <c r="H168" t="s">
        <v>962</v>
      </c>
      <c r="I168" t="s">
        <v>245</v>
      </c>
      <c r="J168" t="s">
        <v>994</v>
      </c>
      <c r="K168">
        <v>202510</v>
      </c>
      <c r="M168" t="s">
        <v>321</v>
      </c>
      <c r="O168" t="s">
        <v>81</v>
      </c>
      <c r="P168">
        <v>28</v>
      </c>
      <c r="Q168">
        <v>5740</v>
      </c>
      <c r="R168">
        <v>4592</v>
      </c>
      <c r="AG168" t="s">
        <v>235</v>
      </c>
      <c r="AH168" t="s">
        <v>563</v>
      </c>
      <c r="BF168" t="s">
        <v>1103</v>
      </c>
      <c r="BG168" t="s">
        <v>966</v>
      </c>
      <c r="BT168" t="s">
        <v>627</v>
      </c>
      <c r="BU168" t="s">
        <v>1574</v>
      </c>
      <c r="CB168">
        <v>70.44932</v>
      </c>
      <c r="CE168" t="s">
        <v>1575</v>
      </c>
      <c r="CF168" t="s">
        <v>1576</v>
      </c>
      <c r="CG168" t="s">
        <v>1577</v>
      </c>
      <c r="CH168" t="s">
        <v>1578</v>
      </c>
    </row>
    <row r="169" spans="1:87" x14ac:dyDescent="0.15">
      <c r="A169" s="60">
        <v>9781071918487</v>
      </c>
      <c r="C169" t="s">
        <v>746</v>
      </c>
      <c r="D169" t="s">
        <v>744</v>
      </c>
      <c r="G169" t="s">
        <v>969</v>
      </c>
      <c r="I169" t="s">
        <v>62</v>
      </c>
      <c r="J169" t="s">
        <v>963</v>
      </c>
      <c r="K169">
        <v>202511</v>
      </c>
      <c r="L169" t="s">
        <v>1579</v>
      </c>
      <c r="M169" t="s">
        <v>747</v>
      </c>
      <c r="O169" t="s">
        <v>39</v>
      </c>
      <c r="P169">
        <v>551</v>
      </c>
      <c r="Q169">
        <v>153178</v>
      </c>
      <c r="R169">
        <v>113759</v>
      </c>
      <c r="S169" t="s">
        <v>1488</v>
      </c>
      <c r="T169">
        <v>20260115</v>
      </c>
      <c r="U169" t="s">
        <v>973</v>
      </c>
      <c r="X169" t="s">
        <v>39</v>
      </c>
      <c r="Y169">
        <v>612</v>
      </c>
      <c r="Z169">
        <v>170136</v>
      </c>
      <c r="AA169">
        <v>126353</v>
      </c>
      <c r="AG169" t="s">
        <v>235</v>
      </c>
      <c r="AH169" t="s">
        <v>684</v>
      </c>
      <c r="AQ169" t="s">
        <v>977</v>
      </c>
      <c r="AR169" t="s">
        <v>964</v>
      </c>
      <c r="AS169" t="s">
        <v>978</v>
      </c>
      <c r="AT169" t="s">
        <v>1014</v>
      </c>
      <c r="AU169" t="s">
        <v>990</v>
      </c>
      <c r="AV169" t="s">
        <v>991</v>
      </c>
      <c r="BF169" t="s">
        <v>1580</v>
      </c>
      <c r="BG169" t="s">
        <v>1022</v>
      </c>
      <c r="BH169" t="s">
        <v>1566</v>
      </c>
      <c r="BI169" t="s">
        <v>966</v>
      </c>
      <c r="BP169" t="s">
        <v>1580</v>
      </c>
      <c r="BT169" t="s">
        <v>745</v>
      </c>
      <c r="BU169" t="s">
        <v>1581</v>
      </c>
    </row>
    <row r="170" spans="1:87" x14ac:dyDescent="0.15">
      <c r="A170" s="60">
        <v>9780231218818</v>
      </c>
      <c r="C170" t="s">
        <v>244</v>
      </c>
      <c r="D170" t="s">
        <v>242</v>
      </c>
      <c r="G170" t="s">
        <v>969</v>
      </c>
      <c r="I170" t="s">
        <v>245</v>
      </c>
      <c r="J170" t="s">
        <v>994</v>
      </c>
      <c r="K170">
        <v>202511</v>
      </c>
      <c r="M170" t="s">
        <v>246</v>
      </c>
      <c r="O170" t="s">
        <v>81</v>
      </c>
      <c r="P170">
        <v>110</v>
      </c>
      <c r="Q170">
        <v>22550</v>
      </c>
      <c r="R170">
        <v>18040</v>
      </c>
      <c r="AG170" t="s">
        <v>235</v>
      </c>
      <c r="AH170" t="s">
        <v>218</v>
      </c>
      <c r="BF170" t="s">
        <v>966</v>
      </c>
      <c r="BT170" t="s">
        <v>243</v>
      </c>
      <c r="BU170" t="s">
        <v>1582</v>
      </c>
      <c r="CE170" t="s">
        <v>1583</v>
      </c>
      <c r="CF170" t="s">
        <v>1584</v>
      </c>
      <c r="CG170" t="s">
        <v>1585</v>
      </c>
      <c r="CH170" t="s">
        <v>1583</v>
      </c>
      <c r="CI170" t="s">
        <v>1586</v>
      </c>
    </row>
    <row r="171" spans="1:87" x14ac:dyDescent="0.15">
      <c r="A171" s="60">
        <v>9780231218825</v>
      </c>
      <c r="C171" t="s">
        <v>244</v>
      </c>
      <c r="D171" t="s">
        <v>242</v>
      </c>
      <c r="G171" t="s">
        <v>961</v>
      </c>
      <c r="H171" t="s">
        <v>962</v>
      </c>
      <c r="I171" t="s">
        <v>245</v>
      </c>
      <c r="J171" t="s">
        <v>994</v>
      </c>
      <c r="K171">
        <v>202511</v>
      </c>
      <c r="M171" t="s">
        <v>246</v>
      </c>
      <c r="O171" t="s">
        <v>81</v>
      </c>
      <c r="P171">
        <v>27</v>
      </c>
      <c r="Q171">
        <v>5535</v>
      </c>
      <c r="R171">
        <v>4428</v>
      </c>
      <c r="AG171" t="s">
        <v>235</v>
      </c>
      <c r="AH171" t="s">
        <v>218</v>
      </c>
      <c r="BF171" t="s">
        <v>1103</v>
      </c>
      <c r="BG171" t="s">
        <v>966</v>
      </c>
      <c r="BT171" t="s">
        <v>243</v>
      </c>
      <c r="BU171" t="s">
        <v>1582</v>
      </c>
      <c r="CE171" t="s">
        <v>1583</v>
      </c>
      <c r="CF171" t="s">
        <v>1584</v>
      </c>
      <c r="CG171" t="s">
        <v>1585</v>
      </c>
      <c r="CH171" t="s">
        <v>1583</v>
      </c>
      <c r="CI171" t="s">
        <v>1586</v>
      </c>
    </row>
    <row r="172" spans="1:87" x14ac:dyDescent="0.15">
      <c r="A172" s="60">
        <v>9783032040749</v>
      </c>
      <c r="C172" t="s">
        <v>251</v>
      </c>
      <c r="D172" t="s">
        <v>249</v>
      </c>
      <c r="F172" t="s">
        <v>96</v>
      </c>
      <c r="G172" t="s">
        <v>969</v>
      </c>
      <c r="I172" t="s">
        <v>129</v>
      </c>
      <c r="J172" t="s">
        <v>971</v>
      </c>
      <c r="K172">
        <v>202512</v>
      </c>
      <c r="M172" t="s">
        <v>252</v>
      </c>
      <c r="O172" t="s">
        <v>130</v>
      </c>
      <c r="P172">
        <v>129.99</v>
      </c>
      <c r="Q172">
        <v>31067</v>
      </c>
      <c r="R172">
        <v>22841</v>
      </c>
      <c r="AG172" t="s">
        <v>235</v>
      </c>
      <c r="AH172" t="s">
        <v>218</v>
      </c>
      <c r="BF172" t="s">
        <v>966</v>
      </c>
      <c r="BT172" t="s">
        <v>250</v>
      </c>
      <c r="BU172" t="s">
        <v>1587</v>
      </c>
    </row>
    <row r="173" spans="1:87" x14ac:dyDescent="0.15">
      <c r="A173" s="60">
        <v>9780262049597</v>
      </c>
      <c r="C173" t="s">
        <v>344</v>
      </c>
      <c r="D173" t="s">
        <v>342</v>
      </c>
      <c r="G173" t="s">
        <v>969</v>
      </c>
      <c r="I173" t="s">
        <v>302</v>
      </c>
      <c r="J173" t="s">
        <v>994</v>
      </c>
      <c r="K173">
        <v>202503</v>
      </c>
      <c r="M173" t="s">
        <v>345</v>
      </c>
      <c r="O173" t="s">
        <v>81</v>
      </c>
      <c r="P173">
        <v>29.95</v>
      </c>
      <c r="Q173">
        <v>6139</v>
      </c>
      <c r="R173">
        <v>4911</v>
      </c>
      <c r="AG173" t="s">
        <v>346</v>
      </c>
      <c r="AH173" t="s">
        <v>111</v>
      </c>
      <c r="AI173" t="s">
        <v>1588</v>
      </c>
      <c r="AJ173" t="s">
        <v>1542</v>
      </c>
      <c r="BF173" t="s">
        <v>1022</v>
      </c>
      <c r="BG173" t="s">
        <v>1180</v>
      </c>
      <c r="BH173" t="s">
        <v>966</v>
      </c>
      <c r="BT173" t="s">
        <v>343</v>
      </c>
      <c r="BU173" t="s">
        <v>1589</v>
      </c>
      <c r="CB173">
        <v>306.20972999999998</v>
      </c>
      <c r="CE173" t="s">
        <v>1583</v>
      </c>
      <c r="CF173" t="s">
        <v>1590</v>
      </c>
      <c r="CG173" t="s">
        <v>1591</v>
      </c>
      <c r="CH173" t="s">
        <v>1592</v>
      </c>
      <c r="CI173" t="s">
        <v>1593</v>
      </c>
    </row>
    <row r="174" spans="1:87" x14ac:dyDescent="0.15">
      <c r="A174" s="60">
        <v>9781032783376</v>
      </c>
      <c r="C174" t="s">
        <v>256</v>
      </c>
      <c r="D174" t="s">
        <v>254</v>
      </c>
      <c r="G174" t="s">
        <v>969</v>
      </c>
      <c r="I174" t="s">
        <v>48</v>
      </c>
      <c r="J174" t="s">
        <v>963</v>
      </c>
      <c r="K174">
        <v>202512</v>
      </c>
      <c r="M174" t="s">
        <v>257</v>
      </c>
      <c r="O174" t="s">
        <v>39</v>
      </c>
      <c r="P174">
        <v>230</v>
      </c>
      <c r="Q174">
        <v>63940</v>
      </c>
      <c r="R174">
        <v>49528</v>
      </c>
      <c r="AG174" t="s">
        <v>258</v>
      </c>
      <c r="AH174" t="s">
        <v>1294</v>
      </c>
      <c r="AI174" t="s">
        <v>753</v>
      </c>
      <c r="AQ174" t="s">
        <v>964</v>
      </c>
      <c r="AR174" t="s">
        <v>978</v>
      </c>
      <c r="BF174" t="s">
        <v>966</v>
      </c>
      <c r="BT174" t="s">
        <v>255</v>
      </c>
      <c r="BU174" t="s">
        <v>1594</v>
      </c>
    </row>
    <row r="175" spans="1:87" x14ac:dyDescent="0.15">
      <c r="A175" s="60">
        <v>9781032792088</v>
      </c>
      <c r="C175" t="s">
        <v>875</v>
      </c>
      <c r="D175" t="s">
        <v>873</v>
      </c>
      <c r="G175" t="s">
        <v>969</v>
      </c>
      <c r="I175" t="s">
        <v>48</v>
      </c>
      <c r="J175" t="s">
        <v>963</v>
      </c>
      <c r="K175">
        <v>202503</v>
      </c>
      <c r="M175" t="s">
        <v>428</v>
      </c>
      <c r="O175" t="s">
        <v>39</v>
      </c>
      <c r="P175">
        <v>116</v>
      </c>
      <c r="Q175">
        <v>32248</v>
      </c>
      <c r="R175">
        <v>24979</v>
      </c>
      <c r="S175" t="s">
        <v>1012</v>
      </c>
      <c r="X175" t="s">
        <v>39</v>
      </c>
      <c r="Y175">
        <v>145</v>
      </c>
      <c r="Z175">
        <v>40310</v>
      </c>
      <c r="AA175">
        <v>31224</v>
      </c>
      <c r="AG175" t="s">
        <v>876</v>
      </c>
      <c r="AH175" t="s">
        <v>855</v>
      </c>
      <c r="AQ175" t="s">
        <v>1027</v>
      </c>
      <c r="AR175" t="s">
        <v>1014</v>
      </c>
      <c r="AS175" t="s">
        <v>990</v>
      </c>
      <c r="AT175" t="s">
        <v>991</v>
      </c>
      <c r="BF175" t="s">
        <v>1595</v>
      </c>
      <c r="BG175" t="s">
        <v>1187</v>
      </c>
      <c r="BH175" t="s">
        <v>1180</v>
      </c>
      <c r="BI175" t="s">
        <v>1071</v>
      </c>
      <c r="BJ175" t="s">
        <v>966</v>
      </c>
      <c r="BT175" t="s">
        <v>874</v>
      </c>
      <c r="BU175" t="s">
        <v>1596</v>
      </c>
      <c r="BY175">
        <v>1</v>
      </c>
      <c r="CB175">
        <v>362.19624143999999</v>
      </c>
      <c r="CE175" t="s">
        <v>1597</v>
      </c>
      <c r="CF175" t="s">
        <v>1597</v>
      </c>
      <c r="CG175" t="s">
        <v>1597</v>
      </c>
      <c r="CH175" t="s">
        <v>1597</v>
      </c>
      <c r="CI175" t="s">
        <v>1597</v>
      </c>
    </row>
    <row r="176" spans="1:87" x14ac:dyDescent="0.15">
      <c r="A176" s="60">
        <v>9780197778197</v>
      </c>
      <c r="C176" t="s">
        <v>633</v>
      </c>
      <c r="D176" t="s">
        <v>631</v>
      </c>
      <c r="G176" t="s">
        <v>969</v>
      </c>
      <c r="I176" t="s">
        <v>339</v>
      </c>
      <c r="J176" t="s">
        <v>963</v>
      </c>
      <c r="K176">
        <v>202508</v>
      </c>
      <c r="M176" t="s">
        <v>634</v>
      </c>
      <c r="O176" t="s">
        <v>39</v>
      </c>
      <c r="P176">
        <v>64</v>
      </c>
      <c r="Q176">
        <v>17792</v>
      </c>
      <c r="R176">
        <v>14208</v>
      </c>
      <c r="AG176" t="s">
        <v>478</v>
      </c>
      <c r="AH176" t="s">
        <v>641</v>
      </c>
      <c r="AI176" t="s">
        <v>315</v>
      </c>
      <c r="BF176" t="s">
        <v>1022</v>
      </c>
      <c r="BG176" t="s">
        <v>1598</v>
      </c>
      <c r="BH176" t="s">
        <v>966</v>
      </c>
      <c r="BT176" t="s">
        <v>632</v>
      </c>
      <c r="BU176" t="s">
        <v>1599</v>
      </c>
      <c r="CB176">
        <v>381.34028562999998</v>
      </c>
      <c r="CE176" t="s">
        <v>1600</v>
      </c>
      <c r="CF176" t="s">
        <v>1601</v>
      </c>
    </row>
    <row r="177" spans="1:86" x14ac:dyDescent="0.15">
      <c r="A177" s="60">
        <v>9780197778203</v>
      </c>
      <c r="C177" t="s">
        <v>633</v>
      </c>
      <c r="D177" t="s">
        <v>631</v>
      </c>
      <c r="G177" t="s">
        <v>961</v>
      </c>
      <c r="H177" t="s">
        <v>962</v>
      </c>
      <c r="I177" t="s">
        <v>339</v>
      </c>
      <c r="J177" t="s">
        <v>963</v>
      </c>
      <c r="K177">
        <v>202507</v>
      </c>
      <c r="M177" t="s">
        <v>634</v>
      </c>
      <c r="O177" t="s">
        <v>39</v>
      </c>
      <c r="P177">
        <v>19.989999999999998</v>
      </c>
      <c r="Q177">
        <v>5557</v>
      </c>
      <c r="R177">
        <v>4437</v>
      </c>
      <c r="AG177" t="s">
        <v>478</v>
      </c>
      <c r="AH177" t="s">
        <v>641</v>
      </c>
      <c r="AI177" t="s">
        <v>315</v>
      </c>
      <c r="BF177" t="s">
        <v>1035</v>
      </c>
      <c r="BG177" t="s">
        <v>1598</v>
      </c>
      <c r="BH177" t="s">
        <v>966</v>
      </c>
      <c r="BT177" t="s">
        <v>632</v>
      </c>
      <c r="BU177" t="s">
        <v>1599</v>
      </c>
      <c r="CB177">
        <v>381.34028562999998</v>
      </c>
      <c r="CE177" t="s">
        <v>1600</v>
      </c>
      <c r="CF177" t="s">
        <v>1601</v>
      </c>
    </row>
    <row r="178" spans="1:86" x14ac:dyDescent="0.15">
      <c r="A178" s="60">
        <v>9783031635809</v>
      </c>
      <c r="C178" t="s">
        <v>476</v>
      </c>
      <c r="D178" t="s">
        <v>474</v>
      </c>
      <c r="F178" t="s">
        <v>96</v>
      </c>
      <c r="G178" t="s">
        <v>969</v>
      </c>
      <c r="I178" t="s">
        <v>129</v>
      </c>
      <c r="J178" t="s">
        <v>971</v>
      </c>
      <c r="K178">
        <v>202411</v>
      </c>
      <c r="M178" t="s">
        <v>477</v>
      </c>
      <c r="O178" t="s">
        <v>130</v>
      </c>
      <c r="P178">
        <v>99.99</v>
      </c>
      <c r="Q178">
        <v>23897</v>
      </c>
      <c r="R178">
        <v>17570</v>
      </c>
      <c r="S178" t="s">
        <v>1012</v>
      </c>
      <c r="X178" t="s">
        <v>130</v>
      </c>
      <c r="Y178">
        <v>199.99</v>
      </c>
      <c r="Z178">
        <v>47797</v>
      </c>
      <c r="AA178">
        <v>35142</v>
      </c>
      <c r="AG178" t="s">
        <v>478</v>
      </c>
      <c r="AH178" t="s">
        <v>1331</v>
      </c>
      <c r="AI178" t="s">
        <v>447</v>
      </c>
      <c r="AQ178" t="s">
        <v>964</v>
      </c>
      <c r="AR178" t="s">
        <v>978</v>
      </c>
      <c r="AS178" t="s">
        <v>990</v>
      </c>
      <c r="AT178" t="s">
        <v>991</v>
      </c>
      <c r="AU178" t="s">
        <v>1014</v>
      </c>
      <c r="BF178" t="s">
        <v>1335</v>
      </c>
      <c r="BG178" t="s">
        <v>1336</v>
      </c>
      <c r="BH178" t="s">
        <v>1016</v>
      </c>
      <c r="BI178" t="s">
        <v>1248</v>
      </c>
      <c r="BJ178" t="s">
        <v>1337</v>
      </c>
      <c r="BK178" t="s">
        <v>1020</v>
      </c>
      <c r="BL178" t="s">
        <v>1304</v>
      </c>
      <c r="BM178" t="s">
        <v>966</v>
      </c>
      <c r="BP178" t="s">
        <v>1335</v>
      </c>
      <c r="BT178" t="s">
        <v>475</v>
      </c>
      <c r="BU178" t="s">
        <v>1602</v>
      </c>
      <c r="BY178">
        <v>1</v>
      </c>
      <c r="CC178" t="s">
        <v>1603</v>
      </c>
    </row>
    <row r="179" spans="1:86" x14ac:dyDescent="0.15">
      <c r="A179" s="60">
        <v>9783031410031</v>
      </c>
      <c r="C179" t="s">
        <v>833</v>
      </c>
      <c r="D179" t="s">
        <v>831</v>
      </c>
      <c r="F179" t="s">
        <v>96</v>
      </c>
      <c r="G179" t="s">
        <v>961</v>
      </c>
      <c r="H179" t="s">
        <v>970</v>
      </c>
      <c r="I179" t="s">
        <v>129</v>
      </c>
      <c r="J179" t="s">
        <v>971</v>
      </c>
      <c r="K179">
        <v>202410</v>
      </c>
      <c r="M179" t="s">
        <v>834</v>
      </c>
      <c r="O179" t="s">
        <v>130</v>
      </c>
      <c r="P179">
        <v>124.99</v>
      </c>
      <c r="Q179">
        <v>29872</v>
      </c>
      <c r="R179">
        <v>21963</v>
      </c>
      <c r="S179" t="s">
        <v>1012</v>
      </c>
      <c r="X179" t="s">
        <v>130</v>
      </c>
      <c r="Y179">
        <v>249.99</v>
      </c>
      <c r="Z179">
        <v>59747</v>
      </c>
      <c r="AA179">
        <v>43928</v>
      </c>
      <c r="AG179" t="s">
        <v>835</v>
      </c>
      <c r="AH179" t="s">
        <v>346</v>
      </c>
      <c r="AI179" t="s">
        <v>829</v>
      </c>
      <c r="AQ179" t="s">
        <v>964</v>
      </c>
      <c r="AR179" t="s">
        <v>978</v>
      </c>
      <c r="AS179" t="s">
        <v>990</v>
      </c>
      <c r="AT179" t="s">
        <v>991</v>
      </c>
      <c r="AU179" t="s">
        <v>1014</v>
      </c>
      <c r="BF179" t="s">
        <v>1604</v>
      </c>
      <c r="BG179" t="s">
        <v>1499</v>
      </c>
      <c r="BH179" t="s">
        <v>1198</v>
      </c>
      <c r="BI179" t="s">
        <v>981</v>
      </c>
      <c r="BJ179" t="s">
        <v>979</v>
      </c>
      <c r="BK179" t="s">
        <v>998</v>
      </c>
      <c r="BL179" t="s">
        <v>1020</v>
      </c>
      <c r="BM179" t="s">
        <v>966</v>
      </c>
      <c r="BP179" t="s">
        <v>1604</v>
      </c>
      <c r="BT179" t="s">
        <v>832</v>
      </c>
      <c r="BU179" t="s">
        <v>1605</v>
      </c>
      <c r="BY179">
        <v>1</v>
      </c>
      <c r="CC179" t="s">
        <v>1606</v>
      </c>
    </row>
    <row r="180" spans="1:86" x14ac:dyDescent="0.15">
      <c r="A180" s="60">
        <v>9783031410000</v>
      </c>
      <c r="C180" t="s">
        <v>833</v>
      </c>
      <c r="D180" t="s">
        <v>831</v>
      </c>
      <c r="F180" t="s">
        <v>96</v>
      </c>
      <c r="G180" t="s">
        <v>969</v>
      </c>
      <c r="I180" t="s">
        <v>129</v>
      </c>
      <c r="J180" t="s">
        <v>971</v>
      </c>
      <c r="K180">
        <v>202311</v>
      </c>
      <c r="M180" t="s">
        <v>834</v>
      </c>
      <c r="O180" t="s">
        <v>130</v>
      </c>
      <c r="P180">
        <v>249.99</v>
      </c>
      <c r="Q180">
        <v>59747</v>
      </c>
      <c r="R180">
        <v>43928</v>
      </c>
      <c r="AG180" t="s">
        <v>835</v>
      </c>
      <c r="AH180" t="s">
        <v>346</v>
      </c>
      <c r="AI180" t="s">
        <v>829</v>
      </c>
      <c r="AQ180" t="s">
        <v>964</v>
      </c>
      <c r="AR180" t="s">
        <v>978</v>
      </c>
      <c r="BF180" t="s">
        <v>1604</v>
      </c>
      <c r="BG180" t="s">
        <v>1499</v>
      </c>
      <c r="BH180" t="s">
        <v>1198</v>
      </c>
      <c r="BI180" t="s">
        <v>981</v>
      </c>
      <c r="BJ180" t="s">
        <v>979</v>
      </c>
      <c r="BK180" t="s">
        <v>1248</v>
      </c>
      <c r="BL180" t="s">
        <v>966</v>
      </c>
      <c r="BP180" t="s">
        <v>1604</v>
      </c>
      <c r="BT180" t="s">
        <v>832</v>
      </c>
      <c r="BU180" t="s">
        <v>1605</v>
      </c>
      <c r="CC180" t="s">
        <v>1606</v>
      </c>
    </row>
    <row r="181" spans="1:86" x14ac:dyDescent="0.15">
      <c r="A181" s="60">
        <v>9783031586132</v>
      </c>
      <c r="C181" t="s">
        <v>820</v>
      </c>
      <c r="D181" t="s">
        <v>818</v>
      </c>
      <c r="G181" t="s">
        <v>969</v>
      </c>
      <c r="I181" t="s">
        <v>129</v>
      </c>
      <c r="J181" t="s">
        <v>971</v>
      </c>
      <c r="K181">
        <v>202410</v>
      </c>
      <c r="M181" t="s">
        <v>821</v>
      </c>
      <c r="O181" t="s">
        <v>130</v>
      </c>
      <c r="P181">
        <v>109.99</v>
      </c>
      <c r="Q181">
        <v>26287</v>
      </c>
      <c r="R181">
        <v>19327</v>
      </c>
      <c r="S181" t="s">
        <v>1012</v>
      </c>
      <c r="X181" t="s">
        <v>130</v>
      </c>
      <c r="Y181">
        <v>219.99</v>
      </c>
      <c r="Z181">
        <v>52577</v>
      </c>
      <c r="AA181">
        <v>38656</v>
      </c>
      <c r="AG181" t="s">
        <v>822</v>
      </c>
      <c r="AH181" t="s">
        <v>1045</v>
      </c>
      <c r="AI181" t="s">
        <v>1350</v>
      </c>
      <c r="AQ181" t="s">
        <v>990</v>
      </c>
      <c r="AR181" t="s">
        <v>991</v>
      </c>
      <c r="AS181" t="s">
        <v>1014</v>
      </c>
      <c r="BF181" t="s">
        <v>1020</v>
      </c>
      <c r="BG181" t="s">
        <v>1022</v>
      </c>
      <c r="BH181" t="s">
        <v>966</v>
      </c>
      <c r="BT181" t="s">
        <v>819</v>
      </c>
      <c r="BU181" t="s">
        <v>1607</v>
      </c>
      <c r="BY181">
        <v>1</v>
      </c>
      <c r="CC181" t="s">
        <v>1509</v>
      </c>
    </row>
    <row r="182" spans="1:86" x14ac:dyDescent="0.15">
      <c r="A182" s="60">
        <v>9783032076045</v>
      </c>
      <c r="C182" t="s">
        <v>639</v>
      </c>
      <c r="D182" t="s">
        <v>637</v>
      </c>
      <c r="G182" t="s">
        <v>969</v>
      </c>
      <c r="I182" t="s">
        <v>167</v>
      </c>
      <c r="J182" t="s">
        <v>971</v>
      </c>
      <c r="K182">
        <v>202512</v>
      </c>
      <c r="M182" t="s">
        <v>640</v>
      </c>
      <c r="O182" t="s">
        <v>130</v>
      </c>
      <c r="P182">
        <v>99.99</v>
      </c>
      <c r="Q182">
        <v>23897</v>
      </c>
      <c r="R182">
        <v>17570</v>
      </c>
      <c r="AG182" t="s">
        <v>641</v>
      </c>
      <c r="AH182" t="s">
        <v>563</v>
      </c>
      <c r="AQ182" t="s">
        <v>964</v>
      </c>
      <c r="BF182" t="s">
        <v>966</v>
      </c>
      <c r="BT182" t="s">
        <v>638</v>
      </c>
      <c r="BU182" t="s">
        <v>1608</v>
      </c>
    </row>
    <row r="183" spans="1:86" x14ac:dyDescent="0.15">
      <c r="A183" s="60">
        <v>9781032188997</v>
      </c>
      <c r="C183" t="s">
        <v>645</v>
      </c>
      <c r="D183" t="s">
        <v>643</v>
      </c>
      <c r="G183" t="s">
        <v>969</v>
      </c>
      <c r="I183" t="s">
        <v>48</v>
      </c>
      <c r="J183" t="s">
        <v>963</v>
      </c>
      <c r="K183">
        <v>202410</v>
      </c>
      <c r="M183" t="s">
        <v>646</v>
      </c>
      <c r="O183" t="s">
        <v>39</v>
      </c>
      <c r="P183">
        <v>172</v>
      </c>
      <c r="Q183">
        <v>47816</v>
      </c>
      <c r="R183">
        <v>37038</v>
      </c>
      <c r="S183" t="s">
        <v>1012</v>
      </c>
      <c r="X183" t="s">
        <v>39</v>
      </c>
      <c r="Y183">
        <v>240</v>
      </c>
      <c r="Z183">
        <v>66720</v>
      </c>
      <c r="AA183">
        <v>51681</v>
      </c>
      <c r="AG183" t="s">
        <v>647</v>
      </c>
      <c r="AH183" t="s">
        <v>235</v>
      </c>
      <c r="AI183" t="s">
        <v>563</v>
      </c>
      <c r="AQ183" t="s">
        <v>964</v>
      </c>
      <c r="AR183" t="s">
        <v>978</v>
      </c>
      <c r="AS183" t="s">
        <v>1014</v>
      </c>
      <c r="AT183" t="s">
        <v>990</v>
      </c>
      <c r="AU183" t="s">
        <v>991</v>
      </c>
      <c r="BF183" t="s">
        <v>1609</v>
      </c>
      <c r="BG183" t="s">
        <v>1016</v>
      </c>
      <c r="BH183" t="s">
        <v>1249</v>
      </c>
      <c r="BI183" t="s">
        <v>1337</v>
      </c>
      <c r="BJ183" t="s">
        <v>1145</v>
      </c>
      <c r="BK183" t="s">
        <v>1188</v>
      </c>
      <c r="BL183" t="s">
        <v>966</v>
      </c>
      <c r="BT183" t="s">
        <v>644</v>
      </c>
      <c r="BU183" t="s">
        <v>1610</v>
      </c>
      <c r="BY183">
        <v>1</v>
      </c>
      <c r="CB183">
        <v>303.375</v>
      </c>
      <c r="CE183" t="s">
        <v>1611</v>
      </c>
      <c r="CF183" t="s">
        <v>1612</v>
      </c>
      <c r="CG183" t="s">
        <v>1613</v>
      </c>
      <c r="CH183" t="s">
        <v>1614</v>
      </c>
    </row>
    <row r="184" spans="1:86" x14ac:dyDescent="0.15">
      <c r="A184" s="60">
        <v>9781119753803</v>
      </c>
      <c r="C184" t="s">
        <v>483</v>
      </c>
      <c r="D184" t="s">
        <v>481</v>
      </c>
      <c r="F184" t="s">
        <v>96</v>
      </c>
      <c r="G184" t="s">
        <v>961</v>
      </c>
      <c r="H184" t="s">
        <v>962</v>
      </c>
      <c r="I184" t="s">
        <v>97</v>
      </c>
      <c r="J184" t="s">
        <v>994</v>
      </c>
      <c r="K184">
        <v>202511</v>
      </c>
      <c r="M184" t="s">
        <v>484</v>
      </c>
      <c r="O184" t="s">
        <v>81</v>
      </c>
      <c r="P184">
        <v>52.95</v>
      </c>
      <c r="Q184">
        <v>10854</v>
      </c>
      <c r="R184">
        <v>8162</v>
      </c>
      <c r="AG184" t="s">
        <v>485</v>
      </c>
      <c r="AH184" t="s">
        <v>447</v>
      </c>
      <c r="AQ184" t="s">
        <v>964</v>
      </c>
      <c r="AR184" t="s">
        <v>978</v>
      </c>
      <c r="AS184" t="s">
        <v>990</v>
      </c>
      <c r="AT184" t="s">
        <v>991</v>
      </c>
      <c r="BF184" t="s">
        <v>1198</v>
      </c>
      <c r="BG184" t="s">
        <v>1615</v>
      </c>
      <c r="BH184" t="s">
        <v>1337</v>
      </c>
      <c r="BI184" t="s">
        <v>1016</v>
      </c>
      <c r="BJ184" t="s">
        <v>1176</v>
      </c>
      <c r="BK184" t="s">
        <v>1177</v>
      </c>
      <c r="BL184" t="s">
        <v>1616</v>
      </c>
      <c r="BM184" t="s">
        <v>1179</v>
      </c>
      <c r="BN184" t="s">
        <v>966</v>
      </c>
      <c r="BP184" t="s">
        <v>1617</v>
      </c>
      <c r="BS184">
        <v>9910244346</v>
      </c>
      <c r="BT184" t="s">
        <v>482</v>
      </c>
      <c r="BU184" t="s">
        <v>1618</v>
      </c>
      <c r="CB184">
        <v>338.47910000000002</v>
      </c>
      <c r="CE184" t="s">
        <v>1619</v>
      </c>
      <c r="CF184" t="s">
        <v>1620</v>
      </c>
    </row>
    <row r="185" spans="1:86" x14ac:dyDescent="0.15">
      <c r="A185" s="60">
        <v>9781119753742</v>
      </c>
      <c r="C185" t="s">
        <v>483</v>
      </c>
      <c r="D185" t="s">
        <v>481</v>
      </c>
      <c r="F185" t="s">
        <v>96</v>
      </c>
      <c r="G185" t="s">
        <v>969</v>
      </c>
      <c r="I185" t="s">
        <v>97</v>
      </c>
      <c r="J185" t="s">
        <v>994</v>
      </c>
      <c r="K185">
        <v>202408</v>
      </c>
      <c r="M185" t="s">
        <v>484</v>
      </c>
      <c r="O185" t="s">
        <v>81</v>
      </c>
      <c r="P185">
        <v>185</v>
      </c>
      <c r="Q185">
        <v>37925</v>
      </c>
      <c r="R185">
        <v>28519</v>
      </c>
      <c r="AG185" t="s">
        <v>485</v>
      </c>
      <c r="AH185" t="s">
        <v>447</v>
      </c>
      <c r="AQ185" t="s">
        <v>964</v>
      </c>
      <c r="AR185" t="s">
        <v>978</v>
      </c>
      <c r="AS185" t="s">
        <v>990</v>
      </c>
      <c r="AT185" t="s">
        <v>991</v>
      </c>
      <c r="BF185" t="s">
        <v>1198</v>
      </c>
      <c r="BG185" t="s">
        <v>1615</v>
      </c>
      <c r="BH185" t="s">
        <v>1337</v>
      </c>
      <c r="BI185" t="s">
        <v>1022</v>
      </c>
      <c r="BJ185" t="s">
        <v>1016</v>
      </c>
      <c r="BK185" t="s">
        <v>1176</v>
      </c>
      <c r="BL185" t="s">
        <v>1177</v>
      </c>
      <c r="BM185" t="s">
        <v>1616</v>
      </c>
      <c r="BN185" t="s">
        <v>1179</v>
      </c>
      <c r="BO185" t="s">
        <v>966</v>
      </c>
      <c r="BP185" t="s">
        <v>1617</v>
      </c>
      <c r="BS185">
        <v>9910244346</v>
      </c>
      <c r="BT185" t="s">
        <v>482</v>
      </c>
      <c r="BU185" t="s">
        <v>1618</v>
      </c>
      <c r="BY185">
        <v>1</v>
      </c>
      <c r="CB185">
        <v>338.47910000000002</v>
      </c>
    </row>
    <row r="186" spans="1:86" x14ac:dyDescent="0.15">
      <c r="A186" s="60">
        <v>9783030749224</v>
      </c>
      <c r="C186" t="s">
        <v>490</v>
      </c>
      <c r="D186" t="s">
        <v>488</v>
      </c>
      <c r="F186" t="s">
        <v>96</v>
      </c>
      <c r="G186" t="s">
        <v>969</v>
      </c>
      <c r="I186" t="s">
        <v>167</v>
      </c>
      <c r="J186" t="s">
        <v>971</v>
      </c>
      <c r="K186">
        <v>202412</v>
      </c>
      <c r="L186" t="s">
        <v>972</v>
      </c>
      <c r="M186" t="s">
        <v>491</v>
      </c>
      <c r="O186" t="s">
        <v>130</v>
      </c>
      <c r="P186">
        <v>899.99</v>
      </c>
      <c r="Q186">
        <v>215097</v>
      </c>
      <c r="R186">
        <v>158146</v>
      </c>
      <c r="U186" t="s">
        <v>973</v>
      </c>
      <c r="AG186" t="s">
        <v>485</v>
      </c>
      <c r="AH186" t="s">
        <v>447</v>
      </c>
      <c r="AQ186" t="s">
        <v>977</v>
      </c>
      <c r="AR186" t="s">
        <v>964</v>
      </c>
      <c r="AS186" t="s">
        <v>978</v>
      </c>
      <c r="AT186" t="s">
        <v>990</v>
      </c>
      <c r="AU186" t="s">
        <v>991</v>
      </c>
      <c r="BF186" t="s">
        <v>1621</v>
      </c>
      <c r="BG186" t="s">
        <v>1622</v>
      </c>
      <c r="BH186" t="s">
        <v>1019</v>
      </c>
      <c r="BI186" t="s">
        <v>1304</v>
      </c>
      <c r="BJ186" t="s">
        <v>1022</v>
      </c>
      <c r="BK186" t="s">
        <v>966</v>
      </c>
      <c r="BP186" t="s">
        <v>1622</v>
      </c>
      <c r="BT186" t="s">
        <v>489</v>
      </c>
      <c r="BU186" t="s">
        <v>1623</v>
      </c>
      <c r="BY186">
        <v>1</v>
      </c>
    </row>
    <row r="187" spans="1:86" x14ac:dyDescent="0.15">
      <c r="A187" s="60">
        <v>9781032608808</v>
      </c>
      <c r="C187" t="s">
        <v>495</v>
      </c>
      <c r="D187" t="s">
        <v>493</v>
      </c>
      <c r="G187" t="s">
        <v>969</v>
      </c>
      <c r="I187" t="s">
        <v>48</v>
      </c>
      <c r="J187" t="s">
        <v>963</v>
      </c>
      <c r="K187">
        <v>202512</v>
      </c>
      <c r="M187" t="s">
        <v>496</v>
      </c>
      <c r="O187" t="s">
        <v>39</v>
      </c>
      <c r="P187">
        <v>145</v>
      </c>
      <c r="Q187">
        <v>40310</v>
      </c>
      <c r="R187">
        <v>31224</v>
      </c>
      <c r="AG187" t="s">
        <v>485</v>
      </c>
      <c r="AH187" t="s">
        <v>447</v>
      </c>
      <c r="AQ187" t="s">
        <v>1027</v>
      </c>
      <c r="BF187" t="s">
        <v>966</v>
      </c>
      <c r="BT187" t="s">
        <v>494</v>
      </c>
      <c r="BU187" t="s">
        <v>1624</v>
      </c>
    </row>
    <row r="188" spans="1:86" x14ac:dyDescent="0.15">
      <c r="A188" s="60">
        <v>9781597184113</v>
      </c>
      <c r="C188" t="s">
        <v>87</v>
      </c>
      <c r="D188" t="s">
        <v>85</v>
      </c>
      <c r="F188" t="s">
        <v>54</v>
      </c>
      <c r="G188" t="s">
        <v>961</v>
      </c>
      <c r="H188" t="s">
        <v>962</v>
      </c>
      <c r="I188" t="s">
        <v>88</v>
      </c>
      <c r="J188" t="s">
        <v>963</v>
      </c>
      <c r="K188">
        <v>202311</v>
      </c>
      <c r="M188" t="s">
        <v>89</v>
      </c>
      <c r="O188" t="s">
        <v>39</v>
      </c>
      <c r="P188">
        <v>59.99</v>
      </c>
      <c r="Q188">
        <v>16677</v>
      </c>
      <c r="R188">
        <v>13317</v>
      </c>
      <c r="AG188" t="s">
        <v>90</v>
      </c>
      <c r="AH188" t="s">
        <v>41</v>
      </c>
      <c r="AI188" t="s">
        <v>1625</v>
      </c>
      <c r="AQ188" t="s">
        <v>1192</v>
      </c>
      <c r="BF188" t="s">
        <v>1159</v>
      </c>
      <c r="BG188" t="s">
        <v>1626</v>
      </c>
      <c r="BH188" t="s">
        <v>966</v>
      </c>
      <c r="BT188" t="s">
        <v>86</v>
      </c>
      <c r="BU188" t="s">
        <v>1627</v>
      </c>
      <c r="CB188">
        <v>5.55</v>
      </c>
      <c r="CE188" t="s">
        <v>1628</v>
      </c>
    </row>
    <row r="1313" spans="1:1" x14ac:dyDescent="0.15">
      <c r="A1313"/>
    </row>
    <row r="1314" spans="1:1" x14ac:dyDescent="0.15">
      <c r="A1314"/>
    </row>
    <row r="1315" spans="1:1" x14ac:dyDescent="0.15">
      <c r="A1315"/>
    </row>
    <row r="1316" spans="1:1" x14ac:dyDescent="0.15">
      <c r="A1316"/>
    </row>
    <row r="1317" spans="1:1" x14ac:dyDescent="0.15">
      <c r="A1317"/>
    </row>
    <row r="1318" spans="1:1" x14ac:dyDescent="0.15">
      <c r="A1318"/>
    </row>
    <row r="1319" spans="1:1" x14ac:dyDescent="0.15">
      <c r="A1319"/>
    </row>
    <row r="1320" spans="1:1" x14ac:dyDescent="0.15">
      <c r="A1320"/>
    </row>
    <row r="1321" spans="1:1" x14ac:dyDescent="0.15">
      <c r="A1321"/>
    </row>
    <row r="1322" spans="1:1" x14ac:dyDescent="0.15">
      <c r="A1322"/>
    </row>
    <row r="1323" spans="1:1" x14ac:dyDescent="0.15">
      <c r="A1323"/>
    </row>
    <row r="1324" spans="1:1" x14ac:dyDescent="0.15">
      <c r="A1324"/>
    </row>
    <row r="1325" spans="1:1" x14ac:dyDescent="0.15">
      <c r="A1325"/>
    </row>
    <row r="1326" spans="1:1" x14ac:dyDescent="0.15">
      <c r="A1326"/>
    </row>
    <row r="1327" spans="1:1" x14ac:dyDescent="0.15">
      <c r="A1327"/>
    </row>
    <row r="1328" spans="1:1" x14ac:dyDescent="0.15">
      <c r="A1328"/>
    </row>
    <row r="1329" spans="1:1" x14ac:dyDescent="0.15">
      <c r="A1329"/>
    </row>
    <row r="1330" spans="1:1" x14ac:dyDescent="0.15">
      <c r="A1330"/>
    </row>
    <row r="1331" spans="1:1" x14ac:dyDescent="0.15">
      <c r="A1331"/>
    </row>
    <row r="1332" spans="1:1" x14ac:dyDescent="0.15">
      <c r="A1332"/>
    </row>
    <row r="1333" spans="1:1" x14ac:dyDescent="0.15">
      <c r="A1333"/>
    </row>
    <row r="1334" spans="1:1" x14ac:dyDescent="0.15">
      <c r="A1334"/>
    </row>
    <row r="1335" spans="1:1" x14ac:dyDescent="0.15">
      <c r="A1335"/>
    </row>
    <row r="1336" spans="1:1" x14ac:dyDescent="0.15">
      <c r="A1336"/>
    </row>
    <row r="1337" spans="1:1" x14ac:dyDescent="0.15">
      <c r="A1337"/>
    </row>
    <row r="1338" spans="1:1" x14ac:dyDescent="0.15">
      <c r="A1338"/>
    </row>
    <row r="1339" spans="1:1" x14ac:dyDescent="0.15">
      <c r="A1339"/>
    </row>
    <row r="1340" spans="1:1" x14ac:dyDescent="0.15">
      <c r="A1340"/>
    </row>
    <row r="1341" spans="1:1" x14ac:dyDescent="0.15">
      <c r="A1341"/>
    </row>
    <row r="1342" spans="1:1" x14ac:dyDescent="0.15">
      <c r="A1342"/>
    </row>
    <row r="1343" spans="1:1" x14ac:dyDescent="0.15">
      <c r="A1343"/>
    </row>
    <row r="1344" spans="1:1" x14ac:dyDescent="0.15">
      <c r="A1344"/>
    </row>
    <row r="1345" spans="1:1" x14ac:dyDescent="0.15">
      <c r="A1345"/>
    </row>
    <row r="1346" spans="1:1" x14ac:dyDescent="0.15">
      <c r="A1346"/>
    </row>
    <row r="1347" spans="1:1" x14ac:dyDescent="0.15">
      <c r="A1347"/>
    </row>
    <row r="1348" spans="1:1" x14ac:dyDescent="0.15">
      <c r="A1348"/>
    </row>
    <row r="1349" spans="1:1" x14ac:dyDescent="0.15">
      <c r="A1349"/>
    </row>
    <row r="1350" spans="1:1" x14ac:dyDescent="0.15">
      <c r="A1350"/>
    </row>
    <row r="1351" spans="1:1" x14ac:dyDescent="0.15">
      <c r="A1351"/>
    </row>
    <row r="1352" spans="1:1" x14ac:dyDescent="0.15">
      <c r="A1352"/>
    </row>
    <row r="1353" spans="1:1" x14ac:dyDescent="0.15">
      <c r="A1353"/>
    </row>
    <row r="1354" spans="1:1" x14ac:dyDescent="0.15">
      <c r="A1354"/>
    </row>
    <row r="1355" spans="1:1" x14ac:dyDescent="0.15">
      <c r="A1355"/>
    </row>
    <row r="1356" spans="1:1" x14ac:dyDescent="0.15">
      <c r="A1356"/>
    </row>
    <row r="1357" spans="1:1" x14ac:dyDescent="0.15">
      <c r="A1357"/>
    </row>
    <row r="1358" spans="1:1" x14ac:dyDescent="0.15">
      <c r="A1358"/>
    </row>
    <row r="1359" spans="1:1" x14ac:dyDescent="0.15">
      <c r="A1359"/>
    </row>
    <row r="1360" spans="1:1" x14ac:dyDescent="0.15">
      <c r="A1360"/>
    </row>
    <row r="1361" spans="1:1" x14ac:dyDescent="0.15">
      <c r="A1361"/>
    </row>
    <row r="1362" spans="1:1" x14ac:dyDescent="0.15">
      <c r="A1362"/>
    </row>
    <row r="1363" spans="1:1" x14ac:dyDescent="0.15">
      <c r="A1363"/>
    </row>
    <row r="1364" spans="1:1" x14ac:dyDescent="0.15">
      <c r="A1364"/>
    </row>
    <row r="1365" spans="1:1" x14ac:dyDescent="0.15">
      <c r="A1365"/>
    </row>
    <row r="1366" spans="1:1" x14ac:dyDescent="0.15">
      <c r="A1366"/>
    </row>
    <row r="1367" spans="1:1" x14ac:dyDescent="0.15">
      <c r="A1367"/>
    </row>
    <row r="1368" spans="1:1" x14ac:dyDescent="0.15">
      <c r="A1368"/>
    </row>
    <row r="1369" spans="1:1" x14ac:dyDescent="0.15">
      <c r="A1369"/>
    </row>
    <row r="1370" spans="1:1" x14ac:dyDescent="0.15">
      <c r="A1370"/>
    </row>
    <row r="1371" spans="1:1" x14ac:dyDescent="0.15">
      <c r="A1371"/>
    </row>
    <row r="1372" spans="1:1" x14ac:dyDescent="0.15">
      <c r="A1372"/>
    </row>
    <row r="1373" spans="1:1" x14ac:dyDescent="0.15">
      <c r="A1373"/>
    </row>
    <row r="1374" spans="1:1" x14ac:dyDescent="0.15">
      <c r="A1374"/>
    </row>
    <row r="1375" spans="1:1" x14ac:dyDescent="0.15">
      <c r="A1375"/>
    </row>
    <row r="1376" spans="1:1" x14ac:dyDescent="0.15">
      <c r="A1376"/>
    </row>
    <row r="1377" spans="1:1" x14ac:dyDescent="0.15">
      <c r="A1377"/>
    </row>
    <row r="1378" spans="1:1" x14ac:dyDescent="0.15">
      <c r="A1378"/>
    </row>
    <row r="1379" spans="1:1" x14ac:dyDescent="0.15">
      <c r="A1379"/>
    </row>
    <row r="1380" spans="1:1" x14ac:dyDescent="0.15">
      <c r="A1380"/>
    </row>
    <row r="1381" spans="1:1" x14ac:dyDescent="0.15">
      <c r="A1381"/>
    </row>
    <row r="1382" spans="1:1" x14ac:dyDescent="0.15">
      <c r="A1382"/>
    </row>
    <row r="1383" spans="1:1" x14ac:dyDescent="0.15">
      <c r="A1383"/>
    </row>
    <row r="1384" spans="1:1" x14ac:dyDescent="0.15">
      <c r="A1384"/>
    </row>
    <row r="1385" spans="1:1" x14ac:dyDescent="0.15">
      <c r="A1385"/>
    </row>
    <row r="1386" spans="1:1" x14ac:dyDescent="0.15">
      <c r="A1386"/>
    </row>
    <row r="1387" spans="1:1" x14ac:dyDescent="0.15">
      <c r="A1387"/>
    </row>
    <row r="1388" spans="1:1" x14ac:dyDescent="0.15">
      <c r="A1388"/>
    </row>
    <row r="1389" spans="1:1" x14ac:dyDescent="0.15">
      <c r="A1389"/>
    </row>
    <row r="1390" spans="1:1" x14ac:dyDescent="0.15">
      <c r="A1390"/>
    </row>
    <row r="1391" spans="1:1" x14ac:dyDescent="0.15">
      <c r="A1391"/>
    </row>
    <row r="1392" spans="1:1" x14ac:dyDescent="0.15">
      <c r="A1392"/>
    </row>
    <row r="1393" spans="1:1" x14ac:dyDescent="0.15">
      <c r="A1393"/>
    </row>
    <row r="1394" spans="1:1" x14ac:dyDescent="0.15">
      <c r="A1394"/>
    </row>
    <row r="1395" spans="1:1" x14ac:dyDescent="0.15">
      <c r="A1395"/>
    </row>
    <row r="1396" spans="1:1" x14ac:dyDescent="0.15">
      <c r="A1396"/>
    </row>
    <row r="1397" spans="1:1" x14ac:dyDescent="0.15">
      <c r="A1397"/>
    </row>
    <row r="1398" spans="1:1" x14ac:dyDescent="0.15">
      <c r="A1398"/>
    </row>
    <row r="1399" spans="1:1" x14ac:dyDescent="0.15">
      <c r="A1399"/>
    </row>
    <row r="1400" spans="1:1" x14ac:dyDescent="0.15">
      <c r="A1400"/>
    </row>
    <row r="1401" spans="1:1" x14ac:dyDescent="0.15">
      <c r="A1401"/>
    </row>
    <row r="1402" spans="1:1" x14ac:dyDescent="0.15">
      <c r="A1402"/>
    </row>
    <row r="1403" spans="1:1" x14ac:dyDescent="0.15">
      <c r="A1403"/>
    </row>
    <row r="1404" spans="1:1" x14ac:dyDescent="0.15">
      <c r="A1404"/>
    </row>
    <row r="1405" spans="1:1" x14ac:dyDescent="0.15">
      <c r="A1405"/>
    </row>
    <row r="1406" spans="1:1" x14ac:dyDescent="0.15">
      <c r="A1406"/>
    </row>
    <row r="1407" spans="1:1" x14ac:dyDescent="0.15">
      <c r="A1407"/>
    </row>
    <row r="1408" spans="1:1" x14ac:dyDescent="0.15">
      <c r="A1408"/>
    </row>
    <row r="1409" spans="1:1" x14ac:dyDescent="0.15">
      <c r="A1409"/>
    </row>
    <row r="1410" spans="1:1" x14ac:dyDescent="0.15">
      <c r="A1410"/>
    </row>
    <row r="1411" spans="1:1" x14ac:dyDescent="0.15">
      <c r="A1411"/>
    </row>
    <row r="1412" spans="1:1" x14ac:dyDescent="0.15">
      <c r="A1412"/>
    </row>
    <row r="1413" spans="1:1" x14ac:dyDescent="0.15">
      <c r="A1413"/>
    </row>
    <row r="1414" spans="1:1" x14ac:dyDescent="0.15">
      <c r="A1414"/>
    </row>
    <row r="1415" spans="1:1" x14ac:dyDescent="0.15">
      <c r="A1415"/>
    </row>
    <row r="1416" spans="1:1" x14ac:dyDescent="0.15">
      <c r="A1416"/>
    </row>
    <row r="1417" spans="1:1" x14ac:dyDescent="0.15">
      <c r="A1417"/>
    </row>
    <row r="1418" spans="1:1" x14ac:dyDescent="0.15">
      <c r="A1418"/>
    </row>
    <row r="1419" spans="1:1" x14ac:dyDescent="0.15">
      <c r="A1419"/>
    </row>
    <row r="1420" spans="1:1" x14ac:dyDescent="0.15">
      <c r="A1420"/>
    </row>
    <row r="1421" spans="1:1" x14ac:dyDescent="0.15">
      <c r="A1421"/>
    </row>
    <row r="1422" spans="1:1" x14ac:dyDescent="0.15">
      <c r="A1422"/>
    </row>
    <row r="1423" spans="1:1" x14ac:dyDescent="0.15">
      <c r="A1423"/>
    </row>
    <row r="1424" spans="1:1" x14ac:dyDescent="0.15">
      <c r="A1424"/>
    </row>
    <row r="1425" spans="1:1" x14ac:dyDescent="0.15">
      <c r="A1425"/>
    </row>
    <row r="1426" spans="1:1" x14ac:dyDescent="0.15">
      <c r="A1426"/>
    </row>
    <row r="1427" spans="1:1" x14ac:dyDescent="0.15">
      <c r="A1427"/>
    </row>
    <row r="1428" spans="1:1" x14ac:dyDescent="0.15">
      <c r="A1428"/>
    </row>
    <row r="1429" spans="1:1" x14ac:dyDescent="0.15">
      <c r="A1429"/>
    </row>
    <row r="1430" spans="1:1" x14ac:dyDescent="0.15">
      <c r="A1430"/>
    </row>
    <row r="1431" spans="1:1" x14ac:dyDescent="0.15">
      <c r="A1431"/>
    </row>
    <row r="1432" spans="1:1" x14ac:dyDescent="0.15">
      <c r="A1432"/>
    </row>
    <row r="1433" spans="1:1" x14ac:dyDescent="0.15">
      <c r="A1433"/>
    </row>
    <row r="1434" spans="1:1" x14ac:dyDescent="0.15">
      <c r="A1434"/>
    </row>
    <row r="1435" spans="1:1" x14ac:dyDescent="0.15">
      <c r="A1435"/>
    </row>
    <row r="1436" spans="1:1" x14ac:dyDescent="0.15">
      <c r="A1436"/>
    </row>
    <row r="1437" spans="1:1" x14ac:dyDescent="0.15">
      <c r="A1437"/>
    </row>
    <row r="1438" spans="1:1" x14ac:dyDescent="0.15">
      <c r="A1438"/>
    </row>
    <row r="1439" spans="1:1" x14ac:dyDescent="0.15">
      <c r="A1439"/>
    </row>
    <row r="1440" spans="1:1" x14ac:dyDescent="0.15">
      <c r="A1440"/>
    </row>
    <row r="1441" spans="1:1" x14ac:dyDescent="0.15">
      <c r="A1441"/>
    </row>
    <row r="1442" spans="1:1" x14ac:dyDescent="0.15">
      <c r="A1442"/>
    </row>
    <row r="1443" spans="1:1" x14ac:dyDescent="0.15">
      <c r="A1443"/>
    </row>
    <row r="1444" spans="1:1" x14ac:dyDescent="0.15">
      <c r="A1444"/>
    </row>
    <row r="1445" spans="1:1" x14ac:dyDescent="0.15">
      <c r="A1445"/>
    </row>
    <row r="1446" spans="1:1" x14ac:dyDescent="0.15">
      <c r="A1446"/>
    </row>
    <row r="1447" spans="1:1" x14ac:dyDescent="0.15">
      <c r="A1447"/>
    </row>
    <row r="1448" spans="1:1" x14ac:dyDescent="0.15">
      <c r="A1448"/>
    </row>
    <row r="1449" spans="1:1" x14ac:dyDescent="0.15">
      <c r="A1449"/>
    </row>
    <row r="1450" spans="1:1" x14ac:dyDescent="0.15">
      <c r="A1450"/>
    </row>
    <row r="1451" spans="1:1" x14ac:dyDescent="0.15">
      <c r="A1451"/>
    </row>
    <row r="1452" spans="1:1" x14ac:dyDescent="0.15">
      <c r="A1452"/>
    </row>
    <row r="1453" spans="1:1" x14ac:dyDescent="0.15">
      <c r="A1453"/>
    </row>
    <row r="1454" spans="1:1" x14ac:dyDescent="0.15">
      <c r="A1454"/>
    </row>
    <row r="1455" spans="1:1" x14ac:dyDescent="0.15">
      <c r="A1455"/>
    </row>
    <row r="1456" spans="1:1" x14ac:dyDescent="0.15">
      <c r="A1456"/>
    </row>
    <row r="1457" spans="1:1" x14ac:dyDescent="0.15">
      <c r="A1457"/>
    </row>
    <row r="1458" spans="1:1" x14ac:dyDescent="0.15">
      <c r="A1458"/>
    </row>
    <row r="1459" spans="1:1" x14ac:dyDescent="0.15">
      <c r="A1459"/>
    </row>
    <row r="1460" spans="1:1" x14ac:dyDescent="0.15">
      <c r="A1460"/>
    </row>
    <row r="1461" spans="1:1" x14ac:dyDescent="0.15">
      <c r="A1461"/>
    </row>
    <row r="1462" spans="1:1" x14ac:dyDescent="0.15">
      <c r="A1462"/>
    </row>
    <row r="1463" spans="1:1" x14ac:dyDescent="0.15">
      <c r="A1463"/>
    </row>
    <row r="1464" spans="1:1" x14ac:dyDescent="0.15">
      <c r="A1464"/>
    </row>
    <row r="1465" spans="1:1" x14ac:dyDescent="0.15">
      <c r="A1465"/>
    </row>
    <row r="1466" spans="1:1" x14ac:dyDescent="0.15">
      <c r="A1466"/>
    </row>
    <row r="1467" spans="1:1" x14ac:dyDescent="0.15">
      <c r="A1467"/>
    </row>
    <row r="1468" spans="1:1" x14ac:dyDescent="0.15">
      <c r="A1468"/>
    </row>
    <row r="1469" spans="1:1" x14ac:dyDescent="0.15">
      <c r="A1469"/>
    </row>
    <row r="1470" spans="1:1" x14ac:dyDescent="0.15">
      <c r="A1470"/>
    </row>
    <row r="1471" spans="1:1" x14ac:dyDescent="0.15">
      <c r="A1471"/>
    </row>
    <row r="1472" spans="1:1" x14ac:dyDescent="0.15">
      <c r="A1472"/>
    </row>
    <row r="1473" spans="1:1" x14ac:dyDescent="0.15">
      <c r="A1473"/>
    </row>
    <row r="1474" spans="1:1" x14ac:dyDescent="0.15">
      <c r="A1474"/>
    </row>
    <row r="1475" spans="1:1" x14ac:dyDescent="0.15">
      <c r="A1475"/>
    </row>
    <row r="1476" spans="1:1" x14ac:dyDescent="0.15">
      <c r="A1476"/>
    </row>
    <row r="1477" spans="1:1" x14ac:dyDescent="0.15">
      <c r="A1477"/>
    </row>
    <row r="1478" spans="1:1" x14ac:dyDescent="0.15">
      <c r="A1478"/>
    </row>
    <row r="1479" spans="1:1" x14ac:dyDescent="0.15">
      <c r="A1479"/>
    </row>
    <row r="1480" spans="1:1" x14ac:dyDescent="0.15">
      <c r="A1480"/>
    </row>
    <row r="1481" spans="1:1" x14ac:dyDescent="0.15">
      <c r="A1481"/>
    </row>
    <row r="1482" spans="1:1" x14ac:dyDescent="0.15">
      <c r="A1482"/>
    </row>
    <row r="1483" spans="1:1" x14ac:dyDescent="0.15">
      <c r="A1483"/>
    </row>
    <row r="1484" spans="1:1" x14ac:dyDescent="0.15">
      <c r="A1484"/>
    </row>
    <row r="1485" spans="1:1" x14ac:dyDescent="0.15">
      <c r="A1485"/>
    </row>
    <row r="1486" spans="1:1" x14ac:dyDescent="0.15">
      <c r="A1486"/>
    </row>
    <row r="1487" spans="1:1" x14ac:dyDescent="0.15">
      <c r="A1487"/>
    </row>
    <row r="1488" spans="1:1" x14ac:dyDescent="0.15">
      <c r="A1488"/>
    </row>
    <row r="1489" spans="1:1" x14ac:dyDescent="0.15">
      <c r="A1489"/>
    </row>
    <row r="1490" spans="1:1" x14ac:dyDescent="0.15">
      <c r="A1490"/>
    </row>
    <row r="1491" spans="1:1" x14ac:dyDescent="0.15">
      <c r="A1491"/>
    </row>
    <row r="1492" spans="1:1" x14ac:dyDescent="0.15">
      <c r="A1492"/>
    </row>
    <row r="1493" spans="1:1" x14ac:dyDescent="0.15">
      <c r="A1493"/>
    </row>
    <row r="1494" spans="1:1" x14ac:dyDescent="0.15">
      <c r="A1494"/>
    </row>
    <row r="1495" spans="1:1" x14ac:dyDescent="0.15">
      <c r="A1495"/>
    </row>
    <row r="1496" spans="1:1" x14ac:dyDescent="0.15">
      <c r="A1496"/>
    </row>
    <row r="1497" spans="1:1" x14ac:dyDescent="0.15">
      <c r="A1497"/>
    </row>
    <row r="1498" spans="1:1" x14ac:dyDescent="0.15">
      <c r="A1498"/>
    </row>
    <row r="1499" spans="1:1" x14ac:dyDescent="0.15">
      <c r="A1499"/>
    </row>
    <row r="1500" spans="1:1" x14ac:dyDescent="0.15">
      <c r="A1500"/>
    </row>
    <row r="1501" spans="1:1" x14ac:dyDescent="0.15">
      <c r="A1501"/>
    </row>
    <row r="1502" spans="1:1" x14ac:dyDescent="0.15">
      <c r="A1502"/>
    </row>
    <row r="1503" spans="1:1" x14ac:dyDescent="0.15">
      <c r="A1503"/>
    </row>
    <row r="1504" spans="1:1" x14ac:dyDescent="0.15">
      <c r="A1504"/>
    </row>
    <row r="1505" spans="1:1" x14ac:dyDescent="0.15">
      <c r="A1505"/>
    </row>
    <row r="1506" spans="1:1" x14ac:dyDescent="0.15">
      <c r="A1506"/>
    </row>
    <row r="1507" spans="1:1" x14ac:dyDescent="0.15">
      <c r="A1507"/>
    </row>
    <row r="1508" spans="1:1" x14ac:dyDescent="0.15">
      <c r="A1508"/>
    </row>
    <row r="1509" spans="1:1" x14ac:dyDescent="0.15">
      <c r="A1509"/>
    </row>
    <row r="1510" spans="1:1" x14ac:dyDescent="0.15">
      <c r="A1510"/>
    </row>
    <row r="1511" spans="1:1" x14ac:dyDescent="0.15">
      <c r="A1511"/>
    </row>
    <row r="1512" spans="1:1" x14ac:dyDescent="0.15">
      <c r="A1512"/>
    </row>
    <row r="1513" spans="1:1" x14ac:dyDescent="0.15">
      <c r="A1513"/>
    </row>
    <row r="1514" spans="1:1" x14ac:dyDescent="0.15">
      <c r="A1514"/>
    </row>
    <row r="1515" spans="1:1" x14ac:dyDescent="0.15">
      <c r="A1515"/>
    </row>
    <row r="1516" spans="1:1" x14ac:dyDescent="0.15">
      <c r="A1516"/>
    </row>
    <row r="1517" spans="1:1" x14ac:dyDescent="0.15">
      <c r="A1517"/>
    </row>
    <row r="1518" spans="1:1" x14ac:dyDescent="0.15">
      <c r="A1518"/>
    </row>
    <row r="1519" spans="1:1" x14ac:dyDescent="0.15">
      <c r="A1519"/>
    </row>
    <row r="1520" spans="1:1" x14ac:dyDescent="0.15">
      <c r="A1520"/>
    </row>
    <row r="1521" spans="1:1" x14ac:dyDescent="0.15">
      <c r="A1521"/>
    </row>
    <row r="1522" spans="1:1" x14ac:dyDescent="0.15">
      <c r="A1522"/>
    </row>
    <row r="1523" spans="1:1" x14ac:dyDescent="0.15">
      <c r="A1523"/>
    </row>
    <row r="1524" spans="1:1" x14ac:dyDescent="0.15">
      <c r="A1524"/>
    </row>
    <row r="1525" spans="1:1" x14ac:dyDescent="0.15">
      <c r="A1525"/>
    </row>
    <row r="1526" spans="1:1" x14ac:dyDescent="0.15">
      <c r="A1526"/>
    </row>
    <row r="1527" spans="1:1" x14ac:dyDescent="0.15">
      <c r="A1527"/>
    </row>
    <row r="1528" spans="1:1" x14ac:dyDescent="0.15">
      <c r="A1528"/>
    </row>
    <row r="1529" spans="1:1" x14ac:dyDescent="0.15">
      <c r="A1529"/>
    </row>
    <row r="1530" spans="1:1" x14ac:dyDescent="0.15">
      <c r="A1530"/>
    </row>
    <row r="1531" spans="1:1" x14ac:dyDescent="0.15">
      <c r="A1531"/>
    </row>
    <row r="1532" spans="1:1" x14ac:dyDescent="0.15">
      <c r="A1532"/>
    </row>
    <row r="1533" spans="1:1" x14ac:dyDescent="0.15">
      <c r="A1533"/>
    </row>
    <row r="1534" spans="1:1" x14ac:dyDescent="0.15">
      <c r="A1534"/>
    </row>
    <row r="1535" spans="1:1" x14ac:dyDescent="0.15">
      <c r="A1535"/>
    </row>
    <row r="1536" spans="1:1" x14ac:dyDescent="0.15">
      <c r="A1536"/>
    </row>
    <row r="1537" spans="1:1" x14ac:dyDescent="0.15">
      <c r="A1537"/>
    </row>
    <row r="1538" spans="1:1" x14ac:dyDescent="0.15">
      <c r="A1538"/>
    </row>
    <row r="1539" spans="1:1" x14ac:dyDescent="0.15">
      <c r="A1539"/>
    </row>
    <row r="1540" spans="1:1" x14ac:dyDescent="0.15">
      <c r="A1540"/>
    </row>
    <row r="1541" spans="1:1" x14ac:dyDescent="0.15">
      <c r="A1541"/>
    </row>
    <row r="1542" spans="1:1" x14ac:dyDescent="0.15">
      <c r="A1542"/>
    </row>
    <row r="1543" spans="1:1" x14ac:dyDescent="0.15">
      <c r="A1543"/>
    </row>
    <row r="1544" spans="1:1" x14ac:dyDescent="0.15">
      <c r="A1544"/>
    </row>
    <row r="1545" spans="1:1" x14ac:dyDescent="0.15">
      <c r="A1545"/>
    </row>
    <row r="1546" spans="1:1" x14ac:dyDescent="0.15">
      <c r="A1546"/>
    </row>
    <row r="1547" spans="1:1" x14ac:dyDescent="0.15">
      <c r="A1547"/>
    </row>
    <row r="1548" spans="1:1" x14ac:dyDescent="0.15">
      <c r="A1548"/>
    </row>
    <row r="1549" spans="1:1" x14ac:dyDescent="0.15">
      <c r="A1549"/>
    </row>
    <row r="1550" spans="1:1" x14ac:dyDescent="0.15">
      <c r="A1550"/>
    </row>
    <row r="1551" spans="1:1" x14ac:dyDescent="0.15">
      <c r="A1551"/>
    </row>
    <row r="1552" spans="1:1" x14ac:dyDescent="0.15">
      <c r="A1552"/>
    </row>
    <row r="1553" spans="1:1" x14ac:dyDescent="0.15">
      <c r="A1553"/>
    </row>
    <row r="1554" spans="1:1" x14ac:dyDescent="0.15">
      <c r="A1554"/>
    </row>
    <row r="1555" spans="1:1" x14ac:dyDescent="0.15">
      <c r="A1555"/>
    </row>
    <row r="1556" spans="1:1" x14ac:dyDescent="0.15">
      <c r="A1556"/>
    </row>
    <row r="1557" spans="1:1" x14ac:dyDescent="0.15">
      <c r="A1557"/>
    </row>
    <row r="1558" spans="1:1" x14ac:dyDescent="0.15">
      <c r="A1558"/>
    </row>
    <row r="1559" spans="1:1" x14ac:dyDescent="0.15">
      <c r="A1559"/>
    </row>
    <row r="1560" spans="1:1" x14ac:dyDescent="0.15">
      <c r="A1560"/>
    </row>
    <row r="1561" spans="1:1" x14ac:dyDescent="0.15">
      <c r="A1561"/>
    </row>
    <row r="1562" spans="1:1" x14ac:dyDescent="0.15">
      <c r="A1562"/>
    </row>
    <row r="1563" spans="1:1" x14ac:dyDescent="0.15">
      <c r="A1563"/>
    </row>
    <row r="1564" spans="1:1" x14ac:dyDescent="0.15">
      <c r="A1564"/>
    </row>
    <row r="1565" spans="1:1" x14ac:dyDescent="0.15">
      <c r="A1565"/>
    </row>
    <row r="1566" spans="1:1" x14ac:dyDescent="0.15">
      <c r="A1566"/>
    </row>
    <row r="1567" spans="1:1" x14ac:dyDescent="0.15">
      <c r="A1567"/>
    </row>
    <row r="1568" spans="1:1" x14ac:dyDescent="0.15">
      <c r="A1568"/>
    </row>
    <row r="1569" spans="1:1" x14ac:dyDescent="0.15">
      <c r="A1569"/>
    </row>
    <row r="1570" spans="1:1" x14ac:dyDescent="0.15">
      <c r="A1570"/>
    </row>
    <row r="1571" spans="1:1" x14ac:dyDescent="0.15">
      <c r="A1571"/>
    </row>
    <row r="1572" spans="1:1" x14ac:dyDescent="0.15">
      <c r="A1572"/>
    </row>
    <row r="1573" spans="1:1" x14ac:dyDescent="0.15">
      <c r="A1573"/>
    </row>
    <row r="1574" spans="1:1" x14ac:dyDescent="0.15">
      <c r="A1574"/>
    </row>
    <row r="1575" spans="1:1" x14ac:dyDescent="0.15">
      <c r="A1575"/>
    </row>
    <row r="1576" spans="1:1" x14ac:dyDescent="0.15">
      <c r="A1576"/>
    </row>
    <row r="1577" spans="1:1" x14ac:dyDescent="0.15">
      <c r="A1577"/>
    </row>
    <row r="1578" spans="1:1" x14ac:dyDescent="0.15">
      <c r="A1578"/>
    </row>
    <row r="1579" spans="1:1" x14ac:dyDescent="0.15">
      <c r="A1579"/>
    </row>
    <row r="1580" spans="1:1" x14ac:dyDescent="0.15">
      <c r="A1580"/>
    </row>
    <row r="1581" spans="1:1" x14ac:dyDescent="0.15">
      <c r="A1581"/>
    </row>
    <row r="1582" spans="1:1" x14ac:dyDescent="0.15">
      <c r="A1582"/>
    </row>
    <row r="1583" spans="1:1" x14ac:dyDescent="0.15">
      <c r="A1583"/>
    </row>
    <row r="1584" spans="1:1" x14ac:dyDescent="0.15">
      <c r="A1584"/>
    </row>
    <row r="1585" spans="1:1" x14ac:dyDescent="0.15">
      <c r="A1585"/>
    </row>
    <row r="1586" spans="1:1" x14ac:dyDescent="0.15">
      <c r="A1586"/>
    </row>
    <row r="1587" spans="1:1" x14ac:dyDescent="0.15">
      <c r="A1587"/>
    </row>
    <row r="1588" spans="1:1" x14ac:dyDescent="0.15">
      <c r="A1588"/>
    </row>
    <row r="1589" spans="1:1" x14ac:dyDescent="0.15">
      <c r="A1589"/>
    </row>
    <row r="1590" spans="1:1" x14ac:dyDescent="0.15">
      <c r="A1590"/>
    </row>
    <row r="1591" spans="1:1" x14ac:dyDescent="0.15">
      <c r="A1591"/>
    </row>
    <row r="1592" spans="1:1" x14ac:dyDescent="0.15">
      <c r="A1592"/>
    </row>
    <row r="1593" spans="1:1" x14ac:dyDescent="0.15">
      <c r="A1593"/>
    </row>
    <row r="1594" spans="1:1" x14ac:dyDescent="0.15">
      <c r="A1594"/>
    </row>
    <row r="1595" spans="1:1" x14ac:dyDescent="0.15">
      <c r="A1595"/>
    </row>
    <row r="1596" spans="1:1" x14ac:dyDescent="0.15">
      <c r="A1596"/>
    </row>
    <row r="1597" spans="1:1" x14ac:dyDescent="0.15">
      <c r="A1597"/>
    </row>
    <row r="1598" spans="1:1" x14ac:dyDescent="0.15">
      <c r="A1598"/>
    </row>
    <row r="1599" spans="1:1" x14ac:dyDescent="0.15">
      <c r="A1599"/>
    </row>
    <row r="1600" spans="1:1" x14ac:dyDescent="0.15">
      <c r="A1600"/>
    </row>
    <row r="1601" spans="1:1" x14ac:dyDescent="0.15">
      <c r="A1601"/>
    </row>
    <row r="1602" spans="1:1" x14ac:dyDescent="0.15">
      <c r="A1602"/>
    </row>
    <row r="1603" spans="1:1" x14ac:dyDescent="0.15">
      <c r="A1603"/>
    </row>
    <row r="1604" spans="1:1" x14ac:dyDescent="0.15">
      <c r="A1604"/>
    </row>
    <row r="1605" spans="1:1" x14ac:dyDescent="0.15">
      <c r="A1605"/>
    </row>
    <row r="1606" spans="1:1" x14ac:dyDescent="0.15">
      <c r="A1606"/>
    </row>
    <row r="1607" spans="1:1" x14ac:dyDescent="0.15">
      <c r="A1607"/>
    </row>
    <row r="1608" spans="1:1" x14ac:dyDescent="0.15">
      <c r="A1608"/>
    </row>
    <row r="1609" spans="1:1" x14ac:dyDescent="0.15">
      <c r="A1609"/>
    </row>
    <row r="1610" spans="1:1" x14ac:dyDescent="0.15">
      <c r="A1610"/>
    </row>
    <row r="1611" spans="1:1" x14ac:dyDescent="0.15">
      <c r="A1611"/>
    </row>
    <row r="1612" spans="1:1" x14ac:dyDescent="0.15">
      <c r="A1612"/>
    </row>
    <row r="1613" spans="1:1" x14ac:dyDescent="0.15">
      <c r="A1613"/>
    </row>
    <row r="1614" spans="1:1" x14ac:dyDescent="0.15">
      <c r="A1614"/>
    </row>
    <row r="1615" spans="1:1" x14ac:dyDescent="0.15">
      <c r="A1615"/>
    </row>
    <row r="1616" spans="1:1" x14ac:dyDescent="0.15">
      <c r="A1616"/>
    </row>
    <row r="1617" spans="1:1" x14ac:dyDescent="0.15">
      <c r="A1617"/>
    </row>
    <row r="1618" spans="1:1" x14ac:dyDescent="0.15">
      <c r="A1618"/>
    </row>
    <row r="1619" spans="1:1" x14ac:dyDescent="0.15">
      <c r="A1619"/>
    </row>
    <row r="1620" spans="1:1" x14ac:dyDescent="0.15">
      <c r="A1620"/>
    </row>
    <row r="1621" spans="1:1" x14ac:dyDescent="0.15">
      <c r="A1621"/>
    </row>
    <row r="1622" spans="1:1" x14ac:dyDescent="0.15">
      <c r="A1622"/>
    </row>
    <row r="1623" spans="1:1" x14ac:dyDescent="0.15">
      <c r="A1623"/>
    </row>
    <row r="1624" spans="1:1" x14ac:dyDescent="0.15">
      <c r="A1624"/>
    </row>
    <row r="1625" spans="1:1" x14ac:dyDescent="0.15">
      <c r="A1625"/>
    </row>
    <row r="1626" spans="1:1" x14ac:dyDescent="0.15">
      <c r="A1626"/>
    </row>
    <row r="1627" spans="1:1" x14ac:dyDescent="0.15">
      <c r="A1627"/>
    </row>
    <row r="1628" spans="1:1" x14ac:dyDescent="0.15">
      <c r="A1628"/>
    </row>
    <row r="1629" spans="1:1" x14ac:dyDescent="0.15">
      <c r="A1629"/>
    </row>
    <row r="1630" spans="1:1" x14ac:dyDescent="0.15">
      <c r="A1630"/>
    </row>
    <row r="1631" spans="1:1" x14ac:dyDescent="0.15">
      <c r="A1631"/>
    </row>
    <row r="1632" spans="1:1" x14ac:dyDescent="0.15">
      <c r="A1632"/>
    </row>
    <row r="1633" spans="1:1" x14ac:dyDescent="0.15">
      <c r="A1633"/>
    </row>
    <row r="1634" spans="1:1" x14ac:dyDescent="0.15">
      <c r="A1634"/>
    </row>
    <row r="1635" spans="1:1" x14ac:dyDescent="0.15">
      <c r="A1635"/>
    </row>
    <row r="1636" spans="1:1" x14ac:dyDescent="0.15">
      <c r="A1636"/>
    </row>
    <row r="1637" spans="1:1" x14ac:dyDescent="0.15">
      <c r="A1637"/>
    </row>
    <row r="1638" spans="1:1" x14ac:dyDescent="0.15">
      <c r="A1638"/>
    </row>
    <row r="1639" spans="1:1" x14ac:dyDescent="0.15">
      <c r="A1639"/>
    </row>
    <row r="1640" spans="1:1" x14ac:dyDescent="0.15">
      <c r="A1640"/>
    </row>
    <row r="1641" spans="1:1" x14ac:dyDescent="0.15">
      <c r="A1641"/>
    </row>
    <row r="1642" spans="1:1" x14ac:dyDescent="0.15">
      <c r="A1642"/>
    </row>
    <row r="1643" spans="1:1" x14ac:dyDescent="0.15">
      <c r="A1643"/>
    </row>
    <row r="1644" spans="1:1" x14ac:dyDescent="0.15">
      <c r="A1644"/>
    </row>
    <row r="1645" spans="1:1" x14ac:dyDescent="0.15">
      <c r="A1645"/>
    </row>
    <row r="1646" spans="1:1" x14ac:dyDescent="0.15">
      <c r="A1646"/>
    </row>
    <row r="1647" spans="1:1" x14ac:dyDescent="0.15">
      <c r="A1647"/>
    </row>
    <row r="1648" spans="1:1" x14ac:dyDescent="0.15">
      <c r="A1648"/>
    </row>
    <row r="1649" spans="1:1" x14ac:dyDescent="0.15">
      <c r="A1649"/>
    </row>
    <row r="1650" spans="1:1" x14ac:dyDescent="0.15">
      <c r="A1650"/>
    </row>
    <row r="1651" spans="1:1" x14ac:dyDescent="0.15">
      <c r="A1651"/>
    </row>
    <row r="1652" spans="1:1" x14ac:dyDescent="0.15">
      <c r="A1652"/>
    </row>
    <row r="1653" spans="1:1" x14ac:dyDescent="0.15">
      <c r="A1653"/>
    </row>
    <row r="1654" spans="1:1" x14ac:dyDescent="0.15">
      <c r="A1654"/>
    </row>
    <row r="1655" spans="1:1" x14ac:dyDescent="0.15">
      <c r="A1655"/>
    </row>
    <row r="1656" spans="1:1" x14ac:dyDescent="0.15">
      <c r="A1656"/>
    </row>
    <row r="1657" spans="1:1" x14ac:dyDescent="0.15">
      <c r="A1657"/>
    </row>
    <row r="1658" spans="1:1" x14ac:dyDescent="0.15">
      <c r="A1658"/>
    </row>
    <row r="1659" spans="1:1" x14ac:dyDescent="0.15">
      <c r="A1659"/>
    </row>
    <row r="1660" spans="1:1" x14ac:dyDescent="0.15">
      <c r="A1660"/>
    </row>
    <row r="1661" spans="1:1" x14ac:dyDescent="0.15">
      <c r="A1661"/>
    </row>
    <row r="1662" spans="1:1" x14ac:dyDescent="0.15">
      <c r="A1662"/>
    </row>
    <row r="1663" spans="1:1" x14ac:dyDescent="0.15">
      <c r="A1663"/>
    </row>
    <row r="1664" spans="1:1" x14ac:dyDescent="0.15">
      <c r="A1664"/>
    </row>
    <row r="1665" spans="1:1" x14ac:dyDescent="0.15">
      <c r="A1665"/>
    </row>
    <row r="1666" spans="1:1" x14ac:dyDescent="0.15">
      <c r="A1666"/>
    </row>
    <row r="1667" spans="1:1" x14ac:dyDescent="0.15">
      <c r="A1667"/>
    </row>
    <row r="1668" spans="1:1" x14ac:dyDescent="0.15">
      <c r="A1668"/>
    </row>
    <row r="1669" spans="1:1" x14ac:dyDescent="0.15">
      <c r="A1669"/>
    </row>
    <row r="1670" spans="1:1" x14ac:dyDescent="0.15">
      <c r="A1670"/>
    </row>
    <row r="1671" spans="1:1" x14ac:dyDescent="0.15">
      <c r="A1671"/>
    </row>
    <row r="1672" spans="1:1" x14ac:dyDescent="0.15">
      <c r="A1672"/>
    </row>
    <row r="1673" spans="1:1" x14ac:dyDescent="0.15">
      <c r="A1673"/>
    </row>
    <row r="1674" spans="1:1" x14ac:dyDescent="0.15">
      <c r="A1674"/>
    </row>
    <row r="1675" spans="1:1" x14ac:dyDescent="0.15">
      <c r="A1675"/>
    </row>
    <row r="1676" spans="1:1" x14ac:dyDescent="0.15">
      <c r="A1676"/>
    </row>
    <row r="1677" spans="1:1" x14ac:dyDescent="0.15">
      <c r="A1677"/>
    </row>
    <row r="1678" spans="1:1" x14ac:dyDescent="0.15">
      <c r="A1678"/>
    </row>
    <row r="1679" spans="1:1" x14ac:dyDescent="0.15">
      <c r="A1679"/>
    </row>
    <row r="1680" spans="1:1" x14ac:dyDescent="0.15">
      <c r="A1680"/>
    </row>
    <row r="1681" spans="1:1" x14ac:dyDescent="0.15">
      <c r="A1681"/>
    </row>
    <row r="1682" spans="1:1" x14ac:dyDescent="0.15">
      <c r="A1682"/>
    </row>
    <row r="1683" spans="1:1" x14ac:dyDescent="0.15">
      <c r="A1683"/>
    </row>
    <row r="1684" spans="1:1" x14ac:dyDescent="0.15">
      <c r="A1684"/>
    </row>
    <row r="1685" spans="1:1" x14ac:dyDescent="0.15">
      <c r="A1685"/>
    </row>
    <row r="1686" spans="1:1" x14ac:dyDescent="0.15">
      <c r="A1686"/>
    </row>
    <row r="1687" spans="1:1" x14ac:dyDescent="0.15">
      <c r="A1687"/>
    </row>
    <row r="1688" spans="1:1" x14ac:dyDescent="0.15">
      <c r="A1688"/>
    </row>
    <row r="1689" spans="1:1" x14ac:dyDescent="0.15">
      <c r="A1689"/>
    </row>
    <row r="1690" spans="1:1" x14ac:dyDescent="0.15">
      <c r="A1690"/>
    </row>
    <row r="1691" spans="1:1" x14ac:dyDescent="0.15">
      <c r="A1691"/>
    </row>
    <row r="1692" spans="1:1" x14ac:dyDescent="0.15">
      <c r="A1692"/>
    </row>
    <row r="1693" spans="1:1" x14ac:dyDescent="0.15">
      <c r="A1693"/>
    </row>
    <row r="1694" spans="1:1" x14ac:dyDescent="0.15">
      <c r="A1694"/>
    </row>
    <row r="1695" spans="1:1" x14ac:dyDescent="0.15">
      <c r="A1695"/>
    </row>
    <row r="1696" spans="1:1" x14ac:dyDescent="0.15">
      <c r="A1696"/>
    </row>
    <row r="1697" spans="1:1" x14ac:dyDescent="0.15">
      <c r="A1697"/>
    </row>
    <row r="1698" spans="1:1" x14ac:dyDescent="0.15">
      <c r="A1698"/>
    </row>
    <row r="1699" spans="1:1" x14ac:dyDescent="0.15">
      <c r="A1699"/>
    </row>
    <row r="1700" spans="1:1" x14ac:dyDescent="0.15">
      <c r="A1700"/>
    </row>
    <row r="1701" spans="1:1" x14ac:dyDescent="0.15">
      <c r="A1701"/>
    </row>
    <row r="1702" spans="1:1" x14ac:dyDescent="0.15">
      <c r="A1702"/>
    </row>
    <row r="1703" spans="1:1" x14ac:dyDescent="0.15">
      <c r="A1703"/>
    </row>
    <row r="1704" spans="1:1" x14ac:dyDescent="0.15">
      <c r="A1704"/>
    </row>
    <row r="1705" spans="1:1" x14ac:dyDescent="0.15">
      <c r="A1705"/>
    </row>
    <row r="1706" spans="1:1" x14ac:dyDescent="0.15">
      <c r="A1706"/>
    </row>
    <row r="1707" spans="1:1" x14ac:dyDescent="0.15">
      <c r="A1707"/>
    </row>
    <row r="1708" spans="1:1" x14ac:dyDescent="0.15">
      <c r="A1708"/>
    </row>
    <row r="1709" spans="1:1" x14ac:dyDescent="0.15">
      <c r="A1709"/>
    </row>
    <row r="1710" spans="1:1" x14ac:dyDescent="0.15">
      <c r="A1710"/>
    </row>
    <row r="1711" spans="1:1" x14ac:dyDescent="0.15">
      <c r="A1711"/>
    </row>
    <row r="1712" spans="1:1" x14ac:dyDescent="0.15">
      <c r="A1712"/>
    </row>
    <row r="1713" spans="1:1" x14ac:dyDescent="0.15">
      <c r="A1713"/>
    </row>
    <row r="1714" spans="1:1" x14ac:dyDescent="0.15">
      <c r="A1714"/>
    </row>
    <row r="1715" spans="1:1" x14ac:dyDescent="0.15">
      <c r="A1715"/>
    </row>
    <row r="1716" spans="1:1" x14ac:dyDescent="0.15">
      <c r="A1716"/>
    </row>
    <row r="1717" spans="1:1" x14ac:dyDescent="0.15">
      <c r="A1717"/>
    </row>
    <row r="1718" spans="1:1" x14ac:dyDescent="0.15">
      <c r="A1718"/>
    </row>
    <row r="1719" spans="1:1" x14ac:dyDescent="0.15">
      <c r="A1719"/>
    </row>
    <row r="1720" spans="1:1" x14ac:dyDescent="0.15">
      <c r="A1720"/>
    </row>
    <row r="1721" spans="1:1" x14ac:dyDescent="0.15">
      <c r="A1721"/>
    </row>
    <row r="1722" spans="1:1" x14ac:dyDescent="0.15">
      <c r="A1722"/>
    </row>
    <row r="1723" spans="1:1" x14ac:dyDescent="0.15">
      <c r="A1723"/>
    </row>
    <row r="1724" spans="1:1" x14ac:dyDescent="0.15">
      <c r="A1724"/>
    </row>
    <row r="1725" spans="1:1" x14ac:dyDescent="0.15">
      <c r="A1725"/>
    </row>
    <row r="1726" spans="1:1" x14ac:dyDescent="0.15">
      <c r="A1726"/>
    </row>
    <row r="1727" spans="1:1" x14ac:dyDescent="0.15">
      <c r="A1727"/>
    </row>
    <row r="1728" spans="1:1" x14ac:dyDescent="0.15">
      <c r="A1728"/>
    </row>
    <row r="1729" spans="1:1" x14ac:dyDescent="0.15">
      <c r="A1729"/>
    </row>
    <row r="1730" spans="1:1" x14ac:dyDescent="0.15">
      <c r="A1730"/>
    </row>
    <row r="1731" spans="1:1" x14ac:dyDescent="0.15">
      <c r="A1731"/>
    </row>
    <row r="1732" spans="1:1" x14ac:dyDescent="0.15">
      <c r="A1732"/>
    </row>
    <row r="1733" spans="1:1" x14ac:dyDescent="0.15">
      <c r="A1733"/>
    </row>
    <row r="1734" spans="1:1" x14ac:dyDescent="0.15">
      <c r="A1734"/>
    </row>
    <row r="1735" spans="1:1" x14ac:dyDescent="0.15">
      <c r="A1735"/>
    </row>
    <row r="1736" spans="1:1" x14ac:dyDescent="0.15">
      <c r="A1736"/>
    </row>
    <row r="1737" spans="1:1" x14ac:dyDescent="0.15">
      <c r="A1737"/>
    </row>
    <row r="1738" spans="1:1" x14ac:dyDescent="0.15">
      <c r="A1738"/>
    </row>
    <row r="1739" spans="1:1" x14ac:dyDescent="0.15">
      <c r="A1739"/>
    </row>
    <row r="1740" spans="1:1" x14ac:dyDescent="0.15">
      <c r="A1740"/>
    </row>
    <row r="1741" spans="1:1" x14ac:dyDescent="0.15">
      <c r="A1741"/>
    </row>
    <row r="1742" spans="1:1" x14ac:dyDescent="0.15">
      <c r="A1742"/>
    </row>
    <row r="1743" spans="1:1" x14ac:dyDescent="0.15">
      <c r="A1743"/>
    </row>
    <row r="1744" spans="1:1" x14ac:dyDescent="0.15">
      <c r="A1744"/>
    </row>
    <row r="1745" spans="1:1" x14ac:dyDescent="0.15">
      <c r="A1745"/>
    </row>
    <row r="1746" spans="1:1" x14ac:dyDescent="0.15">
      <c r="A1746"/>
    </row>
    <row r="1747" spans="1:1" x14ac:dyDescent="0.15">
      <c r="A1747"/>
    </row>
    <row r="1748" spans="1:1" x14ac:dyDescent="0.15">
      <c r="A1748"/>
    </row>
    <row r="1749" spans="1:1" x14ac:dyDescent="0.15">
      <c r="A1749"/>
    </row>
    <row r="1750" spans="1:1" x14ac:dyDescent="0.15">
      <c r="A1750"/>
    </row>
    <row r="1751" spans="1:1" x14ac:dyDescent="0.15">
      <c r="A1751"/>
    </row>
    <row r="1752" spans="1:1" x14ac:dyDescent="0.15">
      <c r="A1752"/>
    </row>
    <row r="1753" spans="1:1" x14ac:dyDescent="0.15">
      <c r="A1753"/>
    </row>
    <row r="1754" spans="1:1" x14ac:dyDescent="0.15">
      <c r="A1754"/>
    </row>
    <row r="1755" spans="1:1" x14ac:dyDescent="0.15">
      <c r="A1755"/>
    </row>
    <row r="1756" spans="1:1" x14ac:dyDescent="0.15">
      <c r="A1756"/>
    </row>
    <row r="1757" spans="1:1" x14ac:dyDescent="0.15">
      <c r="A1757"/>
    </row>
    <row r="1758" spans="1:1" x14ac:dyDescent="0.15">
      <c r="A1758"/>
    </row>
    <row r="1759" spans="1:1" x14ac:dyDescent="0.15">
      <c r="A1759"/>
    </row>
    <row r="1760" spans="1:1" x14ac:dyDescent="0.15">
      <c r="A1760"/>
    </row>
    <row r="1761" spans="1:1" x14ac:dyDescent="0.15">
      <c r="A1761"/>
    </row>
    <row r="1762" spans="1:1" x14ac:dyDescent="0.15">
      <c r="A1762"/>
    </row>
    <row r="1763" spans="1:1" x14ac:dyDescent="0.15">
      <c r="A1763"/>
    </row>
    <row r="1764" spans="1:1" x14ac:dyDescent="0.15">
      <c r="A1764"/>
    </row>
    <row r="1765" spans="1:1" x14ac:dyDescent="0.15">
      <c r="A1765"/>
    </row>
    <row r="1766" spans="1:1" x14ac:dyDescent="0.15">
      <c r="A1766"/>
    </row>
    <row r="1767" spans="1:1" x14ac:dyDescent="0.15">
      <c r="A1767"/>
    </row>
    <row r="1768" spans="1:1" x14ac:dyDescent="0.15">
      <c r="A1768"/>
    </row>
    <row r="1769" spans="1:1" x14ac:dyDescent="0.15">
      <c r="A1769"/>
    </row>
    <row r="1770" spans="1:1" x14ac:dyDescent="0.15">
      <c r="A1770"/>
    </row>
    <row r="1771" spans="1:1" x14ac:dyDescent="0.15">
      <c r="A1771"/>
    </row>
    <row r="1772" spans="1:1" x14ac:dyDescent="0.15">
      <c r="A1772"/>
    </row>
    <row r="1773" spans="1:1" x14ac:dyDescent="0.15">
      <c r="A1773"/>
    </row>
    <row r="1774" spans="1:1" x14ac:dyDescent="0.15">
      <c r="A1774"/>
    </row>
    <row r="1775" spans="1:1" x14ac:dyDescent="0.15">
      <c r="A1775"/>
    </row>
    <row r="1776" spans="1:1" x14ac:dyDescent="0.15">
      <c r="A1776"/>
    </row>
    <row r="1777" spans="1:1" x14ac:dyDescent="0.15">
      <c r="A1777"/>
    </row>
    <row r="1778" spans="1:1" x14ac:dyDescent="0.15">
      <c r="A1778"/>
    </row>
    <row r="1779" spans="1:1" x14ac:dyDescent="0.15">
      <c r="A1779"/>
    </row>
    <row r="1780" spans="1:1" x14ac:dyDescent="0.15">
      <c r="A1780"/>
    </row>
    <row r="1781" spans="1:1" x14ac:dyDescent="0.15">
      <c r="A1781"/>
    </row>
    <row r="1782" spans="1:1" x14ac:dyDescent="0.15">
      <c r="A1782"/>
    </row>
    <row r="1783" spans="1:1" x14ac:dyDescent="0.15">
      <c r="A1783"/>
    </row>
    <row r="1784" spans="1:1" x14ac:dyDescent="0.15">
      <c r="A1784"/>
    </row>
    <row r="1785" spans="1:1" x14ac:dyDescent="0.15">
      <c r="A1785"/>
    </row>
    <row r="1786" spans="1:1" x14ac:dyDescent="0.15">
      <c r="A1786"/>
    </row>
    <row r="1787" spans="1:1" x14ac:dyDescent="0.15">
      <c r="A1787"/>
    </row>
    <row r="1788" spans="1:1" x14ac:dyDescent="0.15">
      <c r="A1788"/>
    </row>
    <row r="1789" spans="1:1" x14ac:dyDescent="0.15">
      <c r="A1789"/>
    </row>
    <row r="1790" spans="1:1" x14ac:dyDescent="0.15">
      <c r="A1790"/>
    </row>
    <row r="1791" spans="1:1" x14ac:dyDescent="0.15">
      <c r="A1791"/>
    </row>
    <row r="1792" spans="1:1" x14ac:dyDescent="0.15">
      <c r="A1792"/>
    </row>
    <row r="1793" spans="1:1" x14ac:dyDescent="0.15">
      <c r="A1793"/>
    </row>
    <row r="1794" spans="1:1" x14ac:dyDescent="0.15">
      <c r="A1794"/>
    </row>
    <row r="1795" spans="1:1" x14ac:dyDescent="0.15">
      <c r="A1795"/>
    </row>
    <row r="1796" spans="1:1" x14ac:dyDescent="0.15">
      <c r="A1796"/>
    </row>
    <row r="1797" spans="1:1" x14ac:dyDescent="0.15">
      <c r="A1797"/>
    </row>
    <row r="1798" spans="1:1" x14ac:dyDescent="0.15">
      <c r="A1798"/>
    </row>
    <row r="1799" spans="1:1" x14ac:dyDescent="0.15">
      <c r="A1799"/>
    </row>
    <row r="1800" spans="1:1" x14ac:dyDescent="0.15">
      <c r="A1800"/>
    </row>
    <row r="1801" spans="1:1" x14ac:dyDescent="0.15">
      <c r="A1801"/>
    </row>
    <row r="1802" spans="1:1" x14ac:dyDescent="0.15">
      <c r="A1802"/>
    </row>
    <row r="1803" spans="1:1" x14ac:dyDescent="0.15">
      <c r="A1803"/>
    </row>
    <row r="1804" spans="1:1" x14ac:dyDescent="0.15">
      <c r="A1804"/>
    </row>
    <row r="1805" spans="1:1" x14ac:dyDescent="0.15">
      <c r="A1805"/>
    </row>
    <row r="1806" spans="1:1" x14ac:dyDescent="0.15">
      <c r="A1806"/>
    </row>
    <row r="1807" spans="1:1" x14ac:dyDescent="0.15">
      <c r="A1807"/>
    </row>
    <row r="1808" spans="1:1" x14ac:dyDescent="0.15">
      <c r="A1808"/>
    </row>
    <row r="1809" spans="1:1" x14ac:dyDescent="0.15">
      <c r="A1809"/>
    </row>
    <row r="1810" spans="1:1" x14ac:dyDescent="0.15">
      <c r="A1810"/>
    </row>
    <row r="1811" spans="1:1" x14ac:dyDescent="0.15">
      <c r="A1811"/>
    </row>
    <row r="1812" spans="1:1" x14ac:dyDescent="0.15">
      <c r="A1812"/>
    </row>
    <row r="1813" spans="1:1" x14ac:dyDescent="0.15">
      <c r="A1813"/>
    </row>
    <row r="1814" spans="1:1" x14ac:dyDescent="0.15">
      <c r="A1814"/>
    </row>
    <row r="1815" spans="1:1" x14ac:dyDescent="0.15">
      <c r="A1815"/>
    </row>
    <row r="1816" spans="1:1" x14ac:dyDescent="0.15">
      <c r="A1816"/>
    </row>
  </sheetData>
  <autoFilter ref="A1:CP1" xr:uid="{00000000-0009-0000-0000-000001000000}">
    <sortState xmlns:xlrd2="http://schemas.microsoft.com/office/spreadsheetml/2017/richdata2" ref="A2:CP188">
      <sortCondition ref="AG1"/>
    </sortState>
  </autoFilter>
  <sortState xmlns:xlrd2="http://schemas.microsoft.com/office/spreadsheetml/2017/richdata2" ref="A2:CJ624">
    <sortCondition ref="AG2:AG624"/>
    <sortCondition ref="C2:C624"/>
    <sortCondition ref="K2:K624"/>
  </sortState>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2031"/>
  <sheetViews>
    <sheetView workbookViewId="0">
      <selection activeCell="B3" sqref="B3:B189"/>
    </sheetView>
  </sheetViews>
  <sheetFormatPr defaultRowHeight="13.5" x14ac:dyDescent="0.15"/>
  <cols>
    <col min="1" max="1" width="15.25" style="1" bestFit="1" customWidth="1"/>
  </cols>
  <sheetData>
    <row r="1" spans="1:2" x14ac:dyDescent="0.15">
      <c r="A1" s="1" t="s">
        <v>1629</v>
      </c>
      <c r="B1" s="56" t="s">
        <v>1630</v>
      </c>
    </row>
    <row r="2" spans="1:2" x14ac:dyDescent="0.15">
      <c r="A2" s="1" t="s">
        <v>1631</v>
      </c>
      <c r="B2" t="s">
        <v>1632</v>
      </c>
    </row>
    <row r="3" spans="1:2" x14ac:dyDescent="0.15">
      <c r="A3" s="1">
        <f>アナメン詳細!A2</f>
        <v>9781032730745</v>
      </c>
      <c r="B3" t="str">
        <f>CONCATENATE($B$1,A3)</f>
        <v>https://pro.kinokuniya.co.jp/search_detail/product?search_detail_called=1&amp;table_kbn=E&amp;exp_id=9781032730745</v>
      </c>
    </row>
    <row r="4" spans="1:2" x14ac:dyDescent="0.15">
      <c r="A4" s="1">
        <f>アナメン詳細!A3</f>
        <v>9781032730776</v>
      </c>
      <c r="B4" t="str">
        <f t="shared" ref="B4:B67" si="0">CONCATENATE($B$1,A4)</f>
        <v>https://pro.kinokuniya.co.jp/search_detail/product?search_detail_called=1&amp;table_kbn=E&amp;exp_id=9781032730776</v>
      </c>
    </row>
    <row r="5" spans="1:2" x14ac:dyDescent="0.15">
      <c r="A5" s="1">
        <f>アナメン詳細!A4</f>
        <v>9783031259128</v>
      </c>
      <c r="B5" t="str">
        <f t="shared" si="0"/>
        <v>https://pro.kinokuniya.co.jp/search_detail/product?search_detail_called=1&amp;table_kbn=E&amp;exp_id=9783031259128</v>
      </c>
    </row>
    <row r="6" spans="1:2" x14ac:dyDescent="0.15">
      <c r="A6" s="1">
        <f>アナメン詳細!A5</f>
        <v>9783031259098</v>
      </c>
      <c r="B6" t="str">
        <f t="shared" si="0"/>
        <v>https://pro.kinokuniya.co.jp/search_detail/product?search_detail_called=1&amp;table_kbn=E&amp;exp_id=9783031259098</v>
      </c>
    </row>
    <row r="7" spans="1:2" x14ac:dyDescent="0.15">
      <c r="A7" s="1">
        <f>アナメン詳細!A6</f>
        <v>9781350428379</v>
      </c>
      <c r="B7" t="str">
        <f t="shared" si="0"/>
        <v>https://pro.kinokuniya.co.jp/search_detail/product?search_detail_called=1&amp;table_kbn=E&amp;exp_id=9781350428379</v>
      </c>
    </row>
    <row r="8" spans="1:2" x14ac:dyDescent="0.15">
      <c r="A8" s="1">
        <f>アナメン詳細!A7</f>
        <v>9780691190075</v>
      </c>
      <c r="B8" t="str">
        <f t="shared" si="0"/>
        <v>https://pro.kinokuniya.co.jp/search_detail/product?search_detail_called=1&amp;table_kbn=E&amp;exp_id=9780691190075</v>
      </c>
    </row>
    <row r="9" spans="1:2" x14ac:dyDescent="0.15">
      <c r="A9" s="1">
        <f>アナメン詳細!A8</f>
        <v>9780231218566</v>
      </c>
      <c r="B9" t="str">
        <f t="shared" si="0"/>
        <v>https://pro.kinokuniya.co.jp/search_detail/product?search_detail_called=1&amp;table_kbn=E&amp;exp_id=9780231218566</v>
      </c>
    </row>
    <row r="10" spans="1:2" x14ac:dyDescent="0.15">
      <c r="A10" s="1">
        <f>アナメン詳細!A9</f>
        <v>9780231218559</v>
      </c>
      <c r="B10" t="str">
        <f t="shared" si="0"/>
        <v>https://pro.kinokuniya.co.jp/search_detail/product?search_detail_called=1&amp;table_kbn=E&amp;exp_id=9780231218559</v>
      </c>
    </row>
    <row r="11" spans="1:2" x14ac:dyDescent="0.15">
      <c r="A11" s="1">
        <f>アナメン詳細!A10</f>
        <v>9783031766879</v>
      </c>
      <c r="B11" t="str">
        <f t="shared" si="0"/>
        <v>https://pro.kinokuniya.co.jp/search_detail/product?search_detail_called=1&amp;table_kbn=E&amp;exp_id=9783031766879</v>
      </c>
    </row>
    <row r="12" spans="1:2" x14ac:dyDescent="0.15">
      <c r="A12" s="1">
        <f>アナメン詳細!A11</f>
        <v>9781350506848</v>
      </c>
      <c r="B12" t="str">
        <f t="shared" si="0"/>
        <v>https://pro.kinokuniya.co.jp/search_detail/product?search_detail_called=1&amp;table_kbn=E&amp;exp_id=9781350506848</v>
      </c>
    </row>
    <row r="13" spans="1:2" x14ac:dyDescent="0.15">
      <c r="A13" s="1">
        <f>アナメン詳細!A12</f>
        <v>9781350541498</v>
      </c>
      <c r="B13" t="str">
        <f t="shared" si="0"/>
        <v>https://pro.kinokuniya.co.jp/search_detail/product?search_detail_called=1&amp;table_kbn=E&amp;exp_id=9781350541498</v>
      </c>
    </row>
    <row r="14" spans="1:2" x14ac:dyDescent="0.15">
      <c r="A14" s="1">
        <f>アナメン詳細!A13</f>
        <v>9781350053939</v>
      </c>
      <c r="B14" t="str">
        <f t="shared" si="0"/>
        <v>https://pro.kinokuniya.co.jp/search_detail/product?search_detail_called=1&amp;table_kbn=E&amp;exp_id=9781350053939</v>
      </c>
    </row>
    <row r="15" spans="1:2" x14ac:dyDescent="0.15">
      <c r="A15" s="1">
        <f>アナメン詳細!A14</f>
        <v>9781350057470</v>
      </c>
      <c r="B15" t="str">
        <f t="shared" si="0"/>
        <v>https://pro.kinokuniya.co.jp/search_detail/product?search_detail_called=1&amp;table_kbn=E&amp;exp_id=9781350057470</v>
      </c>
    </row>
    <row r="16" spans="1:2" x14ac:dyDescent="0.15">
      <c r="A16" s="1">
        <f>アナメン詳細!A15</f>
        <v>9781032316079</v>
      </c>
      <c r="B16" t="str">
        <f t="shared" si="0"/>
        <v>https://pro.kinokuniya.co.jp/search_detail/product?search_detail_called=1&amp;table_kbn=E&amp;exp_id=9781032316079</v>
      </c>
    </row>
    <row r="17" spans="1:2" x14ac:dyDescent="0.15">
      <c r="A17" s="1">
        <f>アナメン詳細!A16</f>
        <v>9781032230030</v>
      </c>
      <c r="B17" t="str">
        <f t="shared" si="0"/>
        <v>https://pro.kinokuniya.co.jp/search_detail/product?search_detail_called=1&amp;table_kbn=E&amp;exp_id=9781032230030</v>
      </c>
    </row>
    <row r="18" spans="1:2" x14ac:dyDescent="0.15">
      <c r="A18" s="1">
        <f>アナメン詳細!A17</f>
        <v>9780593734230</v>
      </c>
      <c r="B18" t="str">
        <f t="shared" si="0"/>
        <v>https://pro.kinokuniya.co.jp/search_detail/product?search_detail_called=1&amp;table_kbn=E&amp;exp_id=9780593734230</v>
      </c>
    </row>
    <row r="19" spans="1:2" x14ac:dyDescent="0.15">
      <c r="A19" s="1">
        <f>アナメン詳細!A18</f>
        <v>9780231216883</v>
      </c>
      <c r="B19" t="str">
        <f t="shared" si="0"/>
        <v>https://pro.kinokuniya.co.jp/search_detail/product?search_detail_called=1&amp;table_kbn=E&amp;exp_id=9780231216883</v>
      </c>
    </row>
    <row r="20" spans="1:2" x14ac:dyDescent="0.15">
      <c r="A20" s="1">
        <f>アナメン詳細!A19</f>
        <v>9780231216890</v>
      </c>
      <c r="B20" t="str">
        <f t="shared" si="0"/>
        <v>https://pro.kinokuniya.co.jp/search_detail/product?search_detail_called=1&amp;table_kbn=E&amp;exp_id=9780231216890</v>
      </c>
    </row>
    <row r="21" spans="1:2" x14ac:dyDescent="0.15">
      <c r="A21" s="1">
        <f>アナメン詳細!A20</f>
        <v>9781394295746</v>
      </c>
      <c r="B21" t="str">
        <f t="shared" si="0"/>
        <v>https://pro.kinokuniya.co.jp/search_detail/product?search_detail_called=1&amp;table_kbn=E&amp;exp_id=9781394295746</v>
      </c>
    </row>
    <row r="22" spans="1:2" x14ac:dyDescent="0.15">
      <c r="A22" s="1">
        <f>アナメン詳細!A21</f>
        <v>9780691261553</v>
      </c>
      <c r="B22" t="str">
        <f t="shared" si="0"/>
        <v>https://pro.kinokuniya.co.jp/search_detail/product?search_detail_called=1&amp;table_kbn=E&amp;exp_id=9780691261553</v>
      </c>
    </row>
    <row r="23" spans="1:2" x14ac:dyDescent="0.15">
      <c r="A23" s="1">
        <f>アナメン詳細!A22</f>
        <v>9780199557202</v>
      </c>
      <c r="B23" t="str">
        <f t="shared" si="0"/>
        <v>https://pro.kinokuniya.co.jp/search_detail/product?search_detail_called=1&amp;table_kbn=E&amp;exp_id=9780199557202</v>
      </c>
    </row>
    <row r="24" spans="1:2" x14ac:dyDescent="0.15">
      <c r="A24" s="1">
        <f>アナメン詳細!A23</f>
        <v>9781032871530</v>
      </c>
      <c r="B24" t="str">
        <f t="shared" si="0"/>
        <v>https://pro.kinokuniya.co.jp/search_detail/product?search_detail_called=1&amp;table_kbn=E&amp;exp_id=9781032871530</v>
      </c>
    </row>
    <row r="25" spans="1:2" x14ac:dyDescent="0.15">
      <c r="A25" s="1">
        <f>アナメン詳細!A24</f>
        <v>9781032870854</v>
      </c>
      <c r="B25" t="str">
        <f t="shared" si="0"/>
        <v>https://pro.kinokuniya.co.jp/search_detail/product?search_detail_called=1&amp;table_kbn=E&amp;exp_id=9781032870854</v>
      </c>
    </row>
    <row r="26" spans="1:2" x14ac:dyDescent="0.15">
      <c r="A26" s="1">
        <f>アナメン詳細!A25</f>
        <v>9781009544252</v>
      </c>
      <c r="B26" t="str">
        <f t="shared" si="0"/>
        <v>https://pro.kinokuniya.co.jp/search_detail/product?search_detail_called=1&amp;table_kbn=E&amp;exp_id=9781009544252</v>
      </c>
    </row>
    <row r="27" spans="1:2" x14ac:dyDescent="0.15">
      <c r="A27" s="1">
        <f>アナメン詳細!A26</f>
        <v>9781350419810</v>
      </c>
      <c r="B27" t="str">
        <f t="shared" si="0"/>
        <v>https://pro.kinokuniya.co.jp/search_detail/product?search_detail_called=1&amp;table_kbn=E&amp;exp_id=9781350419810</v>
      </c>
    </row>
    <row r="28" spans="1:2" x14ac:dyDescent="0.15">
      <c r="A28" s="1">
        <f>アナメン詳細!A27</f>
        <v>9781350419827</v>
      </c>
      <c r="B28" t="str">
        <f t="shared" si="0"/>
        <v>https://pro.kinokuniya.co.jp/search_detail/product?search_detail_called=1&amp;table_kbn=E&amp;exp_id=9781350419827</v>
      </c>
    </row>
    <row r="29" spans="1:2" x14ac:dyDescent="0.15">
      <c r="A29" s="1">
        <f>アナメン詳細!A28</f>
        <v>9780231204392</v>
      </c>
      <c r="B29" t="str">
        <f t="shared" si="0"/>
        <v>https://pro.kinokuniya.co.jp/search_detail/product?search_detail_called=1&amp;table_kbn=E&amp;exp_id=9780231204392</v>
      </c>
    </row>
    <row r="30" spans="1:2" x14ac:dyDescent="0.15">
      <c r="A30" s="1">
        <f>アナメン詳細!A29</f>
        <v>9780231204385</v>
      </c>
      <c r="B30" t="str">
        <f t="shared" si="0"/>
        <v>https://pro.kinokuniya.co.jp/search_detail/product?search_detail_called=1&amp;table_kbn=E&amp;exp_id=9780231204385</v>
      </c>
    </row>
    <row r="31" spans="1:2" x14ac:dyDescent="0.15">
      <c r="A31" s="1">
        <f>アナメン詳細!A30</f>
        <v>9781350418875</v>
      </c>
      <c r="B31" t="str">
        <f t="shared" si="0"/>
        <v>https://pro.kinokuniya.co.jp/search_detail/product?search_detail_called=1&amp;table_kbn=E&amp;exp_id=9781350418875</v>
      </c>
    </row>
    <row r="32" spans="1:2" x14ac:dyDescent="0.15">
      <c r="A32" s="1">
        <f>アナメン詳細!A31</f>
        <v>9781350418837</v>
      </c>
      <c r="B32" t="str">
        <f t="shared" si="0"/>
        <v>https://pro.kinokuniya.co.jp/search_detail/product?search_detail_called=1&amp;table_kbn=E&amp;exp_id=9781350418837</v>
      </c>
    </row>
    <row r="33" spans="1:2" x14ac:dyDescent="0.15">
      <c r="A33" s="1">
        <f>アナメン詳細!A32</f>
        <v>9781509569007</v>
      </c>
      <c r="B33" t="str">
        <f t="shared" si="0"/>
        <v>https://pro.kinokuniya.co.jp/search_detail/product?search_detail_called=1&amp;table_kbn=E&amp;exp_id=9781509569007</v>
      </c>
    </row>
    <row r="34" spans="1:2" x14ac:dyDescent="0.15">
      <c r="A34" s="1">
        <f>アナメン詳細!A33</f>
        <v>9780262553483</v>
      </c>
      <c r="B34" t="str">
        <f t="shared" si="0"/>
        <v>https://pro.kinokuniya.co.jp/search_detail/product?search_detail_called=1&amp;table_kbn=E&amp;exp_id=9780262553483</v>
      </c>
    </row>
    <row r="35" spans="1:2" x14ac:dyDescent="0.15">
      <c r="A35" s="1">
        <f>アナメン詳細!A34</f>
        <v>9781119897576</v>
      </c>
      <c r="B35" t="str">
        <f t="shared" si="0"/>
        <v>https://pro.kinokuniya.co.jp/search_detail/product?search_detail_called=1&amp;table_kbn=E&amp;exp_id=9781119897576</v>
      </c>
    </row>
    <row r="36" spans="1:2" x14ac:dyDescent="0.15">
      <c r="A36" s="1">
        <f>アナメン詳細!A35</f>
        <v>9781350436633</v>
      </c>
      <c r="B36" t="str">
        <f t="shared" si="0"/>
        <v>https://pro.kinokuniya.co.jp/search_detail/product?search_detail_called=1&amp;table_kbn=E&amp;exp_id=9781350436633</v>
      </c>
    </row>
    <row r="37" spans="1:2" x14ac:dyDescent="0.15">
      <c r="A37" s="1">
        <f>アナメン詳細!A36</f>
        <v>9781350436626</v>
      </c>
      <c r="B37" t="str">
        <f t="shared" si="0"/>
        <v>https://pro.kinokuniya.co.jp/search_detail/product?search_detail_called=1&amp;table_kbn=E&amp;exp_id=9781350436626</v>
      </c>
    </row>
    <row r="38" spans="1:2" x14ac:dyDescent="0.15">
      <c r="A38" s="1">
        <f>アナメン詳細!A37</f>
        <v>9781517916275</v>
      </c>
      <c r="B38" t="str">
        <f t="shared" si="0"/>
        <v>https://pro.kinokuniya.co.jp/search_detail/product?search_detail_called=1&amp;table_kbn=E&amp;exp_id=9781517916275</v>
      </c>
    </row>
    <row r="39" spans="1:2" x14ac:dyDescent="0.15">
      <c r="A39" s="1">
        <f>アナメン詳細!A38</f>
        <v>9781517916282</v>
      </c>
      <c r="B39" t="str">
        <f t="shared" si="0"/>
        <v>https://pro.kinokuniya.co.jp/search_detail/product?search_detail_called=1&amp;table_kbn=E&amp;exp_id=9781517916282</v>
      </c>
    </row>
    <row r="40" spans="1:2" x14ac:dyDescent="0.15">
      <c r="A40" s="1">
        <f>アナメン詳細!A39</f>
        <v>9789819704286</v>
      </c>
      <c r="B40" t="str">
        <f t="shared" si="0"/>
        <v>https://pro.kinokuniya.co.jp/search_detail/product?search_detail_called=1&amp;table_kbn=E&amp;exp_id=9789819704286</v>
      </c>
    </row>
    <row r="41" spans="1:2" x14ac:dyDescent="0.15">
      <c r="A41" s="1">
        <f>アナメン詳細!A40</f>
        <v>9780197743676</v>
      </c>
      <c r="B41" t="str">
        <f t="shared" si="0"/>
        <v>https://pro.kinokuniya.co.jp/search_detail/product?search_detail_called=1&amp;table_kbn=E&amp;exp_id=9780197743676</v>
      </c>
    </row>
    <row r="42" spans="1:2" x14ac:dyDescent="0.15">
      <c r="A42" s="1">
        <f>アナメン詳細!A41</f>
        <v>9783031988271</v>
      </c>
      <c r="B42" t="str">
        <f t="shared" si="0"/>
        <v>https://pro.kinokuniya.co.jp/search_detail/product?search_detail_called=1&amp;table_kbn=E&amp;exp_id=9783031988271</v>
      </c>
    </row>
    <row r="43" spans="1:2" x14ac:dyDescent="0.15">
      <c r="A43" s="1">
        <f>アナメン詳細!A42</f>
        <v>9780470655504</v>
      </c>
      <c r="B43" t="str">
        <f t="shared" si="0"/>
        <v>https://pro.kinokuniya.co.jp/search_detail/product?search_detail_called=1&amp;table_kbn=E&amp;exp_id=9780470655504</v>
      </c>
    </row>
    <row r="44" spans="1:2" x14ac:dyDescent="0.15">
      <c r="A44" s="1">
        <f>アナメン詳細!A43</f>
        <v>9781041064435</v>
      </c>
      <c r="B44" t="str">
        <f t="shared" si="0"/>
        <v>https://pro.kinokuniya.co.jp/search_detail/product?search_detail_called=1&amp;table_kbn=E&amp;exp_id=9781041064435</v>
      </c>
    </row>
    <row r="45" spans="1:2" x14ac:dyDescent="0.15">
      <c r="A45" s="1">
        <f>アナメン詳細!A44</f>
        <v>9781041064428</v>
      </c>
      <c r="B45" t="str">
        <f t="shared" si="0"/>
        <v>https://pro.kinokuniya.co.jp/search_detail/product?search_detail_called=1&amp;table_kbn=E&amp;exp_id=9781041064428</v>
      </c>
    </row>
    <row r="46" spans="1:2" x14ac:dyDescent="0.15">
      <c r="A46" s="1">
        <f>アナメン詳細!A45</f>
        <v>9781529609165</v>
      </c>
      <c r="B46" t="str">
        <f t="shared" si="0"/>
        <v>https://pro.kinokuniya.co.jp/search_detail/product?search_detail_called=1&amp;table_kbn=E&amp;exp_id=9781529609165</v>
      </c>
    </row>
    <row r="47" spans="1:2" x14ac:dyDescent="0.15">
      <c r="A47" s="1">
        <f>アナメン詳細!A46</f>
        <v>9781529609158</v>
      </c>
      <c r="B47" t="str">
        <f t="shared" si="0"/>
        <v>https://pro.kinokuniya.co.jp/search_detail/product?search_detail_called=1&amp;table_kbn=E&amp;exp_id=9781529609158</v>
      </c>
    </row>
    <row r="48" spans="1:2" x14ac:dyDescent="0.15">
      <c r="A48" s="1">
        <f>アナメン詳細!A47</f>
        <v>9780367340971</v>
      </c>
      <c r="B48" t="str">
        <f t="shared" si="0"/>
        <v>https://pro.kinokuniya.co.jp/search_detail/product?search_detail_called=1&amp;table_kbn=E&amp;exp_id=9780367340971</v>
      </c>
    </row>
    <row r="49" spans="1:2" x14ac:dyDescent="0.15">
      <c r="A49" s="1">
        <f>アナメン詳細!A48</f>
        <v>9781071947753</v>
      </c>
      <c r="B49" t="str">
        <f t="shared" si="0"/>
        <v>https://pro.kinokuniya.co.jp/search_detail/product?search_detail_called=1&amp;table_kbn=E&amp;exp_id=9781071947753</v>
      </c>
    </row>
    <row r="50" spans="1:2" x14ac:dyDescent="0.15">
      <c r="A50" s="1">
        <f>アナメン詳細!A49</f>
        <v>9781071836743</v>
      </c>
      <c r="B50" t="str">
        <f t="shared" si="0"/>
        <v>https://pro.kinokuniya.co.jp/search_detail/product?search_detail_called=1&amp;table_kbn=E&amp;exp_id=9781071836743</v>
      </c>
    </row>
    <row r="51" spans="1:2" x14ac:dyDescent="0.15">
      <c r="A51" s="1">
        <f>アナメン詳細!A50</f>
        <v>9781529680560</v>
      </c>
      <c r="B51" t="str">
        <f t="shared" si="0"/>
        <v>https://pro.kinokuniya.co.jp/search_detail/product?search_detail_called=1&amp;table_kbn=E&amp;exp_id=9781529680560</v>
      </c>
    </row>
    <row r="52" spans="1:2" x14ac:dyDescent="0.15">
      <c r="A52" s="1">
        <f>アナメン詳細!A51</f>
        <v>9781529680577</v>
      </c>
      <c r="B52" t="str">
        <f t="shared" si="0"/>
        <v>https://pro.kinokuniya.co.jp/search_detail/product?search_detail_called=1&amp;table_kbn=E&amp;exp_id=9781529680577</v>
      </c>
    </row>
    <row r="53" spans="1:2" x14ac:dyDescent="0.15">
      <c r="A53" s="1">
        <f>アナメン詳細!A52</f>
        <v>9781529723960</v>
      </c>
      <c r="B53" t="str">
        <f t="shared" si="0"/>
        <v>https://pro.kinokuniya.co.jp/search_detail/product?search_detail_called=1&amp;table_kbn=E&amp;exp_id=9781529723960</v>
      </c>
    </row>
    <row r="54" spans="1:2" x14ac:dyDescent="0.15">
      <c r="A54" s="1">
        <f>アナメン詳細!A53</f>
        <v>9781394266449</v>
      </c>
      <c r="B54" t="str">
        <f t="shared" si="0"/>
        <v>https://pro.kinokuniya.co.jp/search_detail/product?search_detail_called=1&amp;table_kbn=E&amp;exp_id=9781394266449</v>
      </c>
    </row>
    <row r="55" spans="1:2" x14ac:dyDescent="0.15">
      <c r="A55" s="1">
        <f>アナメン詳細!A54</f>
        <v>9781529772128</v>
      </c>
      <c r="B55" t="str">
        <f t="shared" si="0"/>
        <v>https://pro.kinokuniya.co.jp/search_detail/product?search_detail_called=1&amp;table_kbn=E&amp;exp_id=9781529772128</v>
      </c>
    </row>
    <row r="56" spans="1:2" x14ac:dyDescent="0.15">
      <c r="A56" s="1">
        <f>アナメン詳細!A55</f>
        <v>9781032778266</v>
      </c>
      <c r="B56" t="str">
        <f t="shared" si="0"/>
        <v>https://pro.kinokuniya.co.jp/search_detail/product?search_detail_called=1&amp;table_kbn=E&amp;exp_id=9781032778266</v>
      </c>
    </row>
    <row r="57" spans="1:2" x14ac:dyDescent="0.15">
      <c r="A57" s="1">
        <f>アナメン詳細!A56</f>
        <v>9781032423593</v>
      </c>
      <c r="B57" t="str">
        <f t="shared" si="0"/>
        <v>https://pro.kinokuniya.co.jp/search_detail/product?search_detail_called=1&amp;table_kbn=E&amp;exp_id=9781032423593</v>
      </c>
    </row>
    <row r="58" spans="1:2" x14ac:dyDescent="0.15">
      <c r="A58" s="1">
        <f>アナメン詳細!A57</f>
        <v>9781529732559</v>
      </c>
      <c r="B58" t="str">
        <f t="shared" si="0"/>
        <v>https://pro.kinokuniya.co.jp/search_detail/product?search_detail_called=1&amp;table_kbn=E&amp;exp_id=9781529732559</v>
      </c>
    </row>
    <row r="59" spans="1:2" x14ac:dyDescent="0.15">
      <c r="A59" s="1">
        <f>アナメン詳細!A58</f>
        <v>9781529732566</v>
      </c>
      <c r="B59" t="str">
        <f t="shared" si="0"/>
        <v>https://pro.kinokuniya.co.jp/search_detail/product?search_detail_called=1&amp;table_kbn=E&amp;exp_id=9781529732566</v>
      </c>
    </row>
    <row r="60" spans="1:2" x14ac:dyDescent="0.15">
      <c r="A60" s="1">
        <f>アナメン詳細!A59</f>
        <v>9783031913464</v>
      </c>
      <c r="B60" t="str">
        <f t="shared" si="0"/>
        <v>https://pro.kinokuniya.co.jp/search_detail/product?search_detail_called=1&amp;table_kbn=E&amp;exp_id=9783031913464</v>
      </c>
    </row>
    <row r="61" spans="1:2" x14ac:dyDescent="0.15">
      <c r="A61" s="1">
        <f>アナメン詳細!A60</f>
        <v>9781036200763</v>
      </c>
      <c r="B61" t="str">
        <f t="shared" si="0"/>
        <v>https://pro.kinokuniya.co.jp/search_detail/product?search_detail_called=1&amp;table_kbn=E&amp;exp_id=9781036200763</v>
      </c>
    </row>
    <row r="62" spans="1:2" x14ac:dyDescent="0.15">
      <c r="A62" s="1">
        <f>アナメン詳細!A61</f>
        <v>9781509558827</v>
      </c>
      <c r="B62" t="str">
        <f t="shared" si="0"/>
        <v>https://pro.kinokuniya.co.jp/search_detail/product?search_detail_called=1&amp;table_kbn=E&amp;exp_id=9781509558827</v>
      </c>
    </row>
    <row r="63" spans="1:2" x14ac:dyDescent="0.15">
      <c r="A63" s="1">
        <f>アナメン詳細!A62</f>
        <v>9781509558834</v>
      </c>
      <c r="B63" t="str">
        <f t="shared" si="0"/>
        <v>https://pro.kinokuniya.co.jp/search_detail/product?search_detail_called=1&amp;table_kbn=E&amp;exp_id=9781509558834</v>
      </c>
    </row>
    <row r="64" spans="1:2" x14ac:dyDescent="0.15">
      <c r="A64" s="1">
        <f>アナメン詳細!A63</f>
        <v>9781803922119</v>
      </c>
      <c r="B64" t="str">
        <f t="shared" si="0"/>
        <v>https://pro.kinokuniya.co.jp/search_detail/product?search_detail_called=1&amp;table_kbn=E&amp;exp_id=9781803922119</v>
      </c>
    </row>
    <row r="65" spans="1:2" x14ac:dyDescent="0.15">
      <c r="A65" s="1">
        <f>アナメン詳細!A64</f>
        <v>9781032851266</v>
      </c>
      <c r="B65" t="str">
        <f t="shared" si="0"/>
        <v>https://pro.kinokuniya.co.jp/search_detail/product?search_detail_called=1&amp;table_kbn=E&amp;exp_id=9781032851266</v>
      </c>
    </row>
    <row r="66" spans="1:2" x14ac:dyDescent="0.15">
      <c r="A66" s="1">
        <f>アナメン詳細!A65</f>
        <v>9781041074519</v>
      </c>
      <c r="B66" t="str">
        <f t="shared" si="0"/>
        <v>https://pro.kinokuniya.co.jp/search_detail/product?search_detail_called=1&amp;table_kbn=E&amp;exp_id=9781041074519</v>
      </c>
    </row>
    <row r="67" spans="1:2" x14ac:dyDescent="0.15">
      <c r="A67" s="1">
        <f>アナメン詳細!A66</f>
        <v>9783031321511</v>
      </c>
      <c r="B67" t="str">
        <f t="shared" si="0"/>
        <v>https://pro.kinokuniya.co.jp/search_detail/product?search_detail_called=1&amp;table_kbn=E&amp;exp_id=9783031321511</v>
      </c>
    </row>
    <row r="68" spans="1:2" x14ac:dyDescent="0.15">
      <c r="A68" s="1">
        <f>アナメン詳細!A67</f>
        <v>9781440876714</v>
      </c>
      <c r="B68" t="str">
        <f t="shared" ref="B68:B131" si="1">CONCATENATE($B$1,A68)</f>
        <v>https://pro.kinokuniya.co.jp/search_detail/product?search_detail_called=1&amp;table_kbn=E&amp;exp_id=9781440876714</v>
      </c>
    </row>
    <row r="69" spans="1:2" x14ac:dyDescent="0.15">
      <c r="A69" s="1">
        <f>アナメン詳細!A68</f>
        <v>9780745685076</v>
      </c>
      <c r="B69" t="str">
        <f t="shared" si="1"/>
        <v>https://pro.kinokuniya.co.jp/search_detail/product?search_detail_called=1&amp;table_kbn=E&amp;exp_id=9780745685076</v>
      </c>
    </row>
    <row r="70" spans="1:2" x14ac:dyDescent="0.15">
      <c r="A70" s="1">
        <f>アナメン詳細!A69</f>
        <v>9780745685083</v>
      </c>
      <c r="B70" t="str">
        <f t="shared" si="1"/>
        <v>https://pro.kinokuniya.co.jp/search_detail/product?search_detail_called=1&amp;table_kbn=E&amp;exp_id=9780745685083</v>
      </c>
    </row>
    <row r="71" spans="1:2" x14ac:dyDescent="0.15">
      <c r="A71" s="1">
        <f>アナメン詳細!A70</f>
        <v>9781509563753</v>
      </c>
      <c r="B71" t="str">
        <f t="shared" si="1"/>
        <v>https://pro.kinokuniya.co.jp/search_detail/product?search_detail_called=1&amp;table_kbn=E&amp;exp_id=9781509563753</v>
      </c>
    </row>
    <row r="72" spans="1:2" x14ac:dyDescent="0.15">
      <c r="A72" s="1">
        <f>アナメン詳細!A71</f>
        <v>9781509563760</v>
      </c>
      <c r="B72" t="str">
        <f t="shared" si="1"/>
        <v>https://pro.kinokuniya.co.jp/search_detail/product?search_detail_called=1&amp;table_kbn=E&amp;exp_id=9781509563760</v>
      </c>
    </row>
    <row r="73" spans="1:2" x14ac:dyDescent="0.15">
      <c r="A73" s="1">
        <f>アナメン詳細!A72</f>
        <v>9781032704906</v>
      </c>
      <c r="B73" t="str">
        <f t="shared" si="1"/>
        <v>https://pro.kinokuniya.co.jp/search_detail/product?search_detail_called=1&amp;table_kbn=E&amp;exp_id=9781032704906</v>
      </c>
    </row>
    <row r="74" spans="1:2" x14ac:dyDescent="0.15">
      <c r="A74" s="1">
        <f>アナメン詳細!A73</f>
        <v>9781032703534</v>
      </c>
      <c r="B74" t="str">
        <f t="shared" si="1"/>
        <v>https://pro.kinokuniya.co.jp/search_detail/product?search_detail_called=1&amp;table_kbn=E&amp;exp_id=9781032703534</v>
      </c>
    </row>
    <row r="75" spans="1:2" x14ac:dyDescent="0.15">
      <c r="A75" s="1">
        <f>アナメン詳細!A74</f>
        <v>9783032034755</v>
      </c>
      <c r="B75" t="str">
        <f t="shared" si="1"/>
        <v>https://pro.kinokuniya.co.jp/search_detail/product?search_detail_called=1&amp;table_kbn=E&amp;exp_id=9783032034755</v>
      </c>
    </row>
    <row r="76" spans="1:2" x14ac:dyDescent="0.15">
      <c r="A76" s="1">
        <f>アナメン詳細!A75</f>
        <v>9781350534353</v>
      </c>
      <c r="B76" t="str">
        <f t="shared" si="1"/>
        <v>https://pro.kinokuniya.co.jp/search_detail/product?search_detail_called=1&amp;table_kbn=E&amp;exp_id=9781350534353</v>
      </c>
    </row>
    <row r="77" spans="1:2" x14ac:dyDescent="0.15">
      <c r="A77" s="1">
        <f>アナメン詳細!A76</f>
        <v>9781350534360</v>
      </c>
      <c r="B77" t="str">
        <f t="shared" si="1"/>
        <v>https://pro.kinokuniya.co.jp/search_detail/product?search_detail_called=1&amp;table_kbn=E&amp;exp_id=9781350534360</v>
      </c>
    </row>
    <row r="78" spans="1:2" x14ac:dyDescent="0.15">
      <c r="A78" s="1">
        <f>アナメン詳細!A77</f>
        <v>9780262553537</v>
      </c>
      <c r="B78" t="str">
        <f t="shared" si="1"/>
        <v>https://pro.kinokuniya.co.jp/search_detail/product?search_detail_called=1&amp;table_kbn=E&amp;exp_id=9780262553537</v>
      </c>
    </row>
    <row r="79" spans="1:2" x14ac:dyDescent="0.15">
      <c r="A79" s="1">
        <f>アナメン詳細!A78</f>
        <v>9780198888130</v>
      </c>
      <c r="B79" t="str">
        <f t="shared" si="1"/>
        <v>https://pro.kinokuniya.co.jp/search_detail/product?search_detail_called=1&amp;table_kbn=E&amp;exp_id=9780198888130</v>
      </c>
    </row>
    <row r="80" spans="1:2" x14ac:dyDescent="0.15">
      <c r="A80" s="1">
        <f>アナメン詳細!A79</f>
        <v>9780231214087</v>
      </c>
      <c r="B80" t="str">
        <f t="shared" si="1"/>
        <v>https://pro.kinokuniya.co.jp/search_detail/product?search_detail_called=1&amp;table_kbn=E&amp;exp_id=9780231214087</v>
      </c>
    </row>
    <row r="81" spans="1:2" x14ac:dyDescent="0.15">
      <c r="A81" s="1">
        <f>アナメン詳細!A80</f>
        <v>9780231214094</v>
      </c>
      <c r="B81" t="str">
        <f t="shared" si="1"/>
        <v>https://pro.kinokuniya.co.jp/search_detail/product?search_detail_called=1&amp;table_kbn=E&amp;exp_id=9780231214094</v>
      </c>
    </row>
    <row r="82" spans="1:2" x14ac:dyDescent="0.15">
      <c r="A82" s="1">
        <f>アナメン詳細!A81</f>
        <v>9781509555420</v>
      </c>
      <c r="B82" t="str">
        <f t="shared" si="1"/>
        <v>https://pro.kinokuniya.co.jp/search_detail/product?search_detail_called=1&amp;table_kbn=E&amp;exp_id=9781509555420</v>
      </c>
    </row>
    <row r="83" spans="1:2" x14ac:dyDescent="0.15">
      <c r="A83" s="1">
        <f>アナメン詳細!A82</f>
        <v>9781509555437</v>
      </c>
      <c r="B83" t="str">
        <f t="shared" si="1"/>
        <v>https://pro.kinokuniya.co.jp/search_detail/product?search_detail_called=1&amp;table_kbn=E&amp;exp_id=9781509555437</v>
      </c>
    </row>
    <row r="84" spans="1:2" x14ac:dyDescent="0.15">
      <c r="A84" s="1">
        <f>アナメン詳細!A83</f>
        <v>9781800377981</v>
      </c>
      <c r="B84" t="str">
        <f t="shared" si="1"/>
        <v>https://pro.kinokuniya.co.jp/search_detail/product?search_detail_called=1&amp;table_kbn=E&amp;exp_id=9781800377981</v>
      </c>
    </row>
    <row r="85" spans="1:2" x14ac:dyDescent="0.15">
      <c r="A85" s="1">
        <f>アナメン詳細!A84</f>
        <v>9780197653609</v>
      </c>
      <c r="B85" t="str">
        <f t="shared" si="1"/>
        <v>https://pro.kinokuniya.co.jp/search_detail/product?search_detail_called=1&amp;table_kbn=E&amp;exp_id=9780197653609</v>
      </c>
    </row>
    <row r="86" spans="1:2" x14ac:dyDescent="0.15">
      <c r="A86" s="1">
        <f>アナメン詳細!A85</f>
        <v>9781032540320</v>
      </c>
      <c r="B86" t="str">
        <f t="shared" si="1"/>
        <v>https://pro.kinokuniya.co.jp/search_detail/product?search_detail_called=1&amp;table_kbn=E&amp;exp_id=9781032540320</v>
      </c>
    </row>
    <row r="87" spans="1:2" x14ac:dyDescent="0.15">
      <c r="A87" s="1">
        <f>アナメン詳細!A86</f>
        <v>9781509563081</v>
      </c>
      <c r="B87" t="str">
        <f t="shared" si="1"/>
        <v>https://pro.kinokuniya.co.jp/search_detail/product?search_detail_called=1&amp;table_kbn=E&amp;exp_id=9781509563081</v>
      </c>
    </row>
    <row r="88" spans="1:2" x14ac:dyDescent="0.15">
      <c r="A88" s="1">
        <f>アナメン詳細!A87</f>
        <v>9781509563074</v>
      </c>
      <c r="B88" t="str">
        <f t="shared" si="1"/>
        <v>https://pro.kinokuniya.co.jp/search_detail/product?search_detail_called=1&amp;table_kbn=E&amp;exp_id=9781509563074</v>
      </c>
    </row>
    <row r="89" spans="1:2" x14ac:dyDescent="0.15">
      <c r="A89" s="1">
        <f>アナメン詳細!A88</f>
        <v>9781032438009</v>
      </c>
      <c r="B89" t="str">
        <f t="shared" si="1"/>
        <v>https://pro.kinokuniya.co.jp/search_detail/product?search_detail_called=1&amp;table_kbn=E&amp;exp_id=9781032438009</v>
      </c>
    </row>
    <row r="90" spans="1:2" x14ac:dyDescent="0.15">
      <c r="A90" s="1">
        <f>アナメン詳細!A89</f>
        <v>9781032609669</v>
      </c>
      <c r="B90" t="str">
        <f t="shared" si="1"/>
        <v>https://pro.kinokuniya.co.jp/search_detail/product?search_detail_called=1&amp;table_kbn=E&amp;exp_id=9781032609669</v>
      </c>
    </row>
    <row r="91" spans="1:2" x14ac:dyDescent="0.15">
      <c r="A91" s="1">
        <f>アナメン詳細!A90</f>
        <v>9783031886102</v>
      </c>
      <c r="B91" t="str">
        <f t="shared" si="1"/>
        <v>https://pro.kinokuniya.co.jp/search_detail/product?search_detail_called=1&amp;table_kbn=E&amp;exp_id=9783031886102</v>
      </c>
    </row>
    <row r="92" spans="1:2" x14ac:dyDescent="0.15">
      <c r="A92" s="1">
        <f>アナメン詳細!A91</f>
        <v>9781350359826</v>
      </c>
      <c r="B92" t="str">
        <f t="shared" si="1"/>
        <v>https://pro.kinokuniya.co.jp/search_detail/product?search_detail_called=1&amp;table_kbn=E&amp;exp_id=9781350359826</v>
      </c>
    </row>
    <row r="93" spans="1:2" x14ac:dyDescent="0.15">
      <c r="A93" s="1">
        <f>アナメン詳細!A92</f>
        <v>9781350359789</v>
      </c>
      <c r="B93" t="str">
        <f t="shared" si="1"/>
        <v>https://pro.kinokuniya.co.jp/search_detail/product?search_detail_called=1&amp;table_kbn=E&amp;exp_id=9781350359789</v>
      </c>
    </row>
    <row r="94" spans="1:2" x14ac:dyDescent="0.15">
      <c r="A94" s="1">
        <f>アナメン詳細!A93</f>
        <v>9781041069157</v>
      </c>
      <c r="B94" t="str">
        <f t="shared" si="1"/>
        <v>https://pro.kinokuniya.co.jp/search_detail/product?search_detail_called=1&amp;table_kbn=E&amp;exp_id=9781041069157</v>
      </c>
    </row>
    <row r="95" spans="1:2" x14ac:dyDescent="0.15">
      <c r="A95" s="1">
        <f>アナメン詳細!A94</f>
        <v>9781041069164</v>
      </c>
      <c r="B95" t="str">
        <f t="shared" si="1"/>
        <v>https://pro.kinokuniya.co.jp/search_detail/product?search_detail_called=1&amp;table_kbn=E&amp;exp_id=9781041069164</v>
      </c>
    </row>
    <row r="96" spans="1:2" x14ac:dyDescent="0.15">
      <c r="A96" s="1">
        <f>アナメン詳細!A95</f>
        <v>9781032903576</v>
      </c>
      <c r="B96" t="str">
        <f t="shared" si="1"/>
        <v>https://pro.kinokuniya.co.jp/search_detail/product?search_detail_called=1&amp;table_kbn=E&amp;exp_id=9781032903576</v>
      </c>
    </row>
    <row r="97" spans="1:2" x14ac:dyDescent="0.15">
      <c r="A97" s="1">
        <f>アナメン詳細!A96</f>
        <v>9781032903729</v>
      </c>
      <c r="B97" t="str">
        <f t="shared" si="1"/>
        <v>https://pro.kinokuniya.co.jp/search_detail/product?search_detail_called=1&amp;table_kbn=E&amp;exp_id=9781032903729</v>
      </c>
    </row>
    <row r="98" spans="1:2" x14ac:dyDescent="0.15">
      <c r="A98" s="1">
        <f>アナメン詳細!A97</f>
        <v>9780367423582</v>
      </c>
      <c r="B98" t="str">
        <f t="shared" si="1"/>
        <v>https://pro.kinokuniya.co.jp/search_detail/product?search_detail_called=1&amp;table_kbn=E&amp;exp_id=9780367423582</v>
      </c>
    </row>
    <row r="99" spans="1:2" x14ac:dyDescent="0.15">
      <c r="A99" s="1">
        <f>アナメン詳細!A98</f>
        <v>9781032665177</v>
      </c>
      <c r="B99" t="str">
        <f t="shared" si="1"/>
        <v>https://pro.kinokuniya.co.jp/search_detail/product?search_detail_called=1&amp;table_kbn=E&amp;exp_id=9781032665177</v>
      </c>
    </row>
    <row r="100" spans="1:2" x14ac:dyDescent="0.15">
      <c r="A100" s="1">
        <f>アナメン詳細!A99</f>
        <v>9781032665467</v>
      </c>
      <c r="B100" t="str">
        <f t="shared" si="1"/>
        <v>https://pro.kinokuniya.co.jp/search_detail/product?search_detail_called=1&amp;table_kbn=E&amp;exp_id=9781032665467</v>
      </c>
    </row>
    <row r="101" spans="1:2" x14ac:dyDescent="0.15">
      <c r="A101" s="1">
        <f>アナメン詳細!A100</f>
        <v>9781032531502</v>
      </c>
      <c r="B101" t="str">
        <f t="shared" si="1"/>
        <v>https://pro.kinokuniya.co.jp/search_detail/product?search_detail_called=1&amp;table_kbn=E&amp;exp_id=9781032531502</v>
      </c>
    </row>
    <row r="102" spans="1:2" x14ac:dyDescent="0.15">
      <c r="A102" s="1">
        <f>アナメン詳細!A101</f>
        <v>9789819614240</v>
      </c>
      <c r="B102" t="str">
        <f t="shared" si="1"/>
        <v>https://pro.kinokuniya.co.jp/search_detail/product?search_detail_called=1&amp;table_kbn=E&amp;exp_id=9789819614240</v>
      </c>
    </row>
    <row r="103" spans="1:2" x14ac:dyDescent="0.15">
      <c r="A103" s="1">
        <f>アナメン詳細!A102</f>
        <v>9781394320233</v>
      </c>
      <c r="B103" t="str">
        <f t="shared" si="1"/>
        <v>https://pro.kinokuniya.co.jp/search_detail/product?search_detail_called=1&amp;table_kbn=E&amp;exp_id=9781394320233</v>
      </c>
    </row>
    <row r="104" spans="1:2" x14ac:dyDescent="0.15">
      <c r="A104" s="1">
        <f>アナメン詳細!A103</f>
        <v>9781529602623</v>
      </c>
      <c r="B104" t="str">
        <f t="shared" si="1"/>
        <v>https://pro.kinokuniya.co.jp/search_detail/product?search_detail_called=1&amp;table_kbn=E&amp;exp_id=9781529602623</v>
      </c>
    </row>
    <row r="105" spans="1:2" x14ac:dyDescent="0.15">
      <c r="A105" s="1">
        <f>アナメン詳細!A104</f>
        <v>9789819707256</v>
      </c>
      <c r="B105" t="str">
        <f t="shared" si="1"/>
        <v>https://pro.kinokuniya.co.jp/search_detail/product?search_detail_called=1&amp;table_kbn=E&amp;exp_id=9789819707256</v>
      </c>
    </row>
    <row r="106" spans="1:2" x14ac:dyDescent="0.15">
      <c r="A106" s="1">
        <f>アナメン詳細!A105</f>
        <v>9781119800682</v>
      </c>
      <c r="B106" t="str">
        <f t="shared" si="1"/>
        <v>https://pro.kinokuniya.co.jp/search_detail/product?search_detail_called=1&amp;table_kbn=E&amp;exp_id=9781119800682</v>
      </c>
    </row>
    <row r="107" spans="1:2" x14ac:dyDescent="0.15">
      <c r="A107" s="1">
        <f>アナメン詳細!A106</f>
        <v>9781119246350</v>
      </c>
      <c r="B107" t="str">
        <f t="shared" si="1"/>
        <v>https://pro.kinokuniya.co.jp/search_detail/product?search_detail_called=1&amp;table_kbn=E&amp;exp_id=9781119246350</v>
      </c>
    </row>
    <row r="108" spans="1:2" x14ac:dyDescent="0.15">
      <c r="A108" s="1">
        <f>アナメン詳細!A107</f>
        <v>9781529626391</v>
      </c>
      <c r="B108" t="str">
        <f t="shared" si="1"/>
        <v>https://pro.kinokuniya.co.jp/search_detail/product?search_detail_called=1&amp;table_kbn=E&amp;exp_id=9781529626391</v>
      </c>
    </row>
    <row r="109" spans="1:2" x14ac:dyDescent="0.15">
      <c r="A109" s="1">
        <f>アナメン詳細!A108</f>
        <v>9781119745396</v>
      </c>
      <c r="B109" t="str">
        <f t="shared" si="1"/>
        <v>https://pro.kinokuniya.co.jp/search_detail/product?search_detail_called=1&amp;table_kbn=E&amp;exp_id=9781119745396</v>
      </c>
    </row>
    <row r="110" spans="1:2" x14ac:dyDescent="0.15">
      <c r="A110" s="1">
        <f>アナメン詳細!A109</f>
        <v>9780262553247</v>
      </c>
      <c r="B110" t="str">
        <f t="shared" si="1"/>
        <v>https://pro.kinokuniya.co.jp/search_detail/product?search_detail_called=1&amp;table_kbn=E&amp;exp_id=9780262553247</v>
      </c>
    </row>
    <row r="111" spans="1:2" x14ac:dyDescent="0.15">
      <c r="A111" s="1">
        <f>アナメン詳細!A110</f>
        <v>9780262553261</v>
      </c>
      <c r="B111" t="str">
        <f t="shared" si="1"/>
        <v>https://pro.kinokuniya.co.jp/search_detail/product?search_detail_called=1&amp;table_kbn=E&amp;exp_id=9780262553261</v>
      </c>
    </row>
    <row r="112" spans="1:2" x14ac:dyDescent="0.15">
      <c r="A112" s="1">
        <f>アナメン詳細!A111</f>
        <v>9781509563845</v>
      </c>
      <c r="B112" t="str">
        <f t="shared" si="1"/>
        <v>https://pro.kinokuniya.co.jp/search_detail/product?search_detail_called=1&amp;table_kbn=E&amp;exp_id=9781509563845</v>
      </c>
    </row>
    <row r="113" spans="1:2" x14ac:dyDescent="0.15">
      <c r="A113" s="1">
        <f>アナメン詳細!A112</f>
        <v>9781509563852</v>
      </c>
      <c r="B113" t="str">
        <f t="shared" si="1"/>
        <v>https://pro.kinokuniya.co.jp/search_detail/product?search_detail_called=1&amp;table_kbn=E&amp;exp_id=9781509563852</v>
      </c>
    </row>
    <row r="114" spans="1:2" x14ac:dyDescent="0.15">
      <c r="A114" s="1">
        <f>アナメン詳細!A113</f>
        <v>9781032214665</v>
      </c>
      <c r="B114" t="str">
        <f t="shared" si="1"/>
        <v>https://pro.kinokuniya.co.jp/search_detail/product?search_detail_called=1&amp;table_kbn=E&amp;exp_id=9781032214665</v>
      </c>
    </row>
    <row r="115" spans="1:2" x14ac:dyDescent="0.15">
      <c r="A115" s="1">
        <f>アナメン詳細!A114</f>
        <v>9781032485720</v>
      </c>
      <c r="B115" t="str">
        <f t="shared" si="1"/>
        <v>https://pro.kinokuniya.co.jp/search_detail/product?search_detail_called=1&amp;table_kbn=E&amp;exp_id=9781032485720</v>
      </c>
    </row>
    <row r="116" spans="1:2" x14ac:dyDescent="0.15">
      <c r="A116" s="1">
        <f>アナメン詳細!A115</f>
        <v>9783031593789</v>
      </c>
      <c r="B116" t="str">
        <f t="shared" si="1"/>
        <v>https://pro.kinokuniya.co.jp/search_detail/product?search_detail_called=1&amp;table_kbn=E&amp;exp_id=9783031593789</v>
      </c>
    </row>
    <row r="117" spans="1:2" x14ac:dyDescent="0.15">
      <c r="A117" s="1">
        <f>アナメン詳細!A116</f>
        <v>9781394196241</v>
      </c>
      <c r="B117" t="str">
        <f t="shared" si="1"/>
        <v>https://pro.kinokuniya.co.jp/search_detail/product?search_detail_called=1&amp;table_kbn=E&amp;exp_id=9781394196241</v>
      </c>
    </row>
    <row r="118" spans="1:2" x14ac:dyDescent="0.15">
      <c r="A118" s="1">
        <f>アナメン詳細!A117</f>
        <v>9780367205348</v>
      </c>
      <c r="B118" t="str">
        <f t="shared" si="1"/>
        <v>https://pro.kinokuniya.co.jp/search_detail/product?search_detail_called=1&amp;table_kbn=E&amp;exp_id=9780367205348</v>
      </c>
    </row>
    <row r="119" spans="1:2" x14ac:dyDescent="0.15">
      <c r="A119" s="1">
        <f>アナメン詳細!A118</f>
        <v>9781032717364</v>
      </c>
      <c r="B119" t="str">
        <f t="shared" si="1"/>
        <v>https://pro.kinokuniya.co.jp/search_detail/product?search_detail_called=1&amp;table_kbn=E&amp;exp_id=9781032717364</v>
      </c>
    </row>
    <row r="120" spans="1:2" x14ac:dyDescent="0.15">
      <c r="A120" s="1">
        <f>アナメン詳細!A119</f>
        <v>9780367759049</v>
      </c>
      <c r="B120" t="str">
        <f t="shared" si="1"/>
        <v>https://pro.kinokuniya.co.jp/search_detail/product?search_detail_called=1&amp;table_kbn=E&amp;exp_id=9780367759049</v>
      </c>
    </row>
    <row r="121" spans="1:2" x14ac:dyDescent="0.15">
      <c r="A121" s="1">
        <f>アナメン詳細!A120</f>
        <v>9781032580272</v>
      </c>
      <c r="B121" t="str">
        <f t="shared" si="1"/>
        <v>https://pro.kinokuniya.co.jp/search_detail/product?search_detail_called=1&amp;table_kbn=E&amp;exp_id=9781032580272</v>
      </c>
    </row>
    <row r="122" spans="1:2" x14ac:dyDescent="0.15">
      <c r="A122" s="1">
        <f>アナメン詳細!A121</f>
        <v>9781032580241</v>
      </c>
      <c r="B122" t="str">
        <f t="shared" si="1"/>
        <v>https://pro.kinokuniya.co.jp/search_detail/product?search_detail_called=1&amp;table_kbn=E&amp;exp_id=9781032580241</v>
      </c>
    </row>
    <row r="123" spans="1:2" x14ac:dyDescent="0.15">
      <c r="A123" s="1">
        <f>アナメン詳細!A122</f>
        <v>9781032887005</v>
      </c>
      <c r="B123" t="str">
        <f t="shared" si="1"/>
        <v>https://pro.kinokuniya.co.jp/search_detail/product?search_detail_called=1&amp;table_kbn=E&amp;exp_id=9781032887005</v>
      </c>
    </row>
    <row r="124" spans="1:2" x14ac:dyDescent="0.15">
      <c r="A124" s="1">
        <f>アナメン詳細!A123</f>
        <v>9781032886985</v>
      </c>
      <c r="B124" t="str">
        <f t="shared" si="1"/>
        <v>https://pro.kinokuniya.co.jp/search_detail/product?search_detail_called=1&amp;table_kbn=E&amp;exp_id=9781032886985</v>
      </c>
    </row>
    <row r="125" spans="1:2" x14ac:dyDescent="0.15">
      <c r="A125" s="1">
        <f>アナメン詳細!A124</f>
        <v>9781119981800</v>
      </c>
      <c r="B125" t="str">
        <f t="shared" si="1"/>
        <v>https://pro.kinokuniya.co.jp/search_detail/product?search_detail_called=1&amp;table_kbn=E&amp;exp_id=9781119981800</v>
      </c>
    </row>
    <row r="126" spans="1:2" x14ac:dyDescent="0.15">
      <c r="A126" s="1">
        <f>アナメン詳細!A125</f>
        <v>9781529602012</v>
      </c>
      <c r="B126" t="str">
        <f t="shared" si="1"/>
        <v>https://pro.kinokuniya.co.jp/search_detail/product?search_detail_called=1&amp;table_kbn=E&amp;exp_id=9781529602012</v>
      </c>
    </row>
    <row r="127" spans="1:2" x14ac:dyDescent="0.15">
      <c r="A127" s="1">
        <f>アナメン詳細!A126</f>
        <v>9780262049481</v>
      </c>
      <c r="B127" t="str">
        <f t="shared" si="1"/>
        <v>https://pro.kinokuniya.co.jp/search_detail/product?search_detail_called=1&amp;table_kbn=E&amp;exp_id=9780262049481</v>
      </c>
    </row>
    <row r="128" spans="1:2" x14ac:dyDescent="0.15">
      <c r="A128" s="1">
        <f>アナメン詳細!A127</f>
        <v>9781032061368</v>
      </c>
      <c r="B128" t="str">
        <f t="shared" si="1"/>
        <v>https://pro.kinokuniya.co.jp/search_detail/product?search_detail_called=1&amp;table_kbn=E&amp;exp_id=9781032061368</v>
      </c>
    </row>
    <row r="129" spans="1:2" x14ac:dyDescent="0.15">
      <c r="A129" s="1">
        <f>アナメン詳細!A128</f>
        <v>9781071891421</v>
      </c>
      <c r="B129" t="str">
        <f t="shared" si="1"/>
        <v>https://pro.kinokuniya.co.jp/search_detail/product?search_detail_called=1&amp;table_kbn=E&amp;exp_id=9781071891421</v>
      </c>
    </row>
    <row r="130" spans="1:2" x14ac:dyDescent="0.15">
      <c r="A130" s="1">
        <f>アナメン詳細!A129</f>
        <v>9781509531455</v>
      </c>
      <c r="B130" t="str">
        <f t="shared" si="1"/>
        <v>https://pro.kinokuniya.co.jp/search_detail/product?search_detail_called=1&amp;table_kbn=E&amp;exp_id=9781509531455</v>
      </c>
    </row>
    <row r="131" spans="1:2" x14ac:dyDescent="0.15">
      <c r="A131" s="1">
        <f>アナメン詳細!A130</f>
        <v>9781509531448</v>
      </c>
      <c r="B131" t="str">
        <f t="shared" si="1"/>
        <v>https://pro.kinokuniya.co.jp/search_detail/product?search_detail_called=1&amp;table_kbn=E&amp;exp_id=9781509531448</v>
      </c>
    </row>
    <row r="132" spans="1:2" x14ac:dyDescent="0.15">
      <c r="A132" s="1">
        <f>アナメン詳細!A131</f>
        <v>9780367421168</v>
      </c>
      <c r="B132" t="str">
        <f t="shared" ref="B132:B195" si="2">CONCATENATE($B$1,A132)</f>
        <v>https://pro.kinokuniya.co.jp/search_detail/product?search_detail_called=1&amp;table_kbn=E&amp;exp_id=9780367421168</v>
      </c>
    </row>
    <row r="133" spans="1:2" x14ac:dyDescent="0.15">
      <c r="A133" s="1">
        <f>アナメン詳細!A132</f>
        <v>9781032213347</v>
      </c>
      <c r="B133" t="str">
        <f t="shared" si="2"/>
        <v>https://pro.kinokuniya.co.jp/search_detail/product?search_detail_called=1&amp;table_kbn=E&amp;exp_id=9781032213347</v>
      </c>
    </row>
    <row r="134" spans="1:2" x14ac:dyDescent="0.15">
      <c r="A134" s="1">
        <f>アナメン詳細!A133</f>
        <v>9780367652661</v>
      </c>
      <c r="B134" t="str">
        <f t="shared" si="2"/>
        <v>https://pro.kinokuniya.co.jp/search_detail/product?search_detail_called=1&amp;table_kbn=E&amp;exp_id=9780367652661</v>
      </c>
    </row>
    <row r="135" spans="1:2" x14ac:dyDescent="0.15">
      <c r="A135" s="1">
        <f>アナメン詳細!A134</f>
        <v>9780367652654</v>
      </c>
      <c r="B135" t="str">
        <f t="shared" si="2"/>
        <v>https://pro.kinokuniya.co.jp/search_detail/product?search_detail_called=1&amp;table_kbn=E&amp;exp_id=9780367652654</v>
      </c>
    </row>
    <row r="136" spans="1:2" x14ac:dyDescent="0.15">
      <c r="A136" s="1">
        <f>アナメン詳細!A135</f>
        <v>9781394330911</v>
      </c>
      <c r="B136" t="str">
        <f t="shared" si="2"/>
        <v>https://pro.kinokuniya.co.jp/search_detail/product?search_detail_called=1&amp;table_kbn=E&amp;exp_id=9781394330911</v>
      </c>
    </row>
    <row r="137" spans="1:2" x14ac:dyDescent="0.15">
      <c r="A137" s="1">
        <f>アナメン詳細!A136</f>
        <v>9781032298368</v>
      </c>
      <c r="B137" t="str">
        <f t="shared" si="2"/>
        <v>https://pro.kinokuniya.co.jp/search_detail/product?search_detail_called=1&amp;table_kbn=E&amp;exp_id=9781032298368</v>
      </c>
    </row>
    <row r="138" spans="1:2" x14ac:dyDescent="0.15">
      <c r="A138" s="1">
        <f>アナメン詳細!A137</f>
        <v>9781509556786</v>
      </c>
      <c r="B138" t="str">
        <f t="shared" si="2"/>
        <v>https://pro.kinokuniya.co.jp/search_detail/product?search_detail_called=1&amp;table_kbn=E&amp;exp_id=9781509556786</v>
      </c>
    </row>
    <row r="139" spans="1:2" x14ac:dyDescent="0.15">
      <c r="A139" s="1">
        <f>アナメン詳細!A138</f>
        <v>9781509556793</v>
      </c>
      <c r="B139" t="str">
        <f t="shared" si="2"/>
        <v>https://pro.kinokuniya.co.jp/search_detail/product?search_detail_called=1&amp;table_kbn=E&amp;exp_id=9781509556793</v>
      </c>
    </row>
    <row r="140" spans="1:2" x14ac:dyDescent="0.15">
      <c r="A140" s="1">
        <f>アナメン詳細!A139</f>
        <v>9781501784347</v>
      </c>
      <c r="B140" t="str">
        <f t="shared" si="2"/>
        <v>https://pro.kinokuniya.co.jp/search_detail/product?search_detail_called=1&amp;table_kbn=E&amp;exp_id=9781501784347</v>
      </c>
    </row>
    <row r="141" spans="1:2" x14ac:dyDescent="0.15">
      <c r="A141" s="1">
        <f>アナメン詳細!A140</f>
        <v>9781071919361</v>
      </c>
      <c r="B141" t="str">
        <f t="shared" si="2"/>
        <v>https://pro.kinokuniya.co.jp/search_detail/product?search_detail_called=1&amp;table_kbn=E&amp;exp_id=9781071919361</v>
      </c>
    </row>
    <row r="142" spans="1:2" x14ac:dyDescent="0.15">
      <c r="A142" s="1">
        <f>アナメン詳細!A141</f>
        <v>9781509563654</v>
      </c>
      <c r="B142" t="str">
        <f t="shared" si="2"/>
        <v>https://pro.kinokuniya.co.jp/search_detail/product?search_detail_called=1&amp;table_kbn=E&amp;exp_id=9781509563654</v>
      </c>
    </row>
    <row r="143" spans="1:2" x14ac:dyDescent="0.15">
      <c r="A143" s="1">
        <f>アナメン詳細!A142</f>
        <v>9789819750849</v>
      </c>
      <c r="B143" t="str">
        <f t="shared" si="2"/>
        <v>https://pro.kinokuniya.co.jp/search_detail/product?search_detail_called=1&amp;table_kbn=E&amp;exp_id=9789819750849</v>
      </c>
    </row>
    <row r="144" spans="1:2" x14ac:dyDescent="0.15">
      <c r="A144" s="1">
        <f>アナメン詳細!A143</f>
        <v>9789811247934</v>
      </c>
      <c r="B144" t="str">
        <f t="shared" si="2"/>
        <v>https://pro.kinokuniya.co.jp/search_detail/product?search_detail_called=1&amp;table_kbn=E&amp;exp_id=9789811247934</v>
      </c>
    </row>
    <row r="145" spans="1:2" x14ac:dyDescent="0.15">
      <c r="A145" s="1">
        <f>アナメン詳細!A144</f>
        <v>9781032886503</v>
      </c>
      <c r="B145" t="str">
        <f t="shared" si="2"/>
        <v>https://pro.kinokuniya.co.jp/search_detail/product?search_detail_called=1&amp;table_kbn=E&amp;exp_id=9781032886503</v>
      </c>
    </row>
    <row r="146" spans="1:2" x14ac:dyDescent="0.15">
      <c r="A146" s="1">
        <f>アナメン詳細!A145</f>
        <v>9780824898519</v>
      </c>
      <c r="B146" t="str">
        <f t="shared" si="2"/>
        <v>https://pro.kinokuniya.co.jp/search_detail/product?search_detail_called=1&amp;table_kbn=E&amp;exp_id=9780824898519</v>
      </c>
    </row>
    <row r="147" spans="1:2" x14ac:dyDescent="0.15">
      <c r="A147" s="1">
        <f>アナメン詳細!A146</f>
        <v>9783031879104</v>
      </c>
      <c r="B147" t="str">
        <f t="shared" si="2"/>
        <v>https://pro.kinokuniya.co.jp/search_detail/product?search_detail_called=1&amp;table_kbn=E&amp;exp_id=9783031879104</v>
      </c>
    </row>
    <row r="148" spans="1:2" x14ac:dyDescent="0.15">
      <c r="A148" s="1">
        <f>アナメン詳細!A147</f>
        <v>9781509567874</v>
      </c>
      <c r="B148" t="str">
        <f t="shared" si="2"/>
        <v>https://pro.kinokuniya.co.jp/search_detail/product?search_detail_called=1&amp;table_kbn=E&amp;exp_id=9781509567874</v>
      </c>
    </row>
    <row r="149" spans="1:2" x14ac:dyDescent="0.15">
      <c r="A149" s="1">
        <f>アナメン詳細!A148</f>
        <v>9781509567867</v>
      </c>
      <c r="B149" t="str">
        <f t="shared" si="2"/>
        <v>https://pro.kinokuniya.co.jp/search_detail/product?search_detail_called=1&amp;table_kbn=E&amp;exp_id=9781509567867</v>
      </c>
    </row>
    <row r="150" spans="1:2" x14ac:dyDescent="0.15">
      <c r="A150" s="1">
        <f>アナメン詳細!A149</f>
        <v>9781032696386</v>
      </c>
      <c r="B150" t="str">
        <f t="shared" si="2"/>
        <v>https://pro.kinokuniya.co.jp/search_detail/product?search_detail_called=1&amp;table_kbn=E&amp;exp_id=9781032696386</v>
      </c>
    </row>
    <row r="151" spans="1:2" x14ac:dyDescent="0.15">
      <c r="A151" s="1">
        <f>アナメン詳細!A150</f>
        <v>9781032696294</v>
      </c>
      <c r="B151" t="str">
        <f t="shared" si="2"/>
        <v>https://pro.kinokuniya.co.jp/search_detail/product?search_detail_called=1&amp;table_kbn=E&amp;exp_id=9781032696294</v>
      </c>
    </row>
    <row r="152" spans="1:2" x14ac:dyDescent="0.15">
      <c r="A152" s="1">
        <f>アナメン詳細!A151</f>
        <v>9781032366586</v>
      </c>
      <c r="B152" t="str">
        <f t="shared" si="2"/>
        <v>https://pro.kinokuniya.co.jp/search_detail/product?search_detail_called=1&amp;table_kbn=E&amp;exp_id=9781032366586</v>
      </c>
    </row>
    <row r="153" spans="1:2" x14ac:dyDescent="0.15">
      <c r="A153" s="1">
        <f>アナメン詳細!A152</f>
        <v>9780190093167</v>
      </c>
      <c r="B153" t="str">
        <f t="shared" si="2"/>
        <v>https://pro.kinokuniya.co.jp/search_detail/product?search_detail_called=1&amp;table_kbn=E&amp;exp_id=9780190093167</v>
      </c>
    </row>
    <row r="154" spans="1:2" x14ac:dyDescent="0.15">
      <c r="A154" s="1">
        <f>アナメン詳細!A153</f>
        <v>9789811960550</v>
      </c>
      <c r="B154" t="str">
        <f t="shared" si="2"/>
        <v>https://pro.kinokuniya.co.jp/search_detail/product?search_detail_called=1&amp;table_kbn=E&amp;exp_id=9789811960550</v>
      </c>
    </row>
    <row r="155" spans="1:2" x14ac:dyDescent="0.15">
      <c r="A155" s="1">
        <f>アナメン詳細!A154</f>
        <v>9783031924552</v>
      </c>
      <c r="B155" t="str">
        <f t="shared" si="2"/>
        <v>https://pro.kinokuniya.co.jp/search_detail/product?search_detail_called=1&amp;table_kbn=E&amp;exp_id=9783031924552</v>
      </c>
    </row>
    <row r="156" spans="1:2" x14ac:dyDescent="0.15">
      <c r="A156" s="1">
        <f>アナメン詳細!A155</f>
        <v>9781509567218</v>
      </c>
      <c r="B156" t="str">
        <f t="shared" si="2"/>
        <v>https://pro.kinokuniya.co.jp/search_detail/product?search_detail_called=1&amp;table_kbn=E&amp;exp_id=9781509567218</v>
      </c>
    </row>
    <row r="157" spans="1:2" x14ac:dyDescent="0.15">
      <c r="A157" s="1">
        <f>アナメン詳細!A156</f>
        <v>9781509567225</v>
      </c>
      <c r="B157" t="str">
        <f t="shared" si="2"/>
        <v>https://pro.kinokuniya.co.jp/search_detail/product?search_detail_called=1&amp;table_kbn=E&amp;exp_id=9781509567225</v>
      </c>
    </row>
    <row r="158" spans="1:2" x14ac:dyDescent="0.15">
      <c r="A158" s="1">
        <f>アナメン詳細!A157</f>
        <v>9781119908395</v>
      </c>
      <c r="B158" t="str">
        <f t="shared" si="2"/>
        <v>https://pro.kinokuniya.co.jp/search_detail/product?search_detail_called=1&amp;table_kbn=E&amp;exp_id=9781119908395</v>
      </c>
    </row>
    <row r="159" spans="1:2" x14ac:dyDescent="0.15">
      <c r="A159" s="1">
        <f>アナメン詳細!A158</f>
        <v>9781509557158</v>
      </c>
      <c r="B159" t="str">
        <f t="shared" si="2"/>
        <v>https://pro.kinokuniya.co.jp/search_detail/product?search_detail_called=1&amp;table_kbn=E&amp;exp_id=9781509557158</v>
      </c>
    </row>
    <row r="160" spans="1:2" x14ac:dyDescent="0.15">
      <c r="A160" s="1">
        <f>アナメン詳細!A159</f>
        <v>9781509557165</v>
      </c>
      <c r="B160" t="str">
        <f t="shared" si="2"/>
        <v>https://pro.kinokuniya.co.jp/search_detail/product?search_detail_called=1&amp;table_kbn=E&amp;exp_id=9781509557165</v>
      </c>
    </row>
    <row r="161" spans="1:2" x14ac:dyDescent="0.15">
      <c r="A161" s="1">
        <f>アナメン詳細!A160</f>
        <v>9783031522871</v>
      </c>
      <c r="B161" t="str">
        <f t="shared" si="2"/>
        <v>https://pro.kinokuniya.co.jp/search_detail/product?search_detail_called=1&amp;table_kbn=E&amp;exp_id=9783031522871</v>
      </c>
    </row>
    <row r="162" spans="1:2" x14ac:dyDescent="0.15">
      <c r="A162" s="1">
        <f>アナメン詳細!A161</f>
        <v>9781473967458</v>
      </c>
      <c r="B162" t="str">
        <f t="shared" si="2"/>
        <v>https://pro.kinokuniya.co.jp/search_detail/product?search_detail_called=1&amp;table_kbn=E&amp;exp_id=9781473967458</v>
      </c>
    </row>
    <row r="163" spans="1:2" x14ac:dyDescent="0.15">
      <c r="A163" s="1">
        <f>アナメン詳細!A162</f>
        <v>9783031566806</v>
      </c>
      <c r="B163" t="str">
        <f t="shared" si="2"/>
        <v>https://pro.kinokuniya.co.jp/search_detail/product?search_detail_called=1&amp;table_kbn=E&amp;exp_id=9783031566806</v>
      </c>
    </row>
    <row r="164" spans="1:2" x14ac:dyDescent="0.15">
      <c r="A164" s="1">
        <f>アナメン詳細!A163</f>
        <v>9781119691020</v>
      </c>
      <c r="B164" t="str">
        <f t="shared" si="2"/>
        <v>https://pro.kinokuniya.co.jp/search_detail/product?search_detail_called=1&amp;table_kbn=E&amp;exp_id=9781119691020</v>
      </c>
    </row>
    <row r="165" spans="1:2" x14ac:dyDescent="0.15">
      <c r="A165" s="1">
        <f>アナメン詳細!A164</f>
        <v>9781119690979</v>
      </c>
      <c r="B165" t="str">
        <f t="shared" si="2"/>
        <v>https://pro.kinokuniya.co.jp/search_detail/product?search_detail_called=1&amp;table_kbn=E&amp;exp_id=9781119690979</v>
      </c>
    </row>
    <row r="166" spans="1:2" x14ac:dyDescent="0.15">
      <c r="A166" s="1">
        <f>アナメン詳細!A165</f>
        <v>9781529609707</v>
      </c>
      <c r="B166" t="str">
        <f t="shared" si="2"/>
        <v>https://pro.kinokuniya.co.jp/search_detail/product?search_detail_called=1&amp;table_kbn=E&amp;exp_id=9781529609707</v>
      </c>
    </row>
    <row r="167" spans="1:2" x14ac:dyDescent="0.15">
      <c r="A167" s="1">
        <f>アナメン詳細!A166</f>
        <v>9789819978014</v>
      </c>
      <c r="B167" t="str">
        <f t="shared" si="2"/>
        <v>https://pro.kinokuniya.co.jp/search_detail/product?search_detail_called=1&amp;table_kbn=E&amp;exp_id=9789819978014</v>
      </c>
    </row>
    <row r="168" spans="1:2" x14ac:dyDescent="0.15">
      <c r="A168" s="1">
        <f>アナメン詳細!A167</f>
        <v>9780231212908</v>
      </c>
      <c r="B168" t="str">
        <f t="shared" si="2"/>
        <v>https://pro.kinokuniya.co.jp/search_detail/product?search_detail_called=1&amp;table_kbn=E&amp;exp_id=9780231212908</v>
      </c>
    </row>
    <row r="169" spans="1:2" x14ac:dyDescent="0.15">
      <c r="A169" s="1">
        <f>アナメン詳細!A168</f>
        <v>9780231212915</v>
      </c>
      <c r="B169" t="str">
        <f t="shared" si="2"/>
        <v>https://pro.kinokuniya.co.jp/search_detail/product?search_detail_called=1&amp;table_kbn=E&amp;exp_id=9780231212915</v>
      </c>
    </row>
    <row r="170" spans="1:2" x14ac:dyDescent="0.15">
      <c r="A170" s="1">
        <f>アナメン詳細!A169</f>
        <v>9781071918487</v>
      </c>
      <c r="B170" t="str">
        <f t="shared" si="2"/>
        <v>https://pro.kinokuniya.co.jp/search_detail/product?search_detail_called=1&amp;table_kbn=E&amp;exp_id=9781071918487</v>
      </c>
    </row>
    <row r="171" spans="1:2" x14ac:dyDescent="0.15">
      <c r="A171" s="1">
        <f>アナメン詳細!A170</f>
        <v>9780231218818</v>
      </c>
      <c r="B171" t="str">
        <f t="shared" si="2"/>
        <v>https://pro.kinokuniya.co.jp/search_detail/product?search_detail_called=1&amp;table_kbn=E&amp;exp_id=9780231218818</v>
      </c>
    </row>
    <row r="172" spans="1:2" x14ac:dyDescent="0.15">
      <c r="A172" s="1">
        <f>アナメン詳細!A171</f>
        <v>9780231218825</v>
      </c>
      <c r="B172" t="str">
        <f t="shared" si="2"/>
        <v>https://pro.kinokuniya.co.jp/search_detail/product?search_detail_called=1&amp;table_kbn=E&amp;exp_id=9780231218825</v>
      </c>
    </row>
    <row r="173" spans="1:2" x14ac:dyDescent="0.15">
      <c r="A173" s="1">
        <f>アナメン詳細!A172</f>
        <v>9783032040749</v>
      </c>
      <c r="B173" t="str">
        <f t="shared" si="2"/>
        <v>https://pro.kinokuniya.co.jp/search_detail/product?search_detail_called=1&amp;table_kbn=E&amp;exp_id=9783032040749</v>
      </c>
    </row>
    <row r="174" spans="1:2" x14ac:dyDescent="0.15">
      <c r="A174" s="1">
        <f>アナメン詳細!A173</f>
        <v>9780262049597</v>
      </c>
      <c r="B174" t="str">
        <f t="shared" si="2"/>
        <v>https://pro.kinokuniya.co.jp/search_detail/product?search_detail_called=1&amp;table_kbn=E&amp;exp_id=9780262049597</v>
      </c>
    </row>
    <row r="175" spans="1:2" x14ac:dyDescent="0.15">
      <c r="A175" s="1">
        <f>アナメン詳細!A174</f>
        <v>9781032783376</v>
      </c>
      <c r="B175" t="str">
        <f t="shared" si="2"/>
        <v>https://pro.kinokuniya.co.jp/search_detail/product?search_detail_called=1&amp;table_kbn=E&amp;exp_id=9781032783376</v>
      </c>
    </row>
    <row r="176" spans="1:2" x14ac:dyDescent="0.15">
      <c r="A176" s="1">
        <f>アナメン詳細!A175</f>
        <v>9781032792088</v>
      </c>
      <c r="B176" t="str">
        <f t="shared" si="2"/>
        <v>https://pro.kinokuniya.co.jp/search_detail/product?search_detail_called=1&amp;table_kbn=E&amp;exp_id=9781032792088</v>
      </c>
    </row>
    <row r="177" spans="1:2" x14ac:dyDescent="0.15">
      <c r="A177" s="1">
        <f>アナメン詳細!A176</f>
        <v>9780197778197</v>
      </c>
      <c r="B177" t="str">
        <f t="shared" si="2"/>
        <v>https://pro.kinokuniya.co.jp/search_detail/product?search_detail_called=1&amp;table_kbn=E&amp;exp_id=9780197778197</v>
      </c>
    </row>
    <row r="178" spans="1:2" x14ac:dyDescent="0.15">
      <c r="A178" s="1">
        <f>アナメン詳細!A177</f>
        <v>9780197778203</v>
      </c>
      <c r="B178" t="str">
        <f t="shared" si="2"/>
        <v>https://pro.kinokuniya.co.jp/search_detail/product?search_detail_called=1&amp;table_kbn=E&amp;exp_id=9780197778203</v>
      </c>
    </row>
    <row r="179" spans="1:2" x14ac:dyDescent="0.15">
      <c r="A179" s="1">
        <f>アナメン詳細!A178</f>
        <v>9783031635809</v>
      </c>
      <c r="B179" t="str">
        <f t="shared" si="2"/>
        <v>https://pro.kinokuniya.co.jp/search_detail/product?search_detail_called=1&amp;table_kbn=E&amp;exp_id=9783031635809</v>
      </c>
    </row>
    <row r="180" spans="1:2" x14ac:dyDescent="0.15">
      <c r="A180" s="1">
        <f>アナメン詳細!A179</f>
        <v>9783031410031</v>
      </c>
      <c r="B180" t="str">
        <f t="shared" si="2"/>
        <v>https://pro.kinokuniya.co.jp/search_detail/product?search_detail_called=1&amp;table_kbn=E&amp;exp_id=9783031410031</v>
      </c>
    </row>
    <row r="181" spans="1:2" x14ac:dyDescent="0.15">
      <c r="A181" s="1">
        <f>アナメン詳細!A180</f>
        <v>9783031410000</v>
      </c>
      <c r="B181" t="str">
        <f t="shared" si="2"/>
        <v>https://pro.kinokuniya.co.jp/search_detail/product?search_detail_called=1&amp;table_kbn=E&amp;exp_id=9783031410000</v>
      </c>
    </row>
    <row r="182" spans="1:2" x14ac:dyDescent="0.15">
      <c r="A182" s="1">
        <f>アナメン詳細!A181</f>
        <v>9783031586132</v>
      </c>
      <c r="B182" t="str">
        <f t="shared" si="2"/>
        <v>https://pro.kinokuniya.co.jp/search_detail/product?search_detail_called=1&amp;table_kbn=E&amp;exp_id=9783031586132</v>
      </c>
    </row>
    <row r="183" spans="1:2" x14ac:dyDescent="0.15">
      <c r="A183" s="1">
        <f>アナメン詳細!A182</f>
        <v>9783032076045</v>
      </c>
      <c r="B183" t="str">
        <f t="shared" si="2"/>
        <v>https://pro.kinokuniya.co.jp/search_detail/product?search_detail_called=1&amp;table_kbn=E&amp;exp_id=9783032076045</v>
      </c>
    </row>
    <row r="184" spans="1:2" x14ac:dyDescent="0.15">
      <c r="A184" s="1">
        <f>アナメン詳細!A183</f>
        <v>9781032188997</v>
      </c>
      <c r="B184" t="str">
        <f t="shared" si="2"/>
        <v>https://pro.kinokuniya.co.jp/search_detail/product?search_detail_called=1&amp;table_kbn=E&amp;exp_id=9781032188997</v>
      </c>
    </row>
    <row r="185" spans="1:2" x14ac:dyDescent="0.15">
      <c r="A185" s="1">
        <f>アナメン詳細!A184</f>
        <v>9781119753803</v>
      </c>
      <c r="B185" t="str">
        <f t="shared" si="2"/>
        <v>https://pro.kinokuniya.co.jp/search_detail/product?search_detail_called=1&amp;table_kbn=E&amp;exp_id=9781119753803</v>
      </c>
    </row>
    <row r="186" spans="1:2" x14ac:dyDescent="0.15">
      <c r="A186" s="1">
        <f>アナメン詳細!A185</f>
        <v>9781119753742</v>
      </c>
      <c r="B186" t="str">
        <f t="shared" si="2"/>
        <v>https://pro.kinokuniya.co.jp/search_detail/product?search_detail_called=1&amp;table_kbn=E&amp;exp_id=9781119753742</v>
      </c>
    </row>
    <row r="187" spans="1:2" x14ac:dyDescent="0.15">
      <c r="A187" s="1">
        <f>アナメン詳細!A186</f>
        <v>9783030749224</v>
      </c>
      <c r="B187" t="str">
        <f t="shared" si="2"/>
        <v>https://pro.kinokuniya.co.jp/search_detail/product?search_detail_called=1&amp;table_kbn=E&amp;exp_id=9783030749224</v>
      </c>
    </row>
    <row r="188" spans="1:2" x14ac:dyDescent="0.15">
      <c r="A188" s="1">
        <f>アナメン詳細!A187</f>
        <v>9781032608808</v>
      </c>
      <c r="B188" t="str">
        <f t="shared" si="2"/>
        <v>https://pro.kinokuniya.co.jp/search_detail/product?search_detail_called=1&amp;table_kbn=E&amp;exp_id=9781032608808</v>
      </c>
    </row>
    <row r="189" spans="1:2" x14ac:dyDescent="0.15">
      <c r="A189" s="1">
        <f>アナメン詳細!A188</f>
        <v>9781597184113</v>
      </c>
      <c r="B189" t="str">
        <f t="shared" si="2"/>
        <v>https://pro.kinokuniya.co.jp/search_detail/product?search_detail_called=1&amp;table_kbn=E&amp;exp_id=9781597184113</v>
      </c>
    </row>
    <row r="190" spans="1:2" x14ac:dyDescent="0.15">
      <c r="A190" s="1">
        <f>アナメン詳細!A189</f>
        <v>0</v>
      </c>
      <c r="B190" t="str">
        <f t="shared" si="2"/>
        <v>https://pro.kinokuniya.co.jp/search_detail/product?search_detail_called=1&amp;table_kbn=E&amp;exp_id=0</v>
      </c>
    </row>
    <row r="191" spans="1:2" x14ac:dyDescent="0.15">
      <c r="A191" s="1">
        <f>アナメン詳細!A190</f>
        <v>0</v>
      </c>
      <c r="B191" t="str">
        <f t="shared" si="2"/>
        <v>https://pro.kinokuniya.co.jp/search_detail/product?search_detail_called=1&amp;table_kbn=E&amp;exp_id=0</v>
      </c>
    </row>
    <row r="192" spans="1:2" x14ac:dyDescent="0.15">
      <c r="A192" s="1">
        <f>アナメン詳細!A191</f>
        <v>0</v>
      </c>
      <c r="B192" t="str">
        <f t="shared" si="2"/>
        <v>https://pro.kinokuniya.co.jp/search_detail/product?search_detail_called=1&amp;table_kbn=E&amp;exp_id=0</v>
      </c>
    </row>
    <row r="193" spans="1:2" x14ac:dyDescent="0.15">
      <c r="A193" s="1">
        <f>アナメン詳細!A192</f>
        <v>0</v>
      </c>
      <c r="B193" t="str">
        <f t="shared" si="2"/>
        <v>https://pro.kinokuniya.co.jp/search_detail/product?search_detail_called=1&amp;table_kbn=E&amp;exp_id=0</v>
      </c>
    </row>
    <row r="194" spans="1:2" x14ac:dyDescent="0.15">
      <c r="A194" s="1">
        <f>アナメン詳細!A193</f>
        <v>0</v>
      </c>
      <c r="B194" t="str">
        <f t="shared" si="2"/>
        <v>https://pro.kinokuniya.co.jp/search_detail/product?search_detail_called=1&amp;table_kbn=E&amp;exp_id=0</v>
      </c>
    </row>
    <row r="195" spans="1:2" x14ac:dyDescent="0.15">
      <c r="A195" s="1">
        <f>アナメン詳細!A194</f>
        <v>0</v>
      </c>
      <c r="B195" t="str">
        <f t="shared" si="2"/>
        <v>https://pro.kinokuniya.co.jp/search_detail/product?search_detail_called=1&amp;table_kbn=E&amp;exp_id=0</v>
      </c>
    </row>
    <row r="196" spans="1:2" x14ac:dyDescent="0.15">
      <c r="A196" s="1">
        <f>アナメン詳細!A195</f>
        <v>0</v>
      </c>
      <c r="B196" t="str">
        <f t="shared" ref="B196:B259" si="3">CONCATENATE($B$1,A196)</f>
        <v>https://pro.kinokuniya.co.jp/search_detail/product?search_detail_called=1&amp;table_kbn=E&amp;exp_id=0</v>
      </c>
    </row>
    <row r="197" spans="1:2" x14ac:dyDescent="0.15">
      <c r="A197" s="1">
        <f>アナメン詳細!A196</f>
        <v>0</v>
      </c>
      <c r="B197" t="str">
        <f t="shared" si="3"/>
        <v>https://pro.kinokuniya.co.jp/search_detail/product?search_detail_called=1&amp;table_kbn=E&amp;exp_id=0</v>
      </c>
    </row>
    <row r="198" spans="1:2" x14ac:dyDescent="0.15">
      <c r="A198" s="1">
        <f>アナメン詳細!A197</f>
        <v>0</v>
      </c>
      <c r="B198" t="str">
        <f t="shared" si="3"/>
        <v>https://pro.kinokuniya.co.jp/search_detail/product?search_detail_called=1&amp;table_kbn=E&amp;exp_id=0</v>
      </c>
    </row>
    <row r="199" spans="1:2" x14ac:dyDescent="0.15">
      <c r="A199" s="1">
        <f>アナメン詳細!A198</f>
        <v>0</v>
      </c>
      <c r="B199" t="str">
        <f t="shared" si="3"/>
        <v>https://pro.kinokuniya.co.jp/search_detail/product?search_detail_called=1&amp;table_kbn=E&amp;exp_id=0</v>
      </c>
    </row>
    <row r="200" spans="1:2" x14ac:dyDescent="0.15">
      <c r="A200" s="1">
        <f>アナメン詳細!A199</f>
        <v>0</v>
      </c>
      <c r="B200" t="str">
        <f t="shared" si="3"/>
        <v>https://pro.kinokuniya.co.jp/search_detail/product?search_detail_called=1&amp;table_kbn=E&amp;exp_id=0</v>
      </c>
    </row>
    <row r="201" spans="1:2" x14ac:dyDescent="0.15">
      <c r="A201" s="1">
        <f>アナメン詳細!A200</f>
        <v>0</v>
      </c>
      <c r="B201" t="str">
        <f t="shared" si="3"/>
        <v>https://pro.kinokuniya.co.jp/search_detail/product?search_detail_called=1&amp;table_kbn=E&amp;exp_id=0</v>
      </c>
    </row>
    <row r="202" spans="1:2" x14ac:dyDescent="0.15">
      <c r="A202" s="1">
        <f>アナメン詳細!A201</f>
        <v>0</v>
      </c>
      <c r="B202" t="str">
        <f t="shared" si="3"/>
        <v>https://pro.kinokuniya.co.jp/search_detail/product?search_detail_called=1&amp;table_kbn=E&amp;exp_id=0</v>
      </c>
    </row>
    <row r="203" spans="1:2" x14ac:dyDescent="0.15">
      <c r="A203" s="1">
        <f>アナメン詳細!A202</f>
        <v>0</v>
      </c>
      <c r="B203" t="str">
        <f t="shared" si="3"/>
        <v>https://pro.kinokuniya.co.jp/search_detail/product?search_detail_called=1&amp;table_kbn=E&amp;exp_id=0</v>
      </c>
    </row>
    <row r="204" spans="1:2" x14ac:dyDescent="0.15">
      <c r="A204" s="1">
        <f>アナメン詳細!A203</f>
        <v>0</v>
      </c>
      <c r="B204" t="str">
        <f t="shared" si="3"/>
        <v>https://pro.kinokuniya.co.jp/search_detail/product?search_detail_called=1&amp;table_kbn=E&amp;exp_id=0</v>
      </c>
    </row>
    <row r="205" spans="1:2" x14ac:dyDescent="0.15">
      <c r="A205" s="1">
        <f>アナメン詳細!A204</f>
        <v>0</v>
      </c>
      <c r="B205" t="str">
        <f t="shared" si="3"/>
        <v>https://pro.kinokuniya.co.jp/search_detail/product?search_detail_called=1&amp;table_kbn=E&amp;exp_id=0</v>
      </c>
    </row>
    <row r="206" spans="1:2" x14ac:dyDescent="0.15">
      <c r="A206" s="1">
        <f>アナメン詳細!A205</f>
        <v>0</v>
      </c>
      <c r="B206" t="str">
        <f t="shared" si="3"/>
        <v>https://pro.kinokuniya.co.jp/search_detail/product?search_detail_called=1&amp;table_kbn=E&amp;exp_id=0</v>
      </c>
    </row>
    <row r="207" spans="1:2" x14ac:dyDescent="0.15">
      <c r="A207" s="1">
        <f>アナメン詳細!A206</f>
        <v>0</v>
      </c>
      <c r="B207" t="str">
        <f t="shared" si="3"/>
        <v>https://pro.kinokuniya.co.jp/search_detail/product?search_detail_called=1&amp;table_kbn=E&amp;exp_id=0</v>
      </c>
    </row>
    <row r="208" spans="1:2" x14ac:dyDescent="0.15">
      <c r="A208" s="1">
        <f>アナメン詳細!A207</f>
        <v>0</v>
      </c>
      <c r="B208" t="str">
        <f t="shared" si="3"/>
        <v>https://pro.kinokuniya.co.jp/search_detail/product?search_detail_called=1&amp;table_kbn=E&amp;exp_id=0</v>
      </c>
    </row>
    <row r="209" spans="1:2" x14ac:dyDescent="0.15">
      <c r="A209" s="1">
        <f>アナメン詳細!A208</f>
        <v>0</v>
      </c>
      <c r="B209" t="str">
        <f t="shared" si="3"/>
        <v>https://pro.kinokuniya.co.jp/search_detail/product?search_detail_called=1&amp;table_kbn=E&amp;exp_id=0</v>
      </c>
    </row>
    <row r="210" spans="1:2" x14ac:dyDescent="0.15">
      <c r="A210" s="1">
        <f>アナメン詳細!A209</f>
        <v>0</v>
      </c>
      <c r="B210" t="str">
        <f t="shared" si="3"/>
        <v>https://pro.kinokuniya.co.jp/search_detail/product?search_detail_called=1&amp;table_kbn=E&amp;exp_id=0</v>
      </c>
    </row>
    <row r="211" spans="1:2" x14ac:dyDescent="0.15">
      <c r="A211" s="1">
        <f>アナメン詳細!A210</f>
        <v>0</v>
      </c>
      <c r="B211" t="str">
        <f t="shared" si="3"/>
        <v>https://pro.kinokuniya.co.jp/search_detail/product?search_detail_called=1&amp;table_kbn=E&amp;exp_id=0</v>
      </c>
    </row>
    <row r="212" spans="1:2" x14ac:dyDescent="0.15">
      <c r="A212" s="1">
        <f>アナメン詳細!A211</f>
        <v>0</v>
      </c>
      <c r="B212" t="str">
        <f t="shared" si="3"/>
        <v>https://pro.kinokuniya.co.jp/search_detail/product?search_detail_called=1&amp;table_kbn=E&amp;exp_id=0</v>
      </c>
    </row>
    <row r="213" spans="1:2" x14ac:dyDescent="0.15">
      <c r="A213" s="1">
        <f>アナメン詳細!A212</f>
        <v>0</v>
      </c>
      <c r="B213" t="str">
        <f t="shared" si="3"/>
        <v>https://pro.kinokuniya.co.jp/search_detail/product?search_detail_called=1&amp;table_kbn=E&amp;exp_id=0</v>
      </c>
    </row>
    <row r="214" spans="1:2" x14ac:dyDescent="0.15">
      <c r="A214" s="1">
        <f>アナメン詳細!A213</f>
        <v>0</v>
      </c>
      <c r="B214" t="str">
        <f t="shared" si="3"/>
        <v>https://pro.kinokuniya.co.jp/search_detail/product?search_detail_called=1&amp;table_kbn=E&amp;exp_id=0</v>
      </c>
    </row>
    <row r="215" spans="1:2" x14ac:dyDescent="0.15">
      <c r="A215" s="1">
        <f>アナメン詳細!A214</f>
        <v>0</v>
      </c>
      <c r="B215" t="str">
        <f t="shared" si="3"/>
        <v>https://pro.kinokuniya.co.jp/search_detail/product?search_detail_called=1&amp;table_kbn=E&amp;exp_id=0</v>
      </c>
    </row>
    <row r="216" spans="1:2" x14ac:dyDescent="0.15">
      <c r="A216" s="1">
        <f>アナメン詳細!A215</f>
        <v>0</v>
      </c>
      <c r="B216" t="str">
        <f t="shared" si="3"/>
        <v>https://pro.kinokuniya.co.jp/search_detail/product?search_detail_called=1&amp;table_kbn=E&amp;exp_id=0</v>
      </c>
    </row>
    <row r="217" spans="1:2" x14ac:dyDescent="0.15">
      <c r="A217" s="1">
        <f>アナメン詳細!A216</f>
        <v>0</v>
      </c>
      <c r="B217" t="str">
        <f t="shared" si="3"/>
        <v>https://pro.kinokuniya.co.jp/search_detail/product?search_detail_called=1&amp;table_kbn=E&amp;exp_id=0</v>
      </c>
    </row>
    <row r="218" spans="1:2" x14ac:dyDescent="0.15">
      <c r="A218" s="1">
        <f>アナメン詳細!A217</f>
        <v>0</v>
      </c>
      <c r="B218" t="str">
        <f t="shared" si="3"/>
        <v>https://pro.kinokuniya.co.jp/search_detail/product?search_detail_called=1&amp;table_kbn=E&amp;exp_id=0</v>
      </c>
    </row>
    <row r="219" spans="1:2" x14ac:dyDescent="0.15">
      <c r="A219" s="1">
        <f>アナメン詳細!A218</f>
        <v>0</v>
      </c>
      <c r="B219" t="str">
        <f t="shared" si="3"/>
        <v>https://pro.kinokuniya.co.jp/search_detail/product?search_detail_called=1&amp;table_kbn=E&amp;exp_id=0</v>
      </c>
    </row>
    <row r="220" spans="1:2" x14ac:dyDescent="0.15">
      <c r="A220" s="1">
        <f>アナメン詳細!A219</f>
        <v>0</v>
      </c>
      <c r="B220" t="str">
        <f t="shared" si="3"/>
        <v>https://pro.kinokuniya.co.jp/search_detail/product?search_detail_called=1&amp;table_kbn=E&amp;exp_id=0</v>
      </c>
    </row>
    <row r="221" spans="1:2" x14ac:dyDescent="0.15">
      <c r="A221" s="1">
        <f>アナメン詳細!A220</f>
        <v>0</v>
      </c>
      <c r="B221" t="str">
        <f t="shared" si="3"/>
        <v>https://pro.kinokuniya.co.jp/search_detail/product?search_detail_called=1&amp;table_kbn=E&amp;exp_id=0</v>
      </c>
    </row>
    <row r="222" spans="1:2" x14ac:dyDescent="0.15">
      <c r="A222" s="1">
        <f>アナメン詳細!A221</f>
        <v>0</v>
      </c>
      <c r="B222" t="str">
        <f t="shared" si="3"/>
        <v>https://pro.kinokuniya.co.jp/search_detail/product?search_detail_called=1&amp;table_kbn=E&amp;exp_id=0</v>
      </c>
    </row>
    <row r="223" spans="1:2" x14ac:dyDescent="0.15">
      <c r="A223" s="1">
        <f>アナメン詳細!A222</f>
        <v>0</v>
      </c>
      <c r="B223" t="str">
        <f t="shared" si="3"/>
        <v>https://pro.kinokuniya.co.jp/search_detail/product?search_detail_called=1&amp;table_kbn=E&amp;exp_id=0</v>
      </c>
    </row>
    <row r="224" spans="1:2" x14ac:dyDescent="0.15">
      <c r="A224" s="1">
        <f>アナメン詳細!A223</f>
        <v>0</v>
      </c>
      <c r="B224" t="str">
        <f t="shared" si="3"/>
        <v>https://pro.kinokuniya.co.jp/search_detail/product?search_detail_called=1&amp;table_kbn=E&amp;exp_id=0</v>
      </c>
    </row>
    <row r="225" spans="1:2" x14ac:dyDescent="0.15">
      <c r="A225" s="1">
        <f>アナメン詳細!A224</f>
        <v>0</v>
      </c>
      <c r="B225" t="str">
        <f t="shared" si="3"/>
        <v>https://pro.kinokuniya.co.jp/search_detail/product?search_detail_called=1&amp;table_kbn=E&amp;exp_id=0</v>
      </c>
    </row>
    <row r="226" spans="1:2" x14ac:dyDescent="0.15">
      <c r="A226" s="1">
        <f>アナメン詳細!A225</f>
        <v>0</v>
      </c>
      <c r="B226" t="str">
        <f t="shared" si="3"/>
        <v>https://pro.kinokuniya.co.jp/search_detail/product?search_detail_called=1&amp;table_kbn=E&amp;exp_id=0</v>
      </c>
    </row>
    <row r="227" spans="1:2" x14ac:dyDescent="0.15">
      <c r="A227" s="1">
        <f>アナメン詳細!A226</f>
        <v>0</v>
      </c>
      <c r="B227" t="str">
        <f t="shared" si="3"/>
        <v>https://pro.kinokuniya.co.jp/search_detail/product?search_detail_called=1&amp;table_kbn=E&amp;exp_id=0</v>
      </c>
    </row>
    <row r="228" spans="1:2" x14ac:dyDescent="0.15">
      <c r="A228" s="1">
        <f>アナメン詳細!A227</f>
        <v>0</v>
      </c>
      <c r="B228" t="str">
        <f t="shared" si="3"/>
        <v>https://pro.kinokuniya.co.jp/search_detail/product?search_detail_called=1&amp;table_kbn=E&amp;exp_id=0</v>
      </c>
    </row>
    <row r="229" spans="1:2" x14ac:dyDescent="0.15">
      <c r="A229" s="1">
        <f>アナメン詳細!A228</f>
        <v>0</v>
      </c>
      <c r="B229" t="str">
        <f t="shared" si="3"/>
        <v>https://pro.kinokuniya.co.jp/search_detail/product?search_detail_called=1&amp;table_kbn=E&amp;exp_id=0</v>
      </c>
    </row>
    <row r="230" spans="1:2" x14ac:dyDescent="0.15">
      <c r="A230" s="1">
        <f>アナメン詳細!A229</f>
        <v>0</v>
      </c>
      <c r="B230" t="str">
        <f t="shared" si="3"/>
        <v>https://pro.kinokuniya.co.jp/search_detail/product?search_detail_called=1&amp;table_kbn=E&amp;exp_id=0</v>
      </c>
    </row>
    <row r="231" spans="1:2" x14ac:dyDescent="0.15">
      <c r="A231" s="1">
        <f>アナメン詳細!A230</f>
        <v>0</v>
      </c>
      <c r="B231" t="str">
        <f t="shared" si="3"/>
        <v>https://pro.kinokuniya.co.jp/search_detail/product?search_detail_called=1&amp;table_kbn=E&amp;exp_id=0</v>
      </c>
    </row>
    <row r="232" spans="1:2" x14ac:dyDescent="0.15">
      <c r="A232" s="1">
        <f>アナメン詳細!A231</f>
        <v>0</v>
      </c>
      <c r="B232" t="str">
        <f t="shared" si="3"/>
        <v>https://pro.kinokuniya.co.jp/search_detail/product?search_detail_called=1&amp;table_kbn=E&amp;exp_id=0</v>
      </c>
    </row>
    <row r="233" spans="1:2" x14ac:dyDescent="0.15">
      <c r="A233" s="1">
        <f>アナメン詳細!A232</f>
        <v>0</v>
      </c>
      <c r="B233" t="str">
        <f t="shared" si="3"/>
        <v>https://pro.kinokuniya.co.jp/search_detail/product?search_detail_called=1&amp;table_kbn=E&amp;exp_id=0</v>
      </c>
    </row>
    <row r="234" spans="1:2" x14ac:dyDescent="0.15">
      <c r="A234" s="1">
        <f>アナメン詳細!A233</f>
        <v>0</v>
      </c>
      <c r="B234" t="str">
        <f t="shared" si="3"/>
        <v>https://pro.kinokuniya.co.jp/search_detail/product?search_detail_called=1&amp;table_kbn=E&amp;exp_id=0</v>
      </c>
    </row>
    <row r="235" spans="1:2" x14ac:dyDescent="0.15">
      <c r="A235" s="1">
        <f>アナメン詳細!A234</f>
        <v>0</v>
      </c>
      <c r="B235" t="str">
        <f t="shared" si="3"/>
        <v>https://pro.kinokuniya.co.jp/search_detail/product?search_detail_called=1&amp;table_kbn=E&amp;exp_id=0</v>
      </c>
    </row>
    <row r="236" spans="1:2" x14ac:dyDescent="0.15">
      <c r="A236" s="1">
        <f>アナメン詳細!A235</f>
        <v>0</v>
      </c>
      <c r="B236" t="str">
        <f t="shared" si="3"/>
        <v>https://pro.kinokuniya.co.jp/search_detail/product?search_detail_called=1&amp;table_kbn=E&amp;exp_id=0</v>
      </c>
    </row>
    <row r="237" spans="1:2" x14ac:dyDescent="0.15">
      <c r="A237" s="1">
        <f>アナメン詳細!A236</f>
        <v>0</v>
      </c>
      <c r="B237" t="str">
        <f t="shared" si="3"/>
        <v>https://pro.kinokuniya.co.jp/search_detail/product?search_detail_called=1&amp;table_kbn=E&amp;exp_id=0</v>
      </c>
    </row>
    <row r="238" spans="1:2" x14ac:dyDescent="0.15">
      <c r="A238" s="1">
        <f>アナメン詳細!A237</f>
        <v>0</v>
      </c>
      <c r="B238" t="str">
        <f t="shared" si="3"/>
        <v>https://pro.kinokuniya.co.jp/search_detail/product?search_detail_called=1&amp;table_kbn=E&amp;exp_id=0</v>
      </c>
    </row>
    <row r="239" spans="1:2" x14ac:dyDescent="0.15">
      <c r="A239" s="1">
        <f>アナメン詳細!A238</f>
        <v>0</v>
      </c>
      <c r="B239" t="str">
        <f t="shared" si="3"/>
        <v>https://pro.kinokuniya.co.jp/search_detail/product?search_detail_called=1&amp;table_kbn=E&amp;exp_id=0</v>
      </c>
    </row>
    <row r="240" spans="1:2" x14ac:dyDescent="0.15">
      <c r="A240" s="1">
        <f>アナメン詳細!A239</f>
        <v>0</v>
      </c>
      <c r="B240" t="str">
        <f t="shared" si="3"/>
        <v>https://pro.kinokuniya.co.jp/search_detail/product?search_detail_called=1&amp;table_kbn=E&amp;exp_id=0</v>
      </c>
    </row>
    <row r="241" spans="1:2" x14ac:dyDescent="0.15">
      <c r="A241" s="1">
        <f>アナメン詳細!A240</f>
        <v>0</v>
      </c>
      <c r="B241" t="str">
        <f t="shared" si="3"/>
        <v>https://pro.kinokuniya.co.jp/search_detail/product?search_detail_called=1&amp;table_kbn=E&amp;exp_id=0</v>
      </c>
    </row>
    <row r="242" spans="1:2" x14ac:dyDescent="0.15">
      <c r="A242" s="1">
        <f>アナメン詳細!A241</f>
        <v>0</v>
      </c>
      <c r="B242" t="str">
        <f t="shared" si="3"/>
        <v>https://pro.kinokuniya.co.jp/search_detail/product?search_detail_called=1&amp;table_kbn=E&amp;exp_id=0</v>
      </c>
    </row>
    <row r="243" spans="1:2" x14ac:dyDescent="0.15">
      <c r="A243" s="1">
        <f>アナメン詳細!A242</f>
        <v>0</v>
      </c>
      <c r="B243" t="str">
        <f t="shared" si="3"/>
        <v>https://pro.kinokuniya.co.jp/search_detail/product?search_detail_called=1&amp;table_kbn=E&amp;exp_id=0</v>
      </c>
    </row>
    <row r="244" spans="1:2" x14ac:dyDescent="0.15">
      <c r="A244" s="1">
        <f>アナメン詳細!A243</f>
        <v>0</v>
      </c>
      <c r="B244" t="str">
        <f t="shared" si="3"/>
        <v>https://pro.kinokuniya.co.jp/search_detail/product?search_detail_called=1&amp;table_kbn=E&amp;exp_id=0</v>
      </c>
    </row>
    <row r="245" spans="1:2" x14ac:dyDescent="0.15">
      <c r="A245" s="1">
        <f>アナメン詳細!A244</f>
        <v>0</v>
      </c>
      <c r="B245" t="str">
        <f t="shared" si="3"/>
        <v>https://pro.kinokuniya.co.jp/search_detail/product?search_detail_called=1&amp;table_kbn=E&amp;exp_id=0</v>
      </c>
    </row>
    <row r="246" spans="1:2" x14ac:dyDescent="0.15">
      <c r="A246" s="1">
        <f>アナメン詳細!A245</f>
        <v>0</v>
      </c>
      <c r="B246" t="str">
        <f t="shared" si="3"/>
        <v>https://pro.kinokuniya.co.jp/search_detail/product?search_detail_called=1&amp;table_kbn=E&amp;exp_id=0</v>
      </c>
    </row>
    <row r="247" spans="1:2" x14ac:dyDescent="0.15">
      <c r="A247" s="1">
        <f>アナメン詳細!A246</f>
        <v>0</v>
      </c>
      <c r="B247" t="str">
        <f t="shared" si="3"/>
        <v>https://pro.kinokuniya.co.jp/search_detail/product?search_detail_called=1&amp;table_kbn=E&amp;exp_id=0</v>
      </c>
    </row>
    <row r="248" spans="1:2" x14ac:dyDescent="0.15">
      <c r="A248" s="1">
        <f>アナメン詳細!A247</f>
        <v>0</v>
      </c>
      <c r="B248" t="str">
        <f t="shared" si="3"/>
        <v>https://pro.kinokuniya.co.jp/search_detail/product?search_detail_called=1&amp;table_kbn=E&amp;exp_id=0</v>
      </c>
    </row>
    <row r="249" spans="1:2" x14ac:dyDescent="0.15">
      <c r="A249" s="1">
        <f>アナメン詳細!A248</f>
        <v>0</v>
      </c>
      <c r="B249" t="str">
        <f t="shared" si="3"/>
        <v>https://pro.kinokuniya.co.jp/search_detail/product?search_detail_called=1&amp;table_kbn=E&amp;exp_id=0</v>
      </c>
    </row>
    <row r="250" spans="1:2" x14ac:dyDescent="0.15">
      <c r="A250" s="1">
        <f>アナメン詳細!A249</f>
        <v>0</v>
      </c>
      <c r="B250" t="str">
        <f t="shared" si="3"/>
        <v>https://pro.kinokuniya.co.jp/search_detail/product?search_detail_called=1&amp;table_kbn=E&amp;exp_id=0</v>
      </c>
    </row>
    <row r="251" spans="1:2" x14ac:dyDescent="0.15">
      <c r="A251" s="1">
        <f>アナメン詳細!A250</f>
        <v>0</v>
      </c>
      <c r="B251" t="str">
        <f t="shared" si="3"/>
        <v>https://pro.kinokuniya.co.jp/search_detail/product?search_detail_called=1&amp;table_kbn=E&amp;exp_id=0</v>
      </c>
    </row>
    <row r="252" spans="1:2" x14ac:dyDescent="0.15">
      <c r="A252" s="1">
        <f>アナメン詳細!A251</f>
        <v>0</v>
      </c>
      <c r="B252" t="str">
        <f t="shared" si="3"/>
        <v>https://pro.kinokuniya.co.jp/search_detail/product?search_detail_called=1&amp;table_kbn=E&amp;exp_id=0</v>
      </c>
    </row>
    <row r="253" spans="1:2" x14ac:dyDescent="0.15">
      <c r="A253" s="1">
        <f>アナメン詳細!A252</f>
        <v>0</v>
      </c>
      <c r="B253" t="str">
        <f t="shared" si="3"/>
        <v>https://pro.kinokuniya.co.jp/search_detail/product?search_detail_called=1&amp;table_kbn=E&amp;exp_id=0</v>
      </c>
    </row>
    <row r="254" spans="1:2" x14ac:dyDescent="0.15">
      <c r="A254" s="1">
        <f>アナメン詳細!A253</f>
        <v>0</v>
      </c>
      <c r="B254" t="str">
        <f t="shared" si="3"/>
        <v>https://pro.kinokuniya.co.jp/search_detail/product?search_detail_called=1&amp;table_kbn=E&amp;exp_id=0</v>
      </c>
    </row>
    <row r="255" spans="1:2" x14ac:dyDescent="0.15">
      <c r="A255" s="1">
        <f>アナメン詳細!A254</f>
        <v>0</v>
      </c>
      <c r="B255" t="str">
        <f t="shared" si="3"/>
        <v>https://pro.kinokuniya.co.jp/search_detail/product?search_detail_called=1&amp;table_kbn=E&amp;exp_id=0</v>
      </c>
    </row>
    <row r="256" spans="1:2" x14ac:dyDescent="0.15">
      <c r="A256" s="1">
        <f>アナメン詳細!A255</f>
        <v>0</v>
      </c>
      <c r="B256" t="str">
        <f t="shared" si="3"/>
        <v>https://pro.kinokuniya.co.jp/search_detail/product?search_detail_called=1&amp;table_kbn=E&amp;exp_id=0</v>
      </c>
    </row>
    <row r="257" spans="1:2" x14ac:dyDescent="0.15">
      <c r="A257" s="1">
        <f>アナメン詳細!A256</f>
        <v>0</v>
      </c>
      <c r="B257" t="str">
        <f t="shared" si="3"/>
        <v>https://pro.kinokuniya.co.jp/search_detail/product?search_detail_called=1&amp;table_kbn=E&amp;exp_id=0</v>
      </c>
    </row>
    <row r="258" spans="1:2" x14ac:dyDescent="0.15">
      <c r="A258" s="1">
        <f>アナメン詳細!A257</f>
        <v>0</v>
      </c>
      <c r="B258" t="str">
        <f t="shared" si="3"/>
        <v>https://pro.kinokuniya.co.jp/search_detail/product?search_detail_called=1&amp;table_kbn=E&amp;exp_id=0</v>
      </c>
    </row>
    <row r="259" spans="1:2" x14ac:dyDescent="0.15">
      <c r="A259" s="1">
        <f>アナメン詳細!A258</f>
        <v>0</v>
      </c>
      <c r="B259" t="str">
        <f t="shared" si="3"/>
        <v>https://pro.kinokuniya.co.jp/search_detail/product?search_detail_called=1&amp;table_kbn=E&amp;exp_id=0</v>
      </c>
    </row>
    <row r="260" spans="1:2" x14ac:dyDescent="0.15">
      <c r="A260" s="1">
        <f>アナメン詳細!A259</f>
        <v>0</v>
      </c>
      <c r="B260" t="str">
        <f t="shared" ref="B260:B323" si="4">CONCATENATE($B$1,A260)</f>
        <v>https://pro.kinokuniya.co.jp/search_detail/product?search_detail_called=1&amp;table_kbn=E&amp;exp_id=0</v>
      </c>
    </row>
    <row r="261" spans="1:2" x14ac:dyDescent="0.15">
      <c r="A261" s="1">
        <f>アナメン詳細!A260</f>
        <v>0</v>
      </c>
      <c r="B261" t="str">
        <f t="shared" si="4"/>
        <v>https://pro.kinokuniya.co.jp/search_detail/product?search_detail_called=1&amp;table_kbn=E&amp;exp_id=0</v>
      </c>
    </row>
    <row r="262" spans="1:2" x14ac:dyDescent="0.15">
      <c r="A262" s="1">
        <f>アナメン詳細!A261</f>
        <v>0</v>
      </c>
      <c r="B262" t="str">
        <f t="shared" si="4"/>
        <v>https://pro.kinokuniya.co.jp/search_detail/product?search_detail_called=1&amp;table_kbn=E&amp;exp_id=0</v>
      </c>
    </row>
    <row r="263" spans="1:2" x14ac:dyDescent="0.15">
      <c r="A263" s="1">
        <f>アナメン詳細!A262</f>
        <v>0</v>
      </c>
      <c r="B263" t="str">
        <f t="shared" si="4"/>
        <v>https://pro.kinokuniya.co.jp/search_detail/product?search_detail_called=1&amp;table_kbn=E&amp;exp_id=0</v>
      </c>
    </row>
    <row r="264" spans="1:2" x14ac:dyDescent="0.15">
      <c r="A264" s="1">
        <f>アナメン詳細!A263</f>
        <v>0</v>
      </c>
      <c r="B264" t="str">
        <f t="shared" si="4"/>
        <v>https://pro.kinokuniya.co.jp/search_detail/product?search_detail_called=1&amp;table_kbn=E&amp;exp_id=0</v>
      </c>
    </row>
    <row r="265" spans="1:2" x14ac:dyDescent="0.15">
      <c r="A265" s="1">
        <f>アナメン詳細!A264</f>
        <v>0</v>
      </c>
      <c r="B265" t="str">
        <f t="shared" si="4"/>
        <v>https://pro.kinokuniya.co.jp/search_detail/product?search_detail_called=1&amp;table_kbn=E&amp;exp_id=0</v>
      </c>
    </row>
    <row r="266" spans="1:2" x14ac:dyDescent="0.15">
      <c r="A266" s="1">
        <f>アナメン詳細!A265</f>
        <v>0</v>
      </c>
      <c r="B266" t="str">
        <f t="shared" si="4"/>
        <v>https://pro.kinokuniya.co.jp/search_detail/product?search_detail_called=1&amp;table_kbn=E&amp;exp_id=0</v>
      </c>
    </row>
    <row r="267" spans="1:2" x14ac:dyDescent="0.15">
      <c r="A267" s="1">
        <f>アナメン詳細!A266</f>
        <v>0</v>
      </c>
      <c r="B267" t="str">
        <f t="shared" si="4"/>
        <v>https://pro.kinokuniya.co.jp/search_detail/product?search_detail_called=1&amp;table_kbn=E&amp;exp_id=0</v>
      </c>
    </row>
    <row r="268" spans="1:2" x14ac:dyDescent="0.15">
      <c r="A268" s="1">
        <f>アナメン詳細!A267</f>
        <v>0</v>
      </c>
      <c r="B268" t="str">
        <f t="shared" si="4"/>
        <v>https://pro.kinokuniya.co.jp/search_detail/product?search_detail_called=1&amp;table_kbn=E&amp;exp_id=0</v>
      </c>
    </row>
    <row r="269" spans="1:2" x14ac:dyDescent="0.15">
      <c r="A269" s="1">
        <f>アナメン詳細!A268</f>
        <v>0</v>
      </c>
      <c r="B269" t="str">
        <f t="shared" si="4"/>
        <v>https://pro.kinokuniya.co.jp/search_detail/product?search_detail_called=1&amp;table_kbn=E&amp;exp_id=0</v>
      </c>
    </row>
    <row r="270" spans="1:2" x14ac:dyDescent="0.15">
      <c r="A270" s="1">
        <f>アナメン詳細!A269</f>
        <v>0</v>
      </c>
      <c r="B270" t="str">
        <f t="shared" si="4"/>
        <v>https://pro.kinokuniya.co.jp/search_detail/product?search_detail_called=1&amp;table_kbn=E&amp;exp_id=0</v>
      </c>
    </row>
    <row r="271" spans="1:2" x14ac:dyDescent="0.15">
      <c r="A271" s="1">
        <f>アナメン詳細!A270</f>
        <v>0</v>
      </c>
      <c r="B271" t="str">
        <f t="shared" si="4"/>
        <v>https://pro.kinokuniya.co.jp/search_detail/product?search_detail_called=1&amp;table_kbn=E&amp;exp_id=0</v>
      </c>
    </row>
    <row r="272" spans="1:2" x14ac:dyDescent="0.15">
      <c r="A272" s="1">
        <f>アナメン詳細!A271</f>
        <v>0</v>
      </c>
      <c r="B272" t="str">
        <f t="shared" si="4"/>
        <v>https://pro.kinokuniya.co.jp/search_detail/product?search_detail_called=1&amp;table_kbn=E&amp;exp_id=0</v>
      </c>
    </row>
    <row r="273" spans="1:2" x14ac:dyDescent="0.15">
      <c r="A273" s="1">
        <f>アナメン詳細!A272</f>
        <v>0</v>
      </c>
      <c r="B273" t="str">
        <f t="shared" si="4"/>
        <v>https://pro.kinokuniya.co.jp/search_detail/product?search_detail_called=1&amp;table_kbn=E&amp;exp_id=0</v>
      </c>
    </row>
    <row r="274" spans="1:2" x14ac:dyDescent="0.15">
      <c r="A274" s="1">
        <f>アナメン詳細!A273</f>
        <v>0</v>
      </c>
      <c r="B274" t="str">
        <f t="shared" si="4"/>
        <v>https://pro.kinokuniya.co.jp/search_detail/product?search_detail_called=1&amp;table_kbn=E&amp;exp_id=0</v>
      </c>
    </row>
    <row r="275" spans="1:2" x14ac:dyDescent="0.15">
      <c r="A275" s="1">
        <f>アナメン詳細!A274</f>
        <v>0</v>
      </c>
      <c r="B275" t="str">
        <f t="shared" si="4"/>
        <v>https://pro.kinokuniya.co.jp/search_detail/product?search_detail_called=1&amp;table_kbn=E&amp;exp_id=0</v>
      </c>
    </row>
    <row r="276" spans="1:2" x14ac:dyDescent="0.15">
      <c r="A276" s="1">
        <f>アナメン詳細!A275</f>
        <v>0</v>
      </c>
      <c r="B276" t="str">
        <f t="shared" si="4"/>
        <v>https://pro.kinokuniya.co.jp/search_detail/product?search_detail_called=1&amp;table_kbn=E&amp;exp_id=0</v>
      </c>
    </row>
    <row r="277" spans="1:2" x14ac:dyDescent="0.15">
      <c r="A277" s="1">
        <f>アナメン詳細!A276</f>
        <v>0</v>
      </c>
      <c r="B277" t="str">
        <f t="shared" si="4"/>
        <v>https://pro.kinokuniya.co.jp/search_detail/product?search_detail_called=1&amp;table_kbn=E&amp;exp_id=0</v>
      </c>
    </row>
    <row r="278" spans="1:2" x14ac:dyDescent="0.15">
      <c r="A278" s="1">
        <f>アナメン詳細!A277</f>
        <v>0</v>
      </c>
      <c r="B278" t="str">
        <f t="shared" si="4"/>
        <v>https://pro.kinokuniya.co.jp/search_detail/product?search_detail_called=1&amp;table_kbn=E&amp;exp_id=0</v>
      </c>
    </row>
    <row r="279" spans="1:2" x14ac:dyDescent="0.15">
      <c r="A279" s="1">
        <f>アナメン詳細!A278</f>
        <v>0</v>
      </c>
      <c r="B279" t="str">
        <f t="shared" si="4"/>
        <v>https://pro.kinokuniya.co.jp/search_detail/product?search_detail_called=1&amp;table_kbn=E&amp;exp_id=0</v>
      </c>
    </row>
    <row r="280" spans="1:2" x14ac:dyDescent="0.15">
      <c r="A280" s="1">
        <f>アナメン詳細!A279</f>
        <v>0</v>
      </c>
      <c r="B280" t="str">
        <f t="shared" si="4"/>
        <v>https://pro.kinokuniya.co.jp/search_detail/product?search_detail_called=1&amp;table_kbn=E&amp;exp_id=0</v>
      </c>
    </row>
    <row r="281" spans="1:2" x14ac:dyDescent="0.15">
      <c r="A281" s="1">
        <f>アナメン詳細!A280</f>
        <v>0</v>
      </c>
      <c r="B281" t="str">
        <f t="shared" si="4"/>
        <v>https://pro.kinokuniya.co.jp/search_detail/product?search_detail_called=1&amp;table_kbn=E&amp;exp_id=0</v>
      </c>
    </row>
    <row r="282" spans="1:2" x14ac:dyDescent="0.15">
      <c r="A282" s="1">
        <f>アナメン詳細!A281</f>
        <v>0</v>
      </c>
      <c r="B282" t="str">
        <f t="shared" si="4"/>
        <v>https://pro.kinokuniya.co.jp/search_detail/product?search_detail_called=1&amp;table_kbn=E&amp;exp_id=0</v>
      </c>
    </row>
    <row r="283" spans="1:2" x14ac:dyDescent="0.15">
      <c r="A283" s="1">
        <f>アナメン詳細!A282</f>
        <v>0</v>
      </c>
      <c r="B283" t="str">
        <f t="shared" si="4"/>
        <v>https://pro.kinokuniya.co.jp/search_detail/product?search_detail_called=1&amp;table_kbn=E&amp;exp_id=0</v>
      </c>
    </row>
    <row r="284" spans="1:2" x14ac:dyDescent="0.15">
      <c r="A284" s="1">
        <f>アナメン詳細!A283</f>
        <v>0</v>
      </c>
      <c r="B284" t="str">
        <f t="shared" si="4"/>
        <v>https://pro.kinokuniya.co.jp/search_detail/product?search_detail_called=1&amp;table_kbn=E&amp;exp_id=0</v>
      </c>
    </row>
    <row r="285" spans="1:2" x14ac:dyDescent="0.15">
      <c r="A285" s="1">
        <f>アナメン詳細!A284</f>
        <v>0</v>
      </c>
      <c r="B285" t="str">
        <f t="shared" si="4"/>
        <v>https://pro.kinokuniya.co.jp/search_detail/product?search_detail_called=1&amp;table_kbn=E&amp;exp_id=0</v>
      </c>
    </row>
    <row r="286" spans="1:2" x14ac:dyDescent="0.15">
      <c r="A286" s="1">
        <f>アナメン詳細!A285</f>
        <v>0</v>
      </c>
      <c r="B286" t="str">
        <f t="shared" si="4"/>
        <v>https://pro.kinokuniya.co.jp/search_detail/product?search_detail_called=1&amp;table_kbn=E&amp;exp_id=0</v>
      </c>
    </row>
    <row r="287" spans="1:2" x14ac:dyDescent="0.15">
      <c r="A287" s="1">
        <f>アナメン詳細!A286</f>
        <v>0</v>
      </c>
      <c r="B287" t="str">
        <f t="shared" si="4"/>
        <v>https://pro.kinokuniya.co.jp/search_detail/product?search_detail_called=1&amp;table_kbn=E&amp;exp_id=0</v>
      </c>
    </row>
    <row r="288" spans="1:2" x14ac:dyDescent="0.15">
      <c r="A288" s="1">
        <f>アナメン詳細!A287</f>
        <v>0</v>
      </c>
      <c r="B288" t="str">
        <f t="shared" si="4"/>
        <v>https://pro.kinokuniya.co.jp/search_detail/product?search_detail_called=1&amp;table_kbn=E&amp;exp_id=0</v>
      </c>
    </row>
    <row r="289" spans="1:2" x14ac:dyDescent="0.15">
      <c r="A289" s="1">
        <f>アナメン詳細!A288</f>
        <v>0</v>
      </c>
      <c r="B289" t="str">
        <f t="shared" si="4"/>
        <v>https://pro.kinokuniya.co.jp/search_detail/product?search_detail_called=1&amp;table_kbn=E&amp;exp_id=0</v>
      </c>
    </row>
    <row r="290" spans="1:2" x14ac:dyDescent="0.15">
      <c r="A290" s="1">
        <f>アナメン詳細!A289</f>
        <v>0</v>
      </c>
      <c r="B290" t="str">
        <f t="shared" si="4"/>
        <v>https://pro.kinokuniya.co.jp/search_detail/product?search_detail_called=1&amp;table_kbn=E&amp;exp_id=0</v>
      </c>
    </row>
    <row r="291" spans="1:2" x14ac:dyDescent="0.15">
      <c r="A291" s="1">
        <f>アナメン詳細!A290</f>
        <v>0</v>
      </c>
      <c r="B291" t="str">
        <f t="shared" si="4"/>
        <v>https://pro.kinokuniya.co.jp/search_detail/product?search_detail_called=1&amp;table_kbn=E&amp;exp_id=0</v>
      </c>
    </row>
    <row r="292" spans="1:2" x14ac:dyDescent="0.15">
      <c r="A292" s="1">
        <f>アナメン詳細!A291</f>
        <v>0</v>
      </c>
      <c r="B292" t="str">
        <f t="shared" si="4"/>
        <v>https://pro.kinokuniya.co.jp/search_detail/product?search_detail_called=1&amp;table_kbn=E&amp;exp_id=0</v>
      </c>
    </row>
    <row r="293" spans="1:2" x14ac:dyDescent="0.15">
      <c r="A293" s="1">
        <f>アナメン詳細!A292</f>
        <v>0</v>
      </c>
      <c r="B293" t="str">
        <f t="shared" si="4"/>
        <v>https://pro.kinokuniya.co.jp/search_detail/product?search_detail_called=1&amp;table_kbn=E&amp;exp_id=0</v>
      </c>
    </row>
    <row r="294" spans="1:2" x14ac:dyDescent="0.15">
      <c r="A294" s="1">
        <f>アナメン詳細!A293</f>
        <v>0</v>
      </c>
      <c r="B294" t="str">
        <f t="shared" si="4"/>
        <v>https://pro.kinokuniya.co.jp/search_detail/product?search_detail_called=1&amp;table_kbn=E&amp;exp_id=0</v>
      </c>
    </row>
    <row r="295" spans="1:2" x14ac:dyDescent="0.15">
      <c r="A295" s="1">
        <f>アナメン詳細!A294</f>
        <v>0</v>
      </c>
      <c r="B295" t="str">
        <f t="shared" si="4"/>
        <v>https://pro.kinokuniya.co.jp/search_detail/product?search_detail_called=1&amp;table_kbn=E&amp;exp_id=0</v>
      </c>
    </row>
    <row r="296" spans="1:2" x14ac:dyDescent="0.15">
      <c r="A296" s="1">
        <f>アナメン詳細!A295</f>
        <v>0</v>
      </c>
      <c r="B296" t="str">
        <f t="shared" si="4"/>
        <v>https://pro.kinokuniya.co.jp/search_detail/product?search_detail_called=1&amp;table_kbn=E&amp;exp_id=0</v>
      </c>
    </row>
    <row r="297" spans="1:2" x14ac:dyDescent="0.15">
      <c r="A297" s="1">
        <f>アナメン詳細!A296</f>
        <v>0</v>
      </c>
      <c r="B297" t="str">
        <f t="shared" si="4"/>
        <v>https://pro.kinokuniya.co.jp/search_detail/product?search_detail_called=1&amp;table_kbn=E&amp;exp_id=0</v>
      </c>
    </row>
    <row r="298" spans="1:2" x14ac:dyDescent="0.15">
      <c r="A298" s="1">
        <f>アナメン詳細!A297</f>
        <v>0</v>
      </c>
      <c r="B298" t="str">
        <f t="shared" si="4"/>
        <v>https://pro.kinokuniya.co.jp/search_detail/product?search_detail_called=1&amp;table_kbn=E&amp;exp_id=0</v>
      </c>
    </row>
    <row r="299" spans="1:2" x14ac:dyDescent="0.15">
      <c r="A299" s="1">
        <f>アナメン詳細!A298</f>
        <v>0</v>
      </c>
      <c r="B299" t="str">
        <f t="shared" si="4"/>
        <v>https://pro.kinokuniya.co.jp/search_detail/product?search_detail_called=1&amp;table_kbn=E&amp;exp_id=0</v>
      </c>
    </row>
    <row r="300" spans="1:2" x14ac:dyDescent="0.15">
      <c r="A300" s="1">
        <f>アナメン詳細!A299</f>
        <v>0</v>
      </c>
      <c r="B300" t="str">
        <f t="shared" si="4"/>
        <v>https://pro.kinokuniya.co.jp/search_detail/product?search_detail_called=1&amp;table_kbn=E&amp;exp_id=0</v>
      </c>
    </row>
    <row r="301" spans="1:2" x14ac:dyDescent="0.15">
      <c r="A301" s="1">
        <f>アナメン詳細!A300</f>
        <v>0</v>
      </c>
      <c r="B301" t="str">
        <f t="shared" si="4"/>
        <v>https://pro.kinokuniya.co.jp/search_detail/product?search_detail_called=1&amp;table_kbn=E&amp;exp_id=0</v>
      </c>
    </row>
    <row r="302" spans="1:2" x14ac:dyDescent="0.15">
      <c r="A302" s="1">
        <f>アナメン詳細!A301</f>
        <v>0</v>
      </c>
      <c r="B302" t="str">
        <f t="shared" si="4"/>
        <v>https://pro.kinokuniya.co.jp/search_detail/product?search_detail_called=1&amp;table_kbn=E&amp;exp_id=0</v>
      </c>
    </row>
    <row r="303" spans="1:2" x14ac:dyDescent="0.15">
      <c r="A303" s="1">
        <f>アナメン詳細!A302</f>
        <v>0</v>
      </c>
      <c r="B303" t="str">
        <f t="shared" si="4"/>
        <v>https://pro.kinokuniya.co.jp/search_detail/product?search_detail_called=1&amp;table_kbn=E&amp;exp_id=0</v>
      </c>
    </row>
    <row r="304" spans="1:2" x14ac:dyDescent="0.15">
      <c r="A304" s="1">
        <f>アナメン詳細!A303</f>
        <v>0</v>
      </c>
      <c r="B304" t="str">
        <f t="shared" si="4"/>
        <v>https://pro.kinokuniya.co.jp/search_detail/product?search_detail_called=1&amp;table_kbn=E&amp;exp_id=0</v>
      </c>
    </row>
    <row r="305" spans="1:2" x14ac:dyDescent="0.15">
      <c r="A305" s="1">
        <f>アナメン詳細!A304</f>
        <v>0</v>
      </c>
      <c r="B305" t="str">
        <f t="shared" si="4"/>
        <v>https://pro.kinokuniya.co.jp/search_detail/product?search_detail_called=1&amp;table_kbn=E&amp;exp_id=0</v>
      </c>
    </row>
    <row r="306" spans="1:2" x14ac:dyDescent="0.15">
      <c r="A306" s="1">
        <f>アナメン詳細!A305</f>
        <v>0</v>
      </c>
      <c r="B306" t="str">
        <f t="shared" si="4"/>
        <v>https://pro.kinokuniya.co.jp/search_detail/product?search_detail_called=1&amp;table_kbn=E&amp;exp_id=0</v>
      </c>
    </row>
    <row r="307" spans="1:2" x14ac:dyDescent="0.15">
      <c r="A307" s="1">
        <f>アナメン詳細!A306</f>
        <v>0</v>
      </c>
      <c r="B307" t="str">
        <f t="shared" si="4"/>
        <v>https://pro.kinokuniya.co.jp/search_detail/product?search_detail_called=1&amp;table_kbn=E&amp;exp_id=0</v>
      </c>
    </row>
    <row r="308" spans="1:2" x14ac:dyDescent="0.15">
      <c r="A308" s="1">
        <f>アナメン詳細!A307</f>
        <v>0</v>
      </c>
      <c r="B308" t="str">
        <f t="shared" si="4"/>
        <v>https://pro.kinokuniya.co.jp/search_detail/product?search_detail_called=1&amp;table_kbn=E&amp;exp_id=0</v>
      </c>
    </row>
    <row r="309" spans="1:2" x14ac:dyDescent="0.15">
      <c r="A309" s="1">
        <f>アナメン詳細!A308</f>
        <v>0</v>
      </c>
      <c r="B309" t="str">
        <f t="shared" si="4"/>
        <v>https://pro.kinokuniya.co.jp/search_detail/product?search_detail_called=1&amp;table_kbn=E&amp;exp_id=0</v>
      </c>
    </row>
    <row r="310" spans="1:2" x14ac:dyDescent="0.15">
      <c r="A310" s="1">
        <f>アナメン詳細!A309</f>
        <v>0</v>
      </c>
      <c r="B310" t="str">
        <f t="shared" si="4"/>
        <v>https://pro.kinokuniya.co.jp/search_detail/product?search_detail_called=1&amp;table_kbn=E&amp;exp_id=0</v>
      </c>
    </row>
    <row r="311" spans="1:2" x14ac:dyDescent="0.15">
      <c r="A311" s="1">
        <f>アナメン詳細!A310</f>
        <v>0</v>
      </c>
      <c r="B311" t="str">
        <f t="shared" si="4"/>
        <v>https://pro.kinokuniya.co.jp/search_detail/product?search_detail_called=1&amp;table_kbn=E&amp;exp_id=0</v>
      </c>
    </row>
    <row r="312" spans="1:2" x14ac:dyDescent="0.15">
      <c r="A312" s="1">
        <f>アナメン詳細!A311</f>
        <v>0</v>
      </c>
      <c r="B312" t="str">
        <f t="shared" si="4"/>
        <v>https://pro.kinokuniya.co.jp/search_detail/product?search_detail_called=1&amp;table_kbn=E&amp;exp_id=0</v>
      </c>
    </row>
    <row r="313" spans="1:2" x14ac:dyDescent="0.15">
      <c r="A313" s="1">
        <f>アナメン詳細!A312</f>
        <v>0</v>
      </c>
      <c r="B313" t="str">
        <f t="shared" si="4"/>
        <v>https://pro.kinokuniya.co.jp/search_detail/product?search_detail_called=1&amp;table_kbn=E&amp;exp_id=0</v>
      </c>
    </row>
    <row r="314" spans="1:2" x14ac:dyDescent="0.15">
      <c r="A314" s="1">
        <f>アナメン詳細!A313</f>
        <v>0</v>
      </c>
      <c r="B314" t="str">
        <f t="shared" si="4"/>
        <v>https://pro.kinokuniya.co.jp/search_detail/product?search_detail_called=1&amp;table_kbn=E&amp;exp_id=0</v>
      </c>
    </row>
    <row r="315" spans="1:2" x14ac:dyDescent="0.15">
      <c r="A315" s="1">
        <f>アナメン詳細!A314</f>
        <v>0</v>
      </c>
      <c r="B315" t="str">
        <f t="shared" si="4"/>
        <v>https://pro.kinokuniya.co.jp/search_detail/product?search_detail_called=1&amp;table_kbn=E&amp;exp_id=0</v>
      </c>
    </row>
    <row r="316" spans="1:2" x14ac:dyDescent="0.15">
      <c r="A316" s="1">
        <f>アナメン詳細!A315</f>
        <v>0</v>
      </c>
      <c r="B316" t="str">
        <f t="shared" si="4"/>
        <v>https://pro.kinokuniya.co.jp/search_detail/product?search_detail_called=1&amp;table_kbn=E&amp;exp_id=0</v>
      </c>
    </row>
    <row r="317" spans="1:2" x14ac:dyDescent="0.15">
      <c r="A317" s="1">
        <f>アナメン詳細!A316</f>
        <v>0</v>
      </c>
      <c r="B317" t="str">
        <f t="shared" si="4"/>
        <v>https://pro.kinokuniya.co.jp/search_detail/product?search_detail_called=1&amp;table_kbn=E&amp;exp_id=0</v>
      </c>
    </row>
    <row r="318" spans="1:2" x14ac:dyDescent="0.15">
      <c r="A318" s="1">
        <f>アナメン詳細!A317</f>
        <v>0</v>
      </c>
      <c r="B318" t="str">
        <f t="shared" si="4"/>
        <v>https://pro.kinokuniya.co.jp/search_detail/product?search_detail_called=1&amp;table_kbn=E&amp;exp_id=0</v>
      </c>
    </row>
    <row r="319" spans="1:2" x14ac:dyDescent="0.15">
      <c r="A319" s="1">
        <f>アナメン詳細!A318</f>
        <v>0</v>
      </c>
      <c r="B319" t="str">
        <f t="shared" si="4"/>
        <v>https://pro.kinokuniya.co.jp/search_detail/product?search_detail_called=1&amp;table_kbn=E&amp;exp_id=0</v>
      </c>
    </row>
    <row r="320" spans="1:2" x14ac:dyDescent="0.15">
      <c r="A320" s="1">
        <f>アナメン詳細!A319</f>
        <v>0</v>
      </c>
      <c r="B320" t="str">
        <f t="shared" si="4"/>
        <v>https://pro.kinokuniya.co.jp/search_detail/product?search_detail_called=1&amp;table_kbn=E&amp;exp_id=0</v>
      </c>
    </row>
    <row r="321" spans="1:2" x14ac:dyDescent="0.15">
      <c r="A321" s="1">
        <f>アナメン詳細!A320</f>
        <v>0</v>
      </c>
      <c r="B321" t="str">
        <f t="shared" si="4"/>
        <v>https://pro.kinokuniya.co.jp/search_detail/product?search_detail_called=1&amp;table_kbn=E&amp;exp_id=0</v>
      </c>
    </row>
    <row r="322" spans="1:2" x14ac:dyDescent="0.15">
      <c r="A322" s="1">
        <f>アナメン詳細!A321</f>
        <v>0</v>
      </c>
      <c r="B322" t="str">
        <f t="shared" si="4"/>
        <v>https://pro.kinokuniya.co.jp/search_detail/product?search_detail_called=1&amp;table_kbn=E&amp;exp_id=0</v>
      </c>
    </row>
    <row r="323" spans="1:2" x14ac:dyDescent="0.15">
      <c r="A323" s="1">
        <f>アナメン詳細!A322</f>
        <v>0</v>
      </c>
      <c r="B323" t="str">
        <f t="shared" si="4"/>
        <v>https://pro.kinokuniya.co.jp/search_detail/product?search_detail_called=1&amp;table_kbn=E&amp;exp_id=0</v>
      </c>
    </row>
    <row r="324" spans="1:2" x14ac:dyDescent="0.15">
      <c r="A324" s="1">
        <f>アナメン詳細!A323</f>
        <v>0</v>
      </c>
      <c r="B324" t="str">
        <f t="shared" ref="B324:B387" si="5">CONCATENATE($B$1,A324)</f>
        <v>https://pro.kinokuniya.co.jp/search_detail/product?search_detail_called=1&amp;table_kbn=E&amp;exp_id=0</v>
      </c>
    </row>
    <row r="325" spans="1:2" x14ac:dyDescent="0.15">
      <c r="A325" s="1">
        <f>アナメン詳細!A324</f>
        <v>0</v>
      </c>
      <c r="B325" t="str">
        <f t="shared" si="5"/>
        <v>https://pro.kinokuniya.co.jp/search_detail/product?search_detail_called=1&amp;table_kbn=E&amp;exp_id=0</v>
      </c>
    </row>
    <row r="326" spans="1:2" x14ac:dyDescent="0.15">
      <c r="A326" s="1">
        <f>アナメン詳細!A325</f>
        <v>0</v>
      </c>
      <c r="B326" t="str">
        <f t="shared" si="5"/>
        <v>https://pro.kinokuniya.co.jp/search_detail/product?search_detail_called=1&amp;table_kbn=E&amp;exp_id=0</v>
      </c>
    </row>
    <row r="327" spans="1:2" x14ac:dyDescent="0.15">
      <c r="A327" s="1">
        <f>アナメン詳細!A326</f>
        <v>0</v>
      </c>
      <c r="B327" t="str">
        <f t="shared" si="5"/>
        <v>https://pro.kinokuniya.co.jp/search_detail/product?search_detail_called=1&amp;table_kbn=E&amp;exp_id=0</v>
      </c>
    </row>
    <row r="328" spans="1:2" x14ac:dyDescent="0.15">
      <c r="A328" s="1">
        <f>アナメン詳細!A327</f>
        <v>0</v>
      </c>
      <c r="B328" t="str">
        <f t="shared" si="5"/>
        <v>https://pro.kinokuniya.co.jp/search_detail/product?search_detail_called=1&amp;table_kbn=E&amp;exp_id=0</v>
      </c>
    </row>
    <row r="329" spans="1:2" x14ac:dyDescent="0.15">
      <c r="A329" s="1">
        <f>アナメン詳細!A328</f>
        <v>0</v>
      </c>
      <c r="B329" t="str">
        <f t="shared" si="5"/>
        <v>https://pro.kinokuniya.co.jp/search_detail/product?search_detail_called=1&amp;table_kbn=E&amp;exp_id=0</v>
      </c>
    </row>
    <row r="330" spans="1:2" x14ac:dyDescent="0.15">
      <c r="A330" s="1">
        <f>アナメン詳細!A329</f>
        <v>0</v>
      </c>
      <c r="B330" t="str">
        <f t="shared" si="5"/>
        <v>https://pro.kinokuniya.co.jp/search_detail/product?search_detail_called=1&amp;table_kbn=E&amp;exp_id=0</v>
      </c>
    </row>
    <row r="331" spans="1:2" x14ac:dyDescent="0.15">
      <c r="A331" s="1">
        <f>アナメン詳細!A330</f>
        <v>0</v>
      </c>
      <c r="B331" t="str">
        <f t="shared" si="5"/>
        <v>https://pro.kinokuniya.co.jp/search_detail/product?search_detail_called=1&amp;table_kbn=E&amp;exp_id=0</v>
      </c>
    </row>
    <row r="332" spans="1:2" x14ac:dyDescent="0.15">
      <c r="A332" s="1">
        <f>アナメン詳細!A331</f>
        <v>0</v>
      </c>
      <c r="B332" t="str">
        <f t="shared" si="5"/>
        <v>https://pro.kinokuniya.co.jp/search_detail/product?search_detail_called=1&amp;table_kbn=E&amp;exp_id=0</v>
      </c>
    </row>
    <row r="333" spans="1:2" x14ac:dyDescent="0.15">
      <c r="A333" s="1">
        <f>アナメン詳細!A332</f>
        <v>0</v>
      </c>
      <c r="B333" t="str">
        <f t="shared" si="5"/>
        <v>https://pro.kinokuniya.co.jp/search_detail/product?search_detail_called=1&amp;table_kbn=E&amp;exp_id=0</v>
      </c>
    </row>
    <row r="334" spans="1:2" x14ac:dyDescent="0.15">
      <c r="A334" s="1">
        <f>アナメン詳細!A333</f>
        <v>0</v>
      </c>
      <c r="B334" t="str">
        <f t="shared" si="5"/>
        <v>https://pro.kinokuniya.co.jp/search_detail/product?search_detail_called=1&amp;table_kbn=E&amp;exp_id=0</v>
      </c>
    </row>
    <row r="335" spans="1:2" x14ac:dyDescent="0.15">
      <c r="A335" s="1">
        <f>アナメン詳細!A334</f>
        <v>0</v>
      </c>
      <c r="B335" t="str">
        <f t="shared" si="5"/>
        <v>https://pro.kinokuniya.co.jp/search_detail/product?search_detail_called=1&amp;table_kbn=E&amp;exp_id=0</v>
      </c>
    </row>
    <row r="336" spans="1:2" x14ac:dyDescent="0.15">
      <c r="A336" s="1">
        <f>アナメン詳細!A335</f>
        <v>0</v>
      </c>
      <c r="B336" t="str">
        <f t="shared" si="5"/>
        <v>https://pro.kinokuniya.co.jp/search_detail/product?search_detail_called=1&amp;table_kbn=E&amp;exp_id=0</v>
      </c>
    </row>
    <row r="337" spans="1:2" x14ac:dyDescent="0.15">
      <c r="A337" s="1">
        <f>アナメン詳細!A336</f>
        <v>0</v>
      </c>
      <c r="B337" t="str">
        <f t="shared" si="5"/>
        <v>https://pro.kinokuniya.co.jp/search_detail/product?search_detail_called=1&amp;table_kbn=E&amp;exp_id=0</v>
      </c>
    </row>
    <row r="338" spans="1:2" x14ac:dyDescent="0.15">
      <c r="A338" s="1">
        <f>アナメン詳細!A337</f>
        <v>0</v>
      </c>
      <c r="B338" t="str">
        <f t="shared" si="5"/>
        <v>https://pro.kinokuniya.co.jp/search_detail/product?search_detail_called=1&amp;table_kbn=E&amp;exp_id=0</v>
      </c>
    </row>
    <row r="339" spans="1:2" x14ac:dyDescent="0.15">
      <c r="A339" s="1">
        <f>アナメン詳細!A338</f>
        <v>0</v>
      </c>
      <c r="B339" t="str">
        <f t="shared" si="5"/>
        <v>https://pro.kinokuniya.co.jp/search_detail/product?search_detail_called=1&amp;table_kbn=E&amp;exp_id=0</v>
      </c>
    </row>
    <row r="340" spans="1:2" x14ac:dyDescent="0.15">
      <c r="A340" s="1">
        <f>アナメン詳細!A339</f>
        <v>0</v>
      </c>
      <c r="B340" t="str">
        <f t="shared" si="5"/>
        <v>https://pro.kinokuniya.co.jp/search_detail/product?search_detail_called=1&amp;table_kbn=E&amp;exp_id=0</v>
      </c>
    </row>
    <row r="341" spans="1:2" x14ac:dyDescent="0.15">
      <c r="A341" s="1">
        <f>アナメン詳細!A340</f>
        <v>0</v>
      </c>
      <c r="B341" t="str">
        <f t="shared" si="5"/>
        <v>https://pro.kinokuniya.co.jp/search_detail/product?search_detail_called=1&amp;table_kbn=E&amp;exp_id=0</v>
      </c>
    </row>
    <row r="342" spans="1:2" x14ac:dyDescent="0.15">
      <c r="A342" s="1">
        <f>アナメン詳細!A341</f>
        <v>0</v>
      </c>
      <c r="B342" t="str">
        <f t="shared" si="5"/>
        <v>https://pro.kinokuniya.co.jp/search_detail/product?search_detail_called=1&amp;table_kbn=E&amp;exp_id=0</v>
      </c>
    </row>
    <row r="343" spans="1:2" x14ac:dyDescent="0.15">
      <c r="A343" s="1">
        <f>アナメン詳細!A342</f>
        <v>0</v>
      </c>
      <c r="B343" t="str">
        <f t="shared" si="5"/>
        <v>https://pro.kinokuniya.co.jp/search_detail/product?search_detail_called=1&amp;table_kbn=E&amp;exp_id=0</v>
      </c>
    </row>
    <row r="344" spans="1:2" x14ac:dyDescent="0.15">
      <c r="A344" s="1">
        <f>アナメン詳細!A343</f>
        <v>0</v>
      </c>
      <c r="B344" t="str">
        <f t="shared" si="5"/>
        <v>https://pro.kinokuniya.co.jp/search_detail/product?search_detail_called=1&amp;table_kbn=E&amp;exp_id=0</v>
      </c>
    </row>
    <row r="345" spans="1:2" x14ac:dyDescent="0.15">
      <c r="A345" s="1">
        <f>アナメン詳細!A344</f>
        <v>0</v>
      </c>
      <c r="B345" t="str">
        <f t="shared" si="5"/>
        <v>https://pro.kinokuniya.co.jp/search_detail/product?search_detail_called=1&amp;table_kbn=E&amp;exp_id=0</v>
      </c>
    </row>
    <row r="346" spans="1:2" x14ac:dyDescent="0.15">
      <c r="A346" s="1">
        <f>アナメン詳細!A345</f>
        <v>0</v>
      </c>
      <c r="B346" t="str">
        <f t="shared" si="5"/>
        <v>https://pro.kinokuniya.co.jp/search_detail/product?search_detail_called=1&amp;table_kbn=E&amp;exp_id=0</v>
      </c>
    </row>
    <row r="347" spans="1:2" x14ac:dyDescent="0.15">
      <c r="A347" s="1">
        <f>アナメン詳細!A346</f>
        <v>0</v>
      </c>
      <c r="B347" t="str">
        <f t="shared" si="5"/>
        <v>https://pro.kinokuniya.co.jp/search_detail/product?search_detail_called=1&amp;table_kbn=E&amp;exp_id=0</v>
      </c>
    </row>
    <row r="348" spans="1:2" x14ac:dyDescent="0.15">
      <c r="A348" s="1">
        <f>アナメン詳細!A347</f>
        <v>0</v>
      </c>
      <c r="B348" t="str">
        <f t="shared" si="5"/>
        <v>https://pro.kinokuniya.co.jp/search_detail/product?search_detail_called=1&amp;table_kbn=E&amp;exp_id=0</v>
      </c>
    </row>
    <row r="349" spans="1:2" x14ac:dyDescent="0.15">
      <c r="A349" s="1">
        <f>アナメン詳細!A348</f>
        <v>0</v>
      </c>
      <c r="B349" t="str">
        <f t="shared" si="5"/>
        <v>https://pro.kinokuniya.co.jp/search_detail/product?search_detail_called=1&amp;table_kbn=E&amp;exp_id=0</v>
      </c>
    </row>
    <row r="350" spans="1:2" x14ac:dyDescent="0.15">
      <c r="A350" s="1">
        <f>アナメン詳細!A349</f>
        <v>0</v>
      </c>
      <c r="B350" t="str">
        <f t="shared" si="5"/>
        <v>https://pro.kinokuniya.co.jp/search_detail/product?search_detail_called=1&amp;table_kbn=E&amp;exp_id=0</v>
      </c>
    </row>
    <row r="351" spans="1:2" x14ac:dyDescent="0.15">
      <c r="A351" s="1">
        <f>アナメン詳細!A350</f>
        <v>0</v>
      </c>
      <c r="B351" t="str">
        <f t="shared" si="5"/>
        <v>https://pro.kinokuniya.co.jp/search_detail/product?search_detail_called=1&amp;table_kbn=E&amp;exp_id=0</v>
      </c>
    </row>
    <row r="352" spans="1:2" x14ac:dyDescent="0.15">
      <c r="A352" s="1">
        <f>アナメン詳細!A351</f>
        <v>0</v>
      </c>
      <c r="B352" t="str">
        <f t="shared" si="5"/>
        <v>https://pro.kinokuniya.co.jp/search_detail/product?search_detail_called=1&amp;table_kbn=E&amp;exp_id=0</v>
      </c>
    </row>
    <row r="353" spans="1:2" x14ac:dyDescent="0.15">
      <c r="A353" s="1">
        <f>アナメン詳細!A352</f>
        <v>0</v>
      </c>
      <c r="B353" t="str">
        <f t="shared" si="5"/>
        <v>https://pro.kinokuniya.co.jp/search_detail/product?search_detail_called=1&amp;table_kbn=E&amp;exp_id=0</v>
      </c>
    </row>
    <row r="354" spans="1:2" x14ac:dyDescent="0.15">
      <c r="A354" s="1">
        <f>アナメン詳細!A353</f>
        <v>0</v>
      </c>
      <c r="B354" t="str">
        <f t="shared" si="5"/>
        <v>https://pro.kinokuniya.co.jp/search_detail/product?search_detail_called=1&amp;table_kbn=E&amp;exp_id=0</v>
      </c>
    </row>
    <row r="355" spans="1:2" x14ac:dyDescent="0.15">
      <c r="A355" s="1">
        <f>アナメン詳細!A354</f>
        <v>0</v>
      </c>
      <c r="B355" t="str">
        <f t="shared" si="5"/>
        <v>https://pro.kinokuniya.co.jp/search_detail/product?search_detail_called=1&amp;table_kbn=E&amp;exp_id=0</v>
      </c>
    </row>
    <row r="356" spans="1:2" x14ac:dyDescent="0.15">
      <c r="A356" s="1">
        <f>アナメン詳細!A355</f>
        <v>0</v>
      </c>
      <c r="B356" t="str">
        <f t="shared" si="5"/>
        <v>https://pro.kinokuniya.co.jp/search_detail/product?search_detail_called=1&amp;table_kbn=E&amp;exp_id=0</v>
      </c>
    </row>
    <row r="357" spans="1:2" x14ac:dyDescent="0.15">
      <c r="A357" s="1">
        <f>アナメン詳細!A356</f>
        <v>0</v>
      </c>
      <c r="B357" t="str">
        <f t="shared" si="5"/>
        <v>https://pro.kinokuniya.co.jp/search_detail/product?search_detail_called=1&amp;table_kbn=E&amp;exp_id=0</v>
      </c>
    </row>
    <row r="358" spans="1:2" x14ac:dyDescent="0.15">
      <c r="A358" s="1">
        <f>アナメン詳細!A357</f>
        <v>0</v>
      </c>
      <c r="B358" t="str">
        <f t="shared" si="5"/>
        <v>https://pro.kinokuniya.co.jp/search_detail/product?search_detail_called=1&amp;table_kbn=E&amp;exp_id=0</v>
      </c>
    </row>
    <row r="359" spans="1:2" x14ac:dyDescent="0.15">
      <c r="A359" s="1">
        <f>アナメン詳細!A358</f>
        <v>0</v>
      </c>
      <c r="B359" t="str">
        <f t="shared" si="5"/>
        <v>https://pro.kinokuniya.co.jp/search_detail/product?search_detail_called=1&amp;table_kbn=E&amp;exp_id=0</v>
      </c>
    </row>
    <row r="360" spans="1:2" x14ac:dyDescent="0.15">
      <c r="A360" s="1">
        <f>アナメン詳細!A359</f>
        <v>0</v>
      </c>
      <c r="B360" t="str">
        <f t="shared" si="5"/>
        <v>https://pro.kinokuniya.co.jp/search_detail/product?search_detail_called=1&amp;table_kbn=E&amp;exp_id=0</v>
      </c>
    </row>
    <row r="361" spans="1:2" x14ac:dyDescent="0.15">
      <c r="A361" s="1">
        <f>アナメン詳細!A360</f>
        <v>0</v>
      </c>
      <c r="B361" t="str">
        <f t="shared" si="5"/>
        <v>https://pro.kinokuniya.co.jp/search_detail/product?search_detail_called=1&amp;table_kbn=E&amp;exp_id=0</v>
      </c>
    </row>
    <row r="362" spans="1:2" x14ac:dyDescent="0.15">
      <c r="A362" s="1">
        <f>アナメン詳細!A361</f>
        <v>0</v>
      </c>
      <c r="B362" t="str">
        <f t="shared" si="5"/>
        <v>https://pro.kinokuniya.co.jp/search_detail/product?search_detail_called=1&amp;table_kbn=E&amp;exp_id=0</v>
      </c>
    </row>
    <row r="363" spans="1:2" x14ac:dyDescent="0.15">
      <c r="A363" s="1">
        <f>アナメン詳細!A362</f>
        <v>0</v>
      </c>
      <c r="B363" t="str">
        <f t="shared" si="5"/>
        <v>https://pro.kinokuniya.co.jp/search_detail/product?search_detail_called=1&amp;table_kbn=E&amp;exp_id=0</v>
      </c>
    </row>
    <row r="364" spans="1:2" x14ac:dyDescent="0.15">
      <c r="A364" s="1">
        <f>アナメン詳細!A363</f>
        <v>0</v>
      </c>
      <c r="B364" t="str">
        <f t="shared" si="5"/>
        <v>https://pro.kinokuniya.co.jp/search_detail/product?search_detail_called=1&amp;table_kbn=E&amp;exp_id=0</v>
      </c>
    </row>
    <row r="365" spans="1:2" x14ac:dyDescent="0.15">
      <c r="A365" s="1">
        <f>アナメン詳細!A364</f>
        <v>0</v>
      </c>
      <c r="B365" t="str">
        <f t="shared" si="5"/>
        <v>https://pro.kinokuniya.co.jp/search_detail/product?search_detail_called=1&amp;table_kbn=E&amp;exp_id=0</v>
      </c>
    </row>
    <row r="366" spans="1:2" x14ac:dyDescent="0.15">
      <c r="A366" s="1">
        <f>アナメン詳細!A365</f>
        <v>0</v>
      </c>
      <c r="B366" t="str">
        <f t="shared" si="5"/>
        <v>https://pro.kinokuniya.co.jp/search_detail/product?search_detail_called=1&amp;table_kbn=E&amp;exp_id=0</v>
      </c>
    </row>
    <row r="367" spans="1:2" x14ac:dyDescent="0.15">
      <c r="A367" s="1">
        <f>アナメン詳細!A366</f>
        <v>0</v>
      </c>
      <c r="B367" t="str">
        <f t="shared" si="5"/>
        <v>https://pro.kinokuniya.co.jp/search_detail/product?search_detail_called=1&amp;table_kbn=E&amp;exp_id=0</v>
      </c>
    </row>
    <row r="368" spans="1:2" x14ac:dyDescent="0.15">
      <c r="A368" s="1">
        <f>アナメン詳細!A367</f>
        <v>0</v>
      </c>
      <c r="B368" t="str">
        <f t="shared" si="5"/>
        <v>https://pro.kinokuniya.co.jp/search_detail/product?search_detail_called=1&amp;table_kbn=E&amp;exp_id=0</v>
      </c>
    </row>
    <row r="369" spans="1:2" x14ac:dyDescent="0.15">
      <c r="A369" s="1">
        <f>アナメン詳細!A368</f>
        <v>0</v>
      </c>
      <c r="B369" t="str">
        <f t="shared" si="5"/>
        <v>https://pro.kinokuniya.co.jp/search_detail/product?search_detail_called=1&amp;table_kbn=E&amp;exp_id=0</v>
      </c>
    </row>
    <row r="370" spans="1:2" x14ac:dyDescent="0.15">
      <c r="A370" s="1">
        <f>アナメン詳細!A369</f>
        <v>0</v>
      </c>
      <c r="B370" t="str">
        <f t="shared" si="5"/>
        <v>https://pro.kinokuniya.co.jp/search_detail/product?search_detail_called=1&amp;table_kbn=E&amp;exp_id=0</v>
      </c>
    </row>
    <row r="371" spans="1:2" x14ac:dyDescent="0.15">
      <c r="A371" s="1">
        <f>アナメン詳細!A370</f>
        <v>0</v>
      </c>
      <c r="B371" t="str">
        <f t="shared" si="5"/>
        <v>https://pro.kinokuniya.co.jp/search_detail/product?search_detail_called=1&amp;table_kbn=E&amp;exp_id=0</v>
      </c>
    </row>
    <row r="372" spans="1:2" x14ac:dyDescent="0.15">
      <c r="A372" s="1">
        <f>アナメン詳細!A371</f>
        <v>0</v>
      </c>
      <c r="B372" t="str">
        <f t="shared" si="5"/>
        <v>https://pro.kinokuniya.co.jp/search_detail/product?search_detail_called=1&amp;table_kbn=E&amp;exp_id=0</v>
      </c>
    </row>
    <row r="373" spans="1:2" x14ac:dyDescent="0.15">
      <c r="A373" s="1">
        <f>アナメン詳細!A372</f>
        <v>0</v>
      </c>
      <c r="B373" t="str">
        <f t="shared" si="5"/>
        <v>https://pro.kinokuniya.co.jp/search_detail/product?search_detail_called=1&amp;table_kbn=E&amp;exp_id=0</v>
      </c>
    </row>
    <row r="374" spans="1:2" x14ac:dyDescent="0.15">
      <c r="A374" s="1">
        <f>アナメン詳細!A373</f>
        <v>0</v>
      </c>
      <c r="B374" t="str">
        <f t="shared" si="5"/>
        <v>https://pro.kinokuniya.co.jp/search_detail/product?search_detail_called=1&amp;table_kbn=E&amp;exp_id=0</v>
      </c>
    </row>
    <row r="375" spans="1:2" x14ac:dyDescent="0.15">
      <c r="A375" s="1">
        <f>アナメン詳細!A374</f>
        <v>0</v>
      </c>
      <c r="B375" t="str">
        <f t="shared" si="5"/>
        <v>https://pro.kinokuniya.co.jp/search_detail/product?search_detail_called=1&amp;table_kbn=E&amp;exp_id=0</v>
      </c>
    </row>
    <row r="376" spans="1:2" x14ac:dyDescent="0.15">
      <c r="A376" s="1">
        <f>アナメン詳細!A375</f>
        <v>0</v>
      </c>
      <c r="B376" t="str">
        <f t="shared" si="5"/>
        <v>https://pro.kinokuniya.co.jp/search_detail/product?search_detail_called=1&amp;table_kbn=E&amp;exp_id=0</v>
      </c>
    </row>
    <row r="377" spans="1:2" x14ac:dyDescent="0.15">
      <c r="A377" s="1">
        <f>アナメン詳細!A376</f>
        <v>0</v>
      </c>
      <c r="B377" t="str">
        <f t="shared" si="5"/>
        <v>https://pro.kinokuniya.co.jp/search_detail/product?search_detail_called=1&amp;table_kbn=E&amp;exp_id=0</v>
      </c>
    </row>
    <row r="378" spans="1:2" x14ac:dyDescent="0.15">
      <c r="A378" s="1">
        <f>アナメン詳細!A377</f>
        <v>0</v>
      </c>
      <c r="B378" t="str">
        <f t="shared" si="5"/>
        <v>https://pro.kinokuniya.co.jp/search_detail/product?search_detail_called=1&amp;table_kbn=E&amp;exp_id=0</v>
      </c>
    </row>
    <row r="379" spans="1:2" x14ac:dyDescent="0.15">
      <c r="A379" s="1">
        <f>アナメン詳細!A378</f>
        <v>0</v>
      </c>
      <c r="B379" t="str">
        <f t="shared" si="5"/>
        <v>https://pro.kinokuniya.co.jp/search_detail/product?search_detail_called=1&amp;table_kbn=E&amp;exp_id=0</v>
      </c>
    </row>
    <row r="380" spans="1:2" x14ac:dyDescent="0.15">
      <c r="A380" s="1">
        <f>アナメン詳細!A379</f>
        <v>0</v>
      </c>
      <c r="B380" t="str">
        <f t="shared" si="5"/>
        <v>https://pro.kinokuniya.co.jp/search_detail/product?search_detail_called=1&amp;table_kbn=E&amp;exp_id=0</v>
      </c>
    </row>
    <row r="381" spans="1:2" x14ac:dyDescent="0.15">
      <c r="A381" s="1">
        <f>アナメン詳細!A380</f>
        <v>0</v>
      </c>
      <c r="B381" t="str">
        <f t="shared" si="5"/>
        <v>https://pro.kinokuniya.co.jp/search_detail/product?search_detail_called=1&amp;table_kbn=E&amp;exp_id=0</v>
      </c>
    </row>
    <row r="382" spans="1:2" x14ac:dyDescent="0.15">
      <c r="A382" s="1">
        <f>アナメン詳細!A381</f>
        <v>0</v>
      </c>
      <c r="B382" t="str">
        <f t="shared" si="5"/>
        <v>https://pro.kinokuniya.co.jp/search_detail/product?search_detail_called=1&amp;table_kbn=E&amp;exp_id=0</v>
      </c>
    </row>
    <row r="383" spans="1:2" x14ac:dyDescent="0.15">
      <c r="A383" s="1">
        <f>アナメン詳細!A382</f>
        <v>0</v>
      </c>
      <c r="B383" t="str">
        <f t="shared" si="5"/>
        <v>https://pro.kinokuniya.co.jp/search_detail/product?search_detail_called=1&amp;table_kbn=E&amp;exp_id=0</v>
      </c>
    </row>
    <row r="384" spans="1:2" x14ac:dyDescent="0.15">
      <c r="A384" s="1">
        <f>アナメン詳細!A383</f>
        <v>0</v>
      </c>
      <c r="B384" t="str">
        <f t="shared" si="5"/>
        <v>https://pro.kinokuniya.co.jp/search_detail/product?search_detail_called=1&amp;table_kbn=E&amp;exp_id=0</v>
      </c>
    </row>
    <row r="385" spans="1:2" x14ac:dyDescent="0.15">
      <c r="A385" s="1">
        <f>アナメン詳細!A384</f>
        <v>0</v>
      </c>
      <c r="B385" t="str">
        <f t="shared" si="5"/>
        <v>https://pro.kinokuniya.co.jp/search_detail/product?search_detail_called=1&amp;table_kbn=E&amp;exp_id=0</v>
      </c>
    </row>
    <row r="386" spans="1:2" x14ac:dyDescent="0.15">
      <c r="A386" s="1">
        <f>アナメン詳細!A385</f>
        <v>0</v>
      </c>
      <c r="B386" t="str">
        <f t="shared" si="5"/>
        <v>https://pro.kinokuniya.co.jp/search_detail/product?search_detail_called=1&amp;table_kbn=E&amp;exp_id=0</v>
      </c>
    </row>
    <row r="387" spans="1:2" x14ac:dyDescent="0.15">
      <c r="A387" s="1">
        <f>アナメン詳細!A386</f>
        <v>0</v>
      </c>
      <c r="B387" t="str">
        <f t="shared" si="5"/>
        <v>https://pro.kinokuniya.co.jp/search_detail/product?search_detail_called=1&amp;table_kbn=E&amp;exp_id=0</v>
      </c>
    </row>
    <row r="388" spans="1:2" x14ac:dyDescent="0.15">
      <c r="A388" s="1">
        <f>アナメン詳細!A387</f>
        <v>0</v>
      </c>
      <c r="B388" t="str">
        <f t="shared" ref="B388:B451" si="6">CONCATENATE($B$1,A388)</f>
        <v>https://pro.kinokuniya.co.jp/search_detail/product?search_detail_called=1&amp;table_kbn=E&amp;exp_id=0</v>
      </c>
    </row>
    <row r="389" spans="1:2" x14ac:dyDescent="0.15">
      <c r="A389" s="1">
        <f>アナメン詳細!A388</f>
        <v>0</v>
      </c>
      <c r="B389" t="str">
        <f t="shared" si="6"/>
        <v>https://pro.kinokuniya.co.jp/search_detail/product?search_detail_called=1&amp;table_kbn=E&amp;exp_id=0</v>
      </c>
    </row>
    <row r="390" spans="1:2" x14ac:dyDescent="0.15">
      <c r="A390" s="1">
        <f>アナメン詳細!A389</f>
        <v>0</v>
      </c>
      <c r="B390" t="str">
        <f t="shared" si="6"/>
        <v>https://pro.kinokuniya.co.jp/search_detail/product?search_detail_called=1&amp;table_kbn=E&amp;exp_id=0</v>
      </c>
    </row>
    <row r="391" spans="1:2" x14ac:dyDescent="0.15">
      <c r="A391" s="1">
        <f>アナメン詳細!A390</f>
        <v>0</v>
      </c>
      <c r="B391" t="str">
        <f t="shared" si="6"/>
        <v>https://pro.kinokuniya.co.jp/search_detail/product?search_detail_called=1&amp;table_kbn=E&amp;exp_id=0</v>
      </c>
    </row>
    <row r="392" spans="1:2" x14ac:dyDescent="0.15">
      <c r="A392" s="1">
        <f>アナメン詳細!A391</f>
        <v>0</v>
      </c>
      <c r="B392" t="str">
        <f t="shared" si="6"/>
        <v>https://pro.kinokuniya.co.jp/search_detail/product?search_detail_called=1&amp;table_kbn=E&amp;exp_id=0</v>
      </c>
    </row>
    <row r="393" spans="1:2" x14ac:dyDescent="0.15">
      <c r="A393" s="1">
        <f>アナメン詳細!A392</f>
        <v>0</v>
      </c>
      <c r="B393" t="str">
        <f t="shared" si="6"/>
        <v>https://pro.kinokuniya.co.jp/search_detail/product?search_detail_called=1&amp;table_kbn=E&amp;exp_id=0</v>
      </c>
    </row>
    <row r="394" spans="1:2" x14ac:dyDescent="0.15">
      <c r="A394" s="1">
        <f>アナメン詳細!A393</f>
        <v>0</v>
      </c>
      <c r="B394" t="str">
        <f t="shared" si="6"/>
        <v>https://pro.kinokuniya.co.jp/search_detail/product?search_detail_called=1&amp;table_kbn=E&amp;exp_id=0</v>
      </c>
    </row>
    <row r="395" spans="1:2" x14ac:dyDescent="0.15">
      <c r="A395" s="1">
        <f>アナメン詳細!A394</f>
        <v>0</v>
      </c>
      <c r="B395" t="str">
        <f t="shared" si="6"/>
        <v>https://pro.kinokuniya.co.jp/search_detail/product?search_detail_called=1&amp;table_kbn=E&amp;exp_id=0</v>
      </c>
    </row>
    <row r="396" spans="1:2" x14ac:dyDescent="0.15">
      <c r="A396" s="1">
        <f>アナメン詳細!A395</f>
        <v>0</v>
      </c>
      <c r="B396" t="str">
        <f t="shared" si="6"/>
        <v>https://pro.kinokuniya.co.jp/search_detail/product?search_detail_called=1&amp;table_kbn=E&amp;exp_id=0</v>
      </c>
    </row>
    <row r="397" spans="1:2" x14ac:dyDescent="0.15">
      <c r="A397" s="1">
        <f>アナメン詳細!A396</f>
        <v>0</v>
      </c>
      <c r="B397" t="str">
        <f t="shared" si="6"/>
        <v>https://pro.kinokuniya.co.jp/search_detail/product?search_detail_called=1&amp;table_kbn=E&amp;exp_id=0</v>
      </c>
    </row>
    <row r="398" spans="1:2" x14ac:dyDescent="0.15">
      <c r="A398" s="1">
        <f>アナメン詳細!A397</f>
        <v>0</v>
      </c>
      <c r="B398" t="str">
        <f t="shared" si="6"/>
        <v>https://pro.kinokuniya.co.jp/search_detail/product?search_detail_called=1&amp;table_kbn=E&amp;exp_id=0</v>
      </c>
    </row>
    <row r="399" spans="1:2" x14ac:dyDescent="0.15">
      <c r="A399" s="1">
        <f>アナメン詳細!A398</f>
        <v>0</v>
      </c>
      <c r="B399" t="str">
        <f t="shared" si="6"/>
        <v>https://pro.kinokuniya.co.jp/search_detail/product?search_detail_called=1&amp;table_kbn=E&amp;exp_id=0</v>
      </c>
    </row>
    <row r="400" spans="1:2" x14ac:dyDescent="0.15">
      <c r="A400" s="1">
        <f>アナメン詳細!A399</f>
        <v>0</v>
      </c>
      <c r="B400" t="str">
        <f t="shared" si="6"/>
        <v>https://pro.kinokuniya.co.jp/search_detail/product?search_detail_called=1&amp;table_kbn=E&amp;exp_id=0</v>
      </c>
    </row>
    <row r="401" spans="1:2" x14ac:dyDescent="0.15">
      <c r="A401" s="1">
        <f>アナメン詳細!A400</f>
        <v>0</v>
      </c>
      <c r="B401" t="str">
        <f t="shared" si="6"/>
        <v>https://pro.kinokuniya.co.jp/search_detail/product?search_detail_called=1&amp;table_kbn=E&amp;exp_id=0</v>
      </c>
    </row>
    <row r="402" spans="1:2" x14ac:dyDescent="0.15">
      <c r="A402" s="1">
        <f>アナメン詳細!A401</f>
        <v>0</v>
      </c>
      <c r="B402" t="str">
        <f t="shared" si="6"/>
        <v>https://pro.kinokuniya.co.jp/search_detail/product?search_detail_called=1&amp;table_kbn=E&amp;exp_id=0</v>
      </c>
    </row>
    <row r="403" spans="1:2" x14ac:dyDescent="0.15">
      <c r="A403" s="1">
        <f>アナメン詳細!A402</f>
        <v>0</v>
      </c>
      <c r="B403" t="str">
        <f t="shared" si="6"/>
        <v>https://pro.kinokuniya.co.jp/search_detail/product?search_detail_called=1&amp;table_kbn=E&amp;exp_id=0</v>
      </c>
    </row>
    <row r="404" spans="1:2" x14ac:dyDescent="0.15">
      <c r="A404" s="1">
        <f>アナメン詳細!A403</f>
        <v>0</v>
      </c>
      <c r="B404" t="str">
        <f t="shared" si="6"/>
        <v>https://pro.kinokuniya.co.jp/search_detail/product?search_detail_called=1&amp;table_kbn=E&amp;exp_id=0</v>
      </c>
    </row>
    <row r="405" spans="1:2" x14ac:dyDescent="0.15">
      <c r="A405" s="1">
        <f>アナメン詳細!A404</f>
        <v>0</v>
      </c>
      <c r="B405" t="str">
        <f t="shared" si="6"/>
        <v>https://pro.kinokuniya.co.jp/search_detail/product?search_detail_called=1&amp;table_kbn=E&amp;exp_id=0</v>
      </c>
    </row>
    <row r="406" spans="1:2" x14ac:dyDescent="0.15">
      <c r="A406" s="1">
        <f>アナメン詳細!A405</f>
        <v>0</v>
      </c>
      <c r="B406" t="str">
        <f t="shared" si="6"/>
        <v>https://pro.kinokuniya.co.jp/search_detail/product?search_detail_called=1&amp;table_kbn=E&amp;exp_id=0</v>
      </c>
    </row>
    <row r="407" spans="1:2" x14ac:dyDescent="0.15">
      <c r="A407" s="1">
        <f>アナメン詳細!A406</f>
        <v>0</v>
      </c>
      <c r="B407" t="str">
        <f t="shared" si="6"/>
        <v>https://pro.kinokuniya.co.jp/search_detail/product?search_detail_called=1&amp;table_kbn=E&amp;exp_id=0</v>
      </c>
    </row>
    <row r="408" spans="1:2" x14ac:dyDescent="0.15">
      <c r="A408" s="1">
        <f>アナメン詳細!A407</f>
        <v>0</v>
      </c>
      <c r="B408" t="str">
        <f t="shared" si="6"/>
        <v>https://pro.kinokuniya.co.jp/search_detail/product?search_detail_called=1&amp;table_kbn=E&amp;exp_id=0</v>
      </c>
    </row>
    <row r="409" spans="1:2" x14ac:dyDescent="0.15">
      <c r="A409" s="1">
        <f>アナメン詳細!A408</f>
        <v>0</v>
      </c>
      <c r="B409" t="str">
        <f t="shared" si="6"/>
        <v>https://pro.kinokuniya.co.jp/search_detail/product?search_detail_called=1&amp;table_kbn=E&amp;exp_id=0</v>
      </c>
    </row>
    <row r="410" spans="1:2" x14ac:dyDescent="0.15">
      <c r="A410" s="1">
        <f>アナメン詳細!A409</f>
        <v>0</v>
      </c>
      <c r="B410" t="str">
        <f t="shared" si="6"/>
        <v>https://pro.kinokuniya.co.jp/search_detail/product?search_detail_called=1&amp;table_kbn=E&amp;exp_id=0</v>
      </c>
    </row>
    <row r="411" spans="1:2" x14ac:dyDescent="0.15">
      <c r="A411" s="1">
        <f>アナメン詳細!A410</f>
        <v>0</v>
      </c>
      <c r="B411" t="str">
        <f t="shared" si="6"/>
        <v>https://pro.kinokuniya.co.jp/search_detail/product?search_detail_called=1&amp;table_kbn=E&amp;exp_id=0</v>
      </c>
    </row>
    <row r="412" spans="1:2" x14ac:dyDescent="0.15">
      <c r="A412" s="1">
        <f>アナメン詳細!A411</f>
        <v>0</v>
      </c>
      <c r="B412" t="str">
        <f t="shared" si="6"/>
        <v>https://pro.kinokuniya.co.jp/search_detail/product?search_detail_called=1&amp;table_kbn=E&amp;exp_id=0</v>
      </c>
    </row>
    <row r="413" spans="1:2" x14ac:dyDescent="0.15">
      <c r="A413" s="1">
        <f>アナメン詳細!A412</f>
        <v>0</v>
      </c>
      <c r="B413" t="str">
        <f t="shared" si="6"/>
        <v>https://pro.kinokuniya.co.jp/search_detail/product?search_detail_called=1&amp;table_kbn=E&amp;exp_id=0</v>
      </c>
    </row>
    <row r="414" spans="1:2" x14ac:dyDescent="0.15">
      <c r="A414" s="1">
        <f>アナメン詳細!A413</f>
        <v>0</v>
      </c>
      <c r="B414" t="str">
        <f t="shared" si="6"/>
        <v>https://pro.kinokuniya.co.jp/search_detail/product?search_detail_called=1&amp;table_kbn=E&amp;exp_id=0</v>
      </c>
    </row>
    <row r="415" spans="1:2" x14ac:dyDescent="0.15">
      <c r="A415" s="1">
        <f>アナメン詳細!A414</f>
        <v>0</v>
      </c>
      <c r="B415" t="str">
        <f t="shared" si="6"/>
        <v>https://pro.kinokuniya.co.jp/search_detail/product?search_detail_called=1&amp;table_kbn=E&amp;exp_id=0</v>
      </c>
    </row>
    <row r="416" spans="1:2" x14ac:dyDescent="0.15">
      <c r="A416" s="1">
        <f>アナメン詳細!A415</f>
        <v>0</v>
      </c>
      <c r="B416" t="str">
        <f t="shared" si="6"/>
        <v>https://pro.kinokuniya.co.jp/search_detail/product?search_detail_called=1&amp;table_kbn=E&amp;exp_id=0</v>
      </c>
    </row>
    <row r="417" spans="1:2" x14ac:dyDescent="0.15">
      <c r="A417" s="1">
        <f>アナメン詳細!A416</f>
        <v>0</v>
      </c>
      <c r="B417" t="str">
        <f t="shared" si="6"/>
        <v>https://pro.kinokuniya.co.jp/search_detail/product?search_detail_called=1&amp;table_kbn=E&amp;exp_id=0</v>
      </c>
    </row>
    <row r="418" spans="1:2" x14ac:dyDescent="0.15">
      <c r="A418" s="1">
        <f>アナメン詳細!A417</f>
        <v>0</v>
      </c>
      <c r="B418" t="str">
        <f t="shared" si="6"/>
        <v>https://pro.kinokuniya.co.jp/search_detail/product?search_detail_called=1&amp;table_kbn=E&amp;exp_id=0</v>
      </c>
    </row>
    <row r="419" spans="1:2" x14ac:dyDescent="0.15">
      <c r="A419" s="1">
        <f>アナメン詳細!A418</f>
        <v>0</v>
      </c>
      <c r="B419" t="str">
        <f t="shared" si="6"/>
        <v>https://pro.kinokuniya.co.jp/search_detail/product?search_detail_called=1&amp;table_kbn=E&amp;exp_id=0</v>
      </c>
    </row>
    <row r="420" spans="1:2" x14ac:dyDescent="0.15">
      <c r="A420" s="1">
        <f>アナメン詳細!A419</f>
        <v>0</v>
      </c>
      <c r="B420" t="str">
        <f t="shared" si="6"/>
        <v>https://pro.kinokuniya.co.jp/search_detail/product?search_detail_called=1&amp;table_kbn=E&amp;exp_id=0</v>
      </c>
    </row>
    <row r="421" spans="1:2" x14ac:dyDescent="0.15">
      <c r="A421" s="1">
        <f>アナメン詳細!A420</f>
        <v>0</v>
      </c>
      <c r="B421" t="str">
        <f t="shared" si="6"/>
        <v>https://pro.kinokuniya.co.jp/search_detail/product?search_detail_called=1&amp;table_kbn=E&amp;exp_id=0</v>
      </c>
    </row>
    <row r="422" spans="1:2" x14ac:dyDescent="0.15">
      <c r="A422" s="1">
        <f>アナメン詳細!A421</f>
        <v>0</v>
      </c>
      <c r="B422" t="str">
        <f t="shared" si="6"/>
        <v>https://pro.kinokuniya.co.jp/search_detail/product?search_detail_called=1&amp;table_kbn=E&amp;exp_id=0</v>
      </c>
    </row>
    <row r="423" spans="1:2" x14ac:dyDescent="0.15">
      <c r="A423" s="1">
        <f>アナメン詳細!A422</f>
        <v>0</v>
      </c>
      <c r="B423" t="str">
        <f t="shared" si="6"/>
        <v>https://pro.kinokuniya.co.jp/search_detail/product?search_detail_called=1&amp;table_kbn=E&amp;exp_id=0</v>
      </c>
    </row>
    <row r="424" spans="1:2" x14ac:dyDescent="0.15">
      <c r="A424" s="1">
        <f>アナメン詳細!A423</f>
        <v>0</v>
      </c>
      <c r="B424" t="str">
        <f t="shared" si="6"/>
        <v>https://pro.kinokuniya.co.jp/search_detail/product?search_detail_called=1&amp;table_kbn=E&amp;exp_id=0</v>
      </c>
    </row>
    <row r="425" spans="1:2" x14ac:dyDescent="0.15">
      <c r="A425" s="1">
        <f>アナメン詳細!A424</f>
        <v>0</v>
      </c>
      <c r="B425" t="str">
        <f t="shared" si="6"/>
        <v>https://pro.kinokuniya.co.jp/search_detail/product?search_detail_called=1&amp;table_kbn=E&amp;exp_id=0</v>
      </c>
    </row>
    <row r="426" spans="1:2" x14ac:dyDescent="0.15">
      <c r="A426" s="1">
        <f>アナメン詳細!A425</f>
        <v>0</v>
      </c>
      <c r="B426" t="str">
        <f t="shared" si="6"/>
        <v>https://pro.kinokuniya.co.jp/search_detail/product?search_detail_called=1&amp;table_kbn=E&amp;exp_id=0</v>
      </c>
    </row>
    <row r="427" spans="1:2" x14ac:dyDescent="0.15">
      <c r="A427" s="1">
        <f>アナメン詳細!A426</f>
        <v>0</v>
      </c>
      <c r="B427" t="str">
        <f t="shared" si="6"/>
        <v>https://pro.kinokuniya.co.jp/search_detail/product?search_detail_called=1&amp;table_kbn=E&amp;exp_id=0</v>
      </c>
    </row>
    <row r="428" spans="1:2" x14ac:dyDescent="0.15">
      <c r="A428" s="1">
        <f>アナメン詳細!A427</f>
        <v>0</v>
      </c>
      <c r="B428" t="str">
        <f t="shared" si="6"/>
        <v>https://pro.kinokuniya.co.jp/search_detail/product?search_detail_called=1&amp;table_kbn=E&amp;exp_id=0</v>
      </c>
    </row>
    <row r="429" spans="1:2" x14ac:dyDescent="0.15">
      <c r="A429" s="1">
        <f>アナメン詳細!A428</f>
        <v>0</v>
      </c>
      <c r="B429" t="str">
        <f t="shared" si="6"/>
        <v>https://pro.kinokuniya.co.jp/search_detail/product?search_detail_called=1&amp;table_kbn=E&amp;exp_id=0</v>
      </c>
    </row>
    <row r="430" spans="1:2" x14ac:dyDescent="0.15">
      <c r="A430" s="1">
        <f>アナメン詳細!A429</f>
        <v>0</v>
      </c>
      <c r="B430" t="str">
        <f t="shared" si="6"/>
        <v>https://pro.kinokuniya.co.jp/search_detail/product?search_detail_called=1&amp;table_kbn=E&amp;exp_id=0</v>
      </c>
    </row>
    <row r="431" spans="1:2" x14ac:dyDescent="0.15">
      <c r="A431" s="1">
        <f>アナメン詳細!A430</f>
        <v>0</v>
      </c>
      <c r="B431" t="str">
        <f t="shared" si="6"/>
        <v>https://pro.kinokuniya.co.jp/search_detail/product?search_detail_called=1&amp;table_kbn=E&amp;exp_id=0</v>
      </c>
    </row>
    <row r="432" spans="1:2" x14ac:dyDescent="0.15">
      <c r="A432" s="1">
        <f>アナメン詳細!A431</f>
        <v>0</v>
      </c>
      <c r="B432" t="str">
        <f t="shared" si="6"/>
        <v>https://pro.kinokuniya.co.jp/search_detail/product?search_detail_called=1&amp;table_kbn=E&amp;exp_id=0</v>
      </c>
    </row>
    <row r="433" spans="1:2" x14ac:dyDescent="0.15">
      <c r="A433" s="1">
        <f>アナメン詳細!A432</f>
        <v>0</v>
      </c>
      <c r="B433" t="str">
        <f t="shared" si="6"/>
        <v>https://pro.kinokuniya.co.jp/search_detail/product?search_detail_called=1&amp;table_kbn=E&amp;exp_id=0</v>
      </c>
    </row>
    <row r="434" spans="1:2" x14ac:dyDescent="0.15">
      <c r="A434" s="1">
        <f>アナメン詳細!A433</f>
        <v>0</v>
      </c>
      <c r="B434" t="str">
        <f t="shared" si="6"/>
        <v>https://pro.kinokuniya.co.jp/search_detail/product?search_detail_called=1&amp;table_kbn=E&amp;exp_id=0</v>
      </c>
    </row>
    <row r="435" spans="1:2" x14ac:dyDescent="0.15">
      <c r="A435" s="1">
        <f>アナメン詳細!A434</f>
        <v>0</v>
      </c>
      <c r="B435" t="str">
        <f t="shared" si="6"/>
        <v>https://pro.kinokuniya.co.jp/search_detail/product?search_detail_called=1&amp;table_kbn=E&amp;exp_id=0</v>
      </c>
    </row>
    <row r="436" spans="1:2" x14ac:dyDescent="0.15">
      <c r="A436" s="1">
        <f>アナメン詳細!A435</f>
        <v>0</v>
      </c>
      <c r="B436" t="str">
        <f t="shared" si="6"/>
        <v>https://pro.kinokuniya.co.jp/search_detail/product?search_detail_called=1&amp;table_kbn=E&amp;exp_id=0</v>
      </c>
    </row>
    <row r="437" spans="1:2" x14ac:dyDescent="0.15">
      <c r="A437" s="1">
        <f>アナメン詳細!A436</f>
        <v>0</v>
      </c>
      <c r="B437" t="str">
        <f t="shared" si="6"/>
        <v>https://pro.kinokuniya.co.jp/search_detail/product?search_detail_called=1&amp;table_kbn=E&amp;exp_id=0</v>
      </c>
    </row>
    <row r="438" spans="1:2" x14ac:dyDescent="0.15">
      <c r="A438" s="1">
        <f>アナメン詳細!A437</f>
        <v>0</v>
      </c>
      <c r="B438" t="str">
        <f t="shared" si="6"/>
        <v>https://pro.kinokuniya.co.jp/search_detail/product?search_detail_called=1&amp;table_kbn=E&amp;exp_id=0</v>
      </c>
    </row>
    <row r="439" spans="1:2" x14ac:dyDescent="0.15">
      <c r="A439" s="1">
        <f>アナメン詳細!A438</f>
        <v>0</v>
      </c>
      <c r="B439" t="str">
        <f t="shared" si="6"/>
        <v>https://pro.kinokuniya.co.jp/search_detail/product?search_detail_called=1&amp;table_kbn=E&amp;exp_id=0</v>
      </c>
    </row>
    <row r="440" spans="1:2" x14ac:dyDescent="0.15">
      <c r="A440" s="1">
        <f>アナメン詳細!A439</f>
        <v>0</v>
      </c>
      <c r="B440" t="str">
        <f t="shared" si="6"/>
        <v>https://pro.kinokuniya.co.jp/search_detail/product?search_detail_called=1&amp;table_kbn=E&amp;exp_id=0</v>
      </c>
    </row>
    <row r="441" spans="1:2" x14ac:dyDescent="0.15">
      <c r="A441" s="1">
        <f>アナメン詳細!A440</f>
        <v>0</v>
      </c>
      <c r="B441" t="str">
        <f t="shared" si="6"/>
        <v>https://pro.kinokuniya.co.jp/search_detail/product?search_detail_called=1&amp;table_kbn=E&amp;exp_id=0</v>
      </c>
    </row>
    <row r="442" spans="1:2" x14ac:dyDescent="0.15">
      <c r="A442" s="1">
        <f>アナメン詳細!A441</f>
        <v>0</v>
      </c>
      <c r="B442" t="str">
        <f t="shared" si="6"/>
        <v>https://pro.kinokuniya.co.jp/search_detail/product?search_detail_called=1&amp;table_kbn=E&amp;exp_id=0</v>
      </c>
    </row>
    <row r="443" spans="1:2" x14ac:dyDescent="0.15">
      <c r="A443" s="1">
        <f>アナメン詳細!A442</f>
        <v>0</v>
      </c>
      <c r="B443" t="str">
        <f t="shared" si="6"/>
        <v>https://pro.kinokuniya.co.jp/search_detail/product?search_detail_called=1&amp;table_kbn=E&amp;exp_id=0</v>
      </c>
    </row>
    <row r="444" spans="1:2" x14ac:dyDescent="0.15">
      <c r="A444" s="1">
        <f>アナメン詳細!A443</f>
        <v>0</v>
      </c>
      <c r="B444" t="str">
        <f t="shared" si="6"/>
        <v>https://pro.kinokuniya.co.jp/search_detail/product?search_detail_called=1&amp;table_kbn=E&amp;exp_id=0</v>
      </c>
    </row>
    <row r="445" spans="1:2" x14ac:dyDescent="0.15">
      <c r="A445" s="1">
        <f>アナメン詳細!A444</f>
        <v>0</v>
      </c>
      <c r="B445" t="str">
        <f t="shared" si="6"/>
        <v>https://pro.kinokuniya.co.jp/search_detail/product?search_detail_called=1&amp;table_kbn=E&amp;exp_id=0</v>
      </c>
    </row>
    <row r="446" spans="1:2" x14ac:dyDescent="0.15">
      <c r="A446" s="1">
        <f>アナメン詳細!A445</f>
        <v>0</v>
      </c>
      <c r="B446" t="str">
        <f t="shared" si="6"/>
        <v>https://pro.kinokuniya.co.jp/search_detail/product?search_detail_called=1&amp;table_kbn=E&amp;exp_id=0</v>
      </c>
    </row>
    <row r="447" spans="1:2" x14ac:dyDescent="0.15">
      <c r="A447" s="1">
        <f>アナメン詳細!A446</f>
        <v>0</v>
      </c>
      <c r="B447" t="str">
        <f t="shared" si="6"/>
        <v>https://pro.kinokuniya.co.jp/search_detail/product?search_detail_called=1&amp;table_kbn=E&amp;exp_id=0</v>
      </c>
    </row>
    <row r="448" spans="1:2" x14ac:dyDescent="0.15">
      <c r="A448" s="1">
        <f>アナメン詳細!A447</f>
        <v>0</v>
      </c>
      <c r="B448" t="str">
        <f t="shared" si="6"/>
        <v>https://pro.kinokuniya.co.jp/search_detail/product?search_detail_called=1&amp;table_kbn=E&amp;exp_id=0</v>
      </c>
    </row>
    <row r="449" spans="1:2" x14ac:dyDescent="0.15">
      <c r="A449" s="1">
        <f>アナメン詳細!A448</f>
        <v>0</v>
      </c>
      <c r="B449" t="str">
        <f t="shared" si="6"/>
        <v>https://pro.kinokuniya.co.jp/search_detail/product?search_detail_called=1&amp;table_kbn=E&amp;exp_id=0</v>
      </c>
    </row>
    <row r="450" spans="1:2" x14ac:dyDescent="0.15">
      <c r="A450" s="1">
        <f>アナメン詳細!A449</f>
        <v>0</v>
      </c>
      <c r="B450" t="str">
        <f t="shared" si="6"/>
        <v>https://pro.kinokuniya.co.jp/search_detail/product?search_detail_called=1&amp;table_kbn=E&amp;exp_id=0</v>
      </c>
    </row>
    <row r="451" spans="1:2" x14ac:dyDescent="0.15">
      <c r="A451" s="1">
        <f>アナメン詳細!A450</f>
        <v>0</v>
      </c>
      <c r="B451" t="str">
        <f t="shared" si="6"/>
        <v>https://pro.kinokuniya.co.jp/search_detail/product?search_detail_called=1&amp;table_kbn=E&amp;exp_id=0</v>
      </c>
    </row>
    <row r="452" spans="1:2" x14ac:dyDescent="0.15">
      <c r="A452" s="1">
        <f>アナメン詳細!A451</f>
        <v>0</v>
      </c>
      <c r="B452" t="str">
        <f t="shared" ref="B452:B515" si="7">CONCATENATE($B$1,A452)</f>
        <v>https://pro.kinokuniya.co.jp/search_detail/product?search_detail_called=1&amp;table_kbn=E&amp;exp_id=0</v>
      </c>
    </row>
    <row r="453" spans="1:2" x14ac:dyDescent="0.15">
      <c r="A453" s="1">
        <f>アナメン詳細!A452</f>
        <v>0</v>
      </c>
      <c r="B453" t="str">
        <f t="shared" si="7"/>
        <v>https://pro.kinokuniya.co.jp/search_detail/product?search_detail_called=1&amp;table_kbn=E&amp;exp_id=0</v>
      </c>
    </row>
    <row r="454" spans="1:2" x14ac:dyDescent="0.15">
      <c r="A454" s="1">
        <f>アナメン詳細!A453</f>
        <v>0</v>
      </c>
      <c r="B454" t="str">
        <f t="shared" si="7"/>
        <v>https://pro.kinokuniya.co.jp/search_detail/product?search_detail_called=1&amp;table_kbn=E&amp;exp_id=0</v>
      </c>
    </row>
    <row r="455" spans="1:2" x14ac:dyDescent="0.15">
      <c r="A455" s="1">
        <f>アナメン詳細!A454</f>
        <v>0</v>
      </c>
      <c r="B455" t="str">
        <f t="shared" si="7"/>
        <v>https://pro.kinokuniya.co.jp/search_detail/product?search_detail_called=1&amp;table_kbn=E&amp;exp_id=0</v>
      </c>
    </row>
    <row r="456" spans="1:2" x14ac:dyDescent="0.15">
      <c r="A456" s="1">
        <f>アナメン詳細!A455</f>
        <v>0</v>
      </c>
      <c r="B456" t="str">
        <f t="shared" si="7"/>
        <v>https://pro.kinokuniya.co.jp/search_detail/product?search_detail_called=1&amp;table_kbn=E&amp;exp_id=0</v>
      </c>
    </row>
    <row r="457" spans="1:2" x14ac:dyDescent="0.15">
      <c r="A457" s="1">
        <f>アナメン詳細!A456</f>
        <v>0</v>
      </c>
      <c r="B457" t="str">
        <f t="shared" si="7"/>
        <v>https://pro.kinokuniya.co.jp/search_detail/product?search_detail_called=1&amp;table_kbn=E&amp;exp_id=0</v>
      </c>
    </row>
    <row r="458" spans="1:2" x14ac:dyDescent="0.15">
      <c r="A458" s="1">
        <f>アナメン詳細!A457</f>
        <v>0</v>
      </c>
      <c r="B458" t="str">
        <f t="shared" si="7"/>
        <v>https://pro.kinokuniya.co.jp/search_detail/product?search_detail_called=1&amp;table_kbn=E&amp;exp_id=0</v>
      </c>
    </row>
    <row r="459" spans="1:2" x14ac:dyDescent="0.15">
      <c r="A459" s="1">
        <f>アナメン詳細!A458</f>
        <v>0</v>
      </c>
      <c r="B459" t="str">
        <f t="shared" si="7"/>
        <v>https://pro.kinokuniya.co.jp/search_detail/product?search_detail_called=1&amp;table_kbn=E&amp;exp_id=0</v>
      </c>
    </row>
    <row r="460" spans="1:2" x14ac:dyDescent="0.15">
      <c r="A460" s="1">
        <f>アナメン詳細!A459</f>
        <v>0</v>
      </c>
      <c r="B460" t="str">
        <f t="shared" si="7"/>
        <v>https://pro.kinokuniya.co.jp/search_detail/product?search_detail_called=1&amp;table_kbn=E&amp;exp_id=0</v>
      </c>
    </row>
    <row r="461" spans="1:2" x14ac:dyDescent="0.15">
      <c r="A461" s="1">
        <f>アナメン詳細!A460</f>
        <v>0</v>
      </c>
      <c r="B461" t="str">
        <f t="shared" si="7"/>
        <v>https://pro.kinokuniya.co.jp/search_detail/product?search_detail_called=1&amp;table_kbn=E&amp;exp_id=0</v>
      </c>
    </row>
    <row r="462" spans="1:2" x14ac:dyDescent="0.15">
      <c r="A462" s="1">
        <f>アナメン詳細!A461</f>
        <v>0</v>
      </c>
      <c r="B462" t="str">
        <f t="shared" si="7"/>
        <v>https://pro.kinokuniya.co.jp/search_detail/product?search_detail_called=1&amp;table_kbn=E&amp;exp_id=0</v>
      </c>
    </row>
    <row r="463" spans="1:2" x14ac:dyDescent="0.15">
      <c r="A463" s="1">
        <f>アナメン詳細!A462</f>
        <v>0</v>
      </c>
      <c r="B463" t="str">
        <f t="shared" si="7"/>
        <v>https://pro.kinokuniya.co.jp/search_detail/product?search_detail_called=1&amp;table_kbn=E&amp;exp_id=0</v>
      </c>
    </row>
    <row r="464" spans="1:2" x14ac:dyDescent="0.15">
      <c r="A464" s="1">
        <f>アナメン詳細!A463</f>
        <v>0</v>
      </c>
      <c r="B464" t="str">
        <f t="shared" si="7"/>
        <v>https://pro.kinokuniya.co.jp/search_detail/product?search_detail_called=1&amp;table_kbn=E&amp;exp_id=0</v>
      </c>
    </row>
    <row r="465" spans="1:2" x14ac:dyDescent="0.15">
      <c r="A465" s="1">
        <f>アナメン詳細!A464</f>
        <v>0</v>
      </c>
      <c r="B465" t="str">
        <f t="shared" si="7"/>
        <v>https://pro.kinokuniya.co.jp/search_detail/product?search_detail_called=1&amp;table_kbn=E&amp;exp_id=0</v>
      </c>
    </row>
    <row r="466" spans="1:2" x14ac:dyDescent="0.15">
      <c r="A466" s="1">
        <f>アナメン詳細!A465</f>
        <v>0</v>
      </c>
      <c r="B466" t="str">
        <f t="shared" si="7"/>
        <v>https://pro.kinokuniya.co.jp/search_detail/product?search_detail_called=1&amp;table_kbn=E&amp;exp_id=0</v>
      </c>
    </row>
    <row r="467" spans="1:2" x14ac:dyDescent="0.15">
      <c r="A467" s="1">
        <f>アナメン詳細!A466</f>
        <v>0</v>
      </c>
      <c r="B467" t="str">
        <f t="shared" si="7"/>
        <v>https://pro.kinokuniya.co.jp/search_detail/product?search_detail_called=1&amp;table_kbn=E&amp;exp_id=0</v>
      </c>
    </row>
    <row r="468" spans="1:2" x14ac:dyDescent="0.15">
      <c r="A468" s="1">
        <f>アナメン詳細!A467</f>
        <v>0</v>
      </c>
      <c r="B468" t="str">
        <f t="shared" si="7"/>
        <v>https://pro.kinokuniya.co.jp/search_detail/product?search_detail_called=1&amp;table_kbn=E&amp;exp_id=0</v>
      </c>
    </row>
    <row r="469" spans="1:2" x14ac:dyDescent="0.15">
      <c r="A469" s="1">
        <f>アナメン詳細!A468</f>
        <v>0</v>
      </c>
      <c r="B469" t="str">
        <f t="shared" si="7"/>
        <v>https://pro.kinokuniya.co.jp/search_detail/product?search_detail_called=1&amp;table_kbn=E&amp;exp_id=0</v>
      </c>
    </row>
    <row r="470" spans="1:2" x14ac:dyDescent="0.15">
      <c r="A470" s="1">
        <f>アナメン詳細!A469</f>
        <v>0</v>
      </c>
      <c r="B470" t="str">
        <f t="shared" si="7"/>
        <v>https://pro.kinokuniya.co.jp/search_detail/product?search_detail_called=1&amp;table_kbn=E&amp;exp_id=0</v>
      </c>
    </row>
    <row r="471" spans="1:2" x14ac:dyDescent="0.15">
      <c r="A471" s="1">
        <f>アナメン詳細!A470</f>
        <v>0</v>
      </c>
      <c r="B471" t="str">
        <f t="shared" si="7"/>
        <v>https://pro.kinokuniya.co.jp/search_detail/product?search_detail_called=1&amp;table_kbn=E&amp;exp_id=0</v>
      </c>
    </row>
    <row r="472" spans="1:2" x14ac:dyDescent="0.15">
      <c r="A472" s="1">
        <f>アナメン詳細!A471</f>
        <v>0</v>
      </c>
      <c r="B472" t="str">
        <f t="shared" si="7"/>
        <v>https://pro.kinokuniya.co.jp/search_detail/product?search_detail_called=1&amp;table_kbn=E&amp;exp_id=0</v>
      </c>
    </row>
    <row r="473" spans="1:2" x14ac:dyDescent="0.15">
      <c r="A473" s="1">
        <f>アナメン詳細!A472</f>
        <v>0</v>
      </c>
      <c r="B473" t="str">
        <f t="shared" si="7"/>
        <v>https://pro.kinokuniya.co.jp/search_detail/product?search_detail_called=1&amp;table_kbn=E&amp;exp_id=0</v>
      </c>
    </row>
    <row r="474" spans="1:2" x14ac:dyDescent="0.15">
      <c r="A474" s="1">
        <f>アナメン詳細!A473</f>
        <v>0</v>
      </c>
      <c r="B474" t="str">
        <f t="shared" si="7"/>
        <v>https://pro.kinokuniya.co.jp/search_detail/product?search_detail_called=1&amp;table_kbn=E&amp;exp_id=0</v>
      </c>
    </row>
    <row r="475" spans="1:2" x14ac:dyDescent="0.15">
      <c r="A475" s="1">
        <f>アナメン詳細!A474</f>
        <v>0</v>
      </c>
      <c r="B475" t="str">
        <f t="shared" si="7"/>
        <v>https://pro.kinokuniya.co.jp/search_detail/product?search_detail_called=1&amp;table_kbn=E&amp;exp_id=0</v>
      </c>
    </row>
    <row r="476" spans="1:2" x14ac:dyDescent="0.15">
      <c r="A476" s="1">
        <f>アナメン詳細!A475</f>
        <v>0</v>
      </c>
      <c r="B476" t="str">
        <f t="shared" si="7"/>
        <v>https://pro.kinokuniya.co.jp/search_detail/product?search_detail_called=1&amp;table_kbn=E&amp;exp_id=0</v>
      </c>
    </row>
    <row r="477" spans="1:2" x14ac:dyDescent="0.15">
      <c r="A477" s="1">
        <f>アナメン詳細!A476</f>
        <v>0</v>
      </c>
      <c r="B477" t="str">
        <f t="shared" si="7"/>
        <v>https://pro.kinokuniya.co.jp/search_detail/product?search_detail_called=1&amp;table_kbn=E&amp;exp_id=0</v>
      </c>
    </row>
    <row r="478" spans="1:2" x14ac:dyDescent="0.15">
      <c r="A478" s="1">
        <f>アナメン詳細!A477</f>
        <v>0</v>
      </c>
      <c r="B478" t="str">
        <f t="shared" si="7"/>
        <v>https://pro.kinokuniya.co.jp/search_detail/product?search_detail_called=1&amp;table_kbn=E&amp;exp_id=0</v>
      </c>
    </row>
    <row r="479" spans="1:2" x14ac:dyDescent="0.15">
      <c r="A479" s="1">
        <f>アナメン詳細!A478</f>
        <v>0</v>
      </c>
      <c r="B479" t="str">
        <f t="shared" si="7"/>
        <v>https://pro.kinokuniya.co.jp/search_detail/product?search_detail_called=1&amp;table_kbn=E&amp;exp_id=0</v>
      </c>
    </row>
    <row r="480" spans="1:2" x14ac:dyDescent="0.15">
      <c r="A480" s="1">
        <f>アナメン詳細!A479</f>
        <v>0</v>
      </c>
      <c r="B480" t="str">
        <f t="shared" si="7"/>
        <v>https://pro.kinokuniya.co.jp/search_detail/product?search_detail_called=1&amp;table_kbn=E&amp;exp_id=0</v>
      </c>
    </row>
    <row r="481" spans="1:2" x14ac:dyDescent="0.15">
      <c r="A481" s="1">
        <f>アナメン詳細!A480</f>
        <v>0</v>
      </c>
      <c r="B481" t="str">
        <f t="shared" si="7"/>
        <v>https://pro.kinokuniya.co.jp/search_detail/product?search_detail_called=1&amp;table_kbn=E&amp;exp_id=0</v>
      </c>
    </row>
    <row r="482" spans="1:2" x14ac:dyDescent="0.15">
      <c r="A482" s="1">
        <f>アナメン詳細!A481</f>
        <v>0</v>
      </c>
      <c r="B482" t="str">
        <f t="shared" si="7"/>
        <v>https://pro.kinokuniya.co.jp/search_detail/product?search_detail_called=1&amp;table_kbn=E&amp;exp_id=0</v>
      </c>
    </row>
    <row r="483" spans="1:2" x14ac:dyDescent="0.15">
      <c r="A483" s="1">
        <f>アナメン詳細!A482</f>
        <v>0</v>
      </c>
      <c r="B483" t="str">
        <f t="shared" si="7"/>
        <v>https://pro.kinokuniya.co.jp/search_detail/product?search_detail_called=1&amp;table_kbn=E&amp;exp_id=0</v>
      </c>
    </row>
    <row r="484" spans="1:2" x14ac:dyDescent="0.15">
      <c r="A484" s="1">
        <f>アナメン詳細!A483</f>
        <v>0</v>
      </c>
      <c r="B484" t="str">
        <f t="shared" si="7"/>
        <v>https://pro.kinokuniya.co.jp/search_detail/product?search_detail_called=1&amp;table_kbn=E&amp;exp_id=0</v>
      </c>
    </row>
    <row r="485" spans="1:2" x14ac:dyDescent="0.15">
      <c r="A485" s="1">
        <f>アナメン詳細!A484</f>
        <v>0</v>
      </c>
      <c r="B485" t="str">
        <f t="shared" si="7"/>
        <v>https://pro.kinokuniya.co.jp/search_detail/product?search_detail_called=1&amp;table_kbn=E&amp;exp_id=0</v>
      </c>
    </row>
    <row r="486" spans="1:2" x14ac:dyDescent="0.15">
      <c r="A486" s="1">
        <f>アナメン詳細!A485</f>
        <v>0</v>
      </c>
      <c r="B486" t="str">
        <f t="shared" si="7"/>
        <v>https://pro.kinokuniya.co.jp/search_detail/product?search_detail_called=1&amp;table_kbn=E&amp;exp_id=0</v>
      </c>
    </row>
    <row r="487" spans="1:2" x14ac:dyDescent="0.15">
      <c r="A487" s="1">
        <f>アナメン詳細!A486</f>
        <v>0</v>
      </c>
      <c r="B487" t="str">
        <f t="shared" si="7"/>
        <v>https://pro.kinokuniya.co.jp/search_detail/product?search_detail_called=1&amp;table_kbn=E&amp;exp_id=0</v>
      </c>
    </row>
    <row r="488" spans="1:2" x14ac:dyDescent="0.15">
      <c r="A488" s="1">
        <f>アナメン詳細!A487</f>
        <v>0</v>
      </c>
      <c r="B488" t="str">
        <f t="shared" si="7"/>
        <v>https://pro.kinokuniya.co.jp/search_detail/product?search_detail_called=1&amp;table_kbn=E&amp;exp_id=0</v>
      </c>
    </row>
    <row r="489" spans="1:2" x14ac:dyDescent="0.15">
      <c r="A489" s="1">
        <f>アナメン詳細!A488</f>
        <v>0</v>
      </c>
      <c r="B489" t="str">
        <f t="shared" si="7"/>
        <v>https://pro.kinokuniya.co.jp/search_detail/product?search_detail_called=1&amp;table_kbn=E&amp;exp_id=0</v>
      </c>
    </row>
    <row r="490" spans="1:2" x14ac:dyDescent="0.15">
      <c r="A490" s="1">
        <f>アナメン詳細!A489</f>
        <v>0</v>
      </c>
      <c r="B490" t="str">
        <f t="shared" si="7"/>
        <v>https://pro.kinokuniya.co.jp/search_detail/product?search_detail_called=1&amp;table_kbn=E&amp;exp_id=0</v>
      </c>
    </row>
    <row r="491" spans="1:2" x14ac:dyDescent="0.15">
      <c r="A491" s="1">
        <f>アナメン詳細!A490</f>
        <v>0</v>
      </c>
      <c r="B491" t="str">
        <f t="shared" si="7"/>
        <v>https://pro.kinokuniya.co.jp/search_detail/product?search_detail_called=1&amp;table_kbn=E&amp;exp_id=0</v>
      </c>
    </row>
    <row r="492" spans="1:2" x14ac:dyDescent="0.15">
      <c r="A492" s="1">
        <f>アナメン詳細!A491</f>
        <v>0</v>
      </c>
      <c r="B492" t="str">
        <f t="shared" si="7"/>
        <v>https://pro.kinokuniya.co.jp/search_detail/product?search_detail_called=1&amp;table_kbn=E&amp;exp_id=0</v>
      </c>
    </row>
    <row r="493" spans="1:2" x14ac:dyDescent="0.15">
      <c r="A493" s="1">
        <f>アナメン詳細!A492</f>
        <v>0</v>
      </c>
      <c r="B493" t="str">
        <f t="shared" si="7"/>
        <v>https://pro.kinokuniya.co.jp/search_detail/product?search_detail_called=1&amp;table_kbn=E&amp;exp_id=0</v>
      </c>
    </row>
    <row r="494" spans="1:2" x14ac:dyDescent="0.15">
      <c r="A494" s="1">
        <f>アナメン詳細!A493</f>
        <v>0</v>
      </c>
      <c r="B494" t="str">
        <f t="shared" si="7"/>
        <v>https://pro.kinokuniya.co.jp/search_detail/product?search_detail_called=1&amp;table_kbn=E&amp;exp_id=0</v>
      </c>
    </row>
    <row r="495" spans="1:2" x14ac:dyDescent="0.15">
      <c r="A495" s="1">
        <f>アナメン詳細!A494</f>
        <v>0</v>
      </c>
      <c r="B495" t="str">
        <f t="shared" si="7"/>
        <v>https://pro.kinokuniya.co.jp/search_detail/product?search_detail_called=1&amp;table_kbn=E&amp;exp_id=0</v>
      </c>
    </row>
    <row r="496" spans="1:2" x14ac:dyDescent="0.15">
      <c r="A496" s="1">
        <f>アナメン詳細!A495</f>
        <v>0</v>
      </c>
      <c r="B496" t="str">
        <f t="shared" si="7"/>
        <v>https://pro.kinokuniya.co.jp/search_detail/product?search_detail_called=1&amp;table_kbn=E&amp;exp_id=0</v>
      </c>
    </row>
    <row r="497" spans="1:2" x14ac:dyDescent="0.15">
      <c r="A497" s="1">
        <f>アナメン詳細!A496</f>
        <v>0</v>
      </c>
      <c r="B497" t="str">
        <f t="shared" si="7"/>
        <v>https://pro.kinokuniya.co.jp/search_detail/product?search_detail_called=1&amp;table_kbn=E&amp;exp_id=0</v>
      </c>
    </row>
    <row r="498" spans="1:2" x14ac:dyDescent="0.15">
      <c r="A498" s="1">
        <f>アナメン詳細!A497</f>
        <v>0</v>
      </c>
      <c r="B498" t="str">
        <f t="shared" si="7"/>
        <v>https://pro.kinokuniya.co.jp/search_detail/product?search_detail_called=1&amp;table_kbn=E&amp;exp_id=0</v>
      </c>
    </row>
    <row r="499" spans="1:2" x14ac:dyDescent="0.15">
      <c r="A499" s="1">
        <f>アナメン詳細!A498</f>
        <v>0</v>
      </c>
      <c r="B499" t="str">
        <f t="shared" si="7"/>
        <v>https://pro.kinokuniya.co.jp/search_detail/product?search_detail_called=1&amp;table_kbn=E&amp;exp_id=0</v>
      </c>
    </row>
    <row r="500" spans="1:2" x14ac:dyDescent="0.15">
      <c r="A500" s="1">
        <f>アナメン詳細!A499</f>
        <v>0</v>
      </c>
      <c r="B500" t="str">
        <f t="shared" si="7"/>
        <v>https://pro.kinokuniya.co.jp/search_detail/product?search_detail_called=1&amp;table_kbn=E&amp;exp_id=0</v>
      </c>
    </row>
    <row r="501" spans="1:2" x14ac:dyDescent="0.15">
      <c r="A501" s="1">
        <f>アナメン詳細!A500</f>
        <v>0</v>
      </c>
      <c r="B501" t="str">
        <f t="shared" si="7"/>
        <v>https://pro.kinokuniya.co.jp/search_detail/product?search_detail_called=1&amp;table_kbn=E&amp;exp_id=0</v>
      </c>
    </row>
    <row r="502" spans="1:2" x14ac:dyDescent="0.15">
      <c r="A502" s="1">
        <f>アナメン詳細!A501</f>
        <v>0</v>
      </c>
      <c r="B502" t="str">
        <f t="shared" si="7"/>
        <v>https://pro.kinokuniya.co.jp/search_detail/product?search_detail_called=1&amp;table_kbn=E&amp;exp_id=0</v>
      </c>
    </row>
    <row r="503" spans="1:2" x14ac:dyDescent="0.15">
      <c r="A503" s="1">
        <f>アナメン詳細!A502</f>
        <v>0</v>
      </c>
      <c r="B503" t="str">
        <f t="shared" si="7"/>
        <v>https://pro.kinokuniya.co.jp/search_detail/product?search_detail_called=1&amp;table_kbn=E&amp;exp_id=0</v>
      </c>
    </row>
    <row r="504" spans="1:2" x14ac:dyDescent="0.15">
      <c r="A504" s="1">
        <f>アナメン詳細!A503</f>
        <v>0</v>
      </c>
      <c r="B504" t="str">
        <f t="shared" si="7"/>
        <v>https://pro.kinokuniya.co.jp/search_detail/product?search_detail_called=1&amp;table_kbn=E&amp;exp_id=0</v>
      </c>
    </row>
    <row r="505" spans="1:2" x14ac:dyDescent="0.15">
      <c r="A505" s="1">
        <f>アナメン詳細!A504</f>
        <v>0</v>
      </c>
      <c r="B505" t="str">
        <f t="shared" si="7"/>
        <v>https://pro.kinokuniya.co.jp/search_detail/product?search_detail_called=1&amp;table_kbn=E&amp;exp_id=0</v>
      </c>
    </row>
    <row r="506" spans="1:2" x14ac:dyDescent="0.15">
      <c r="A506" s="1">
        <f>アナメン詳細!A505</f>
        <v>0</v>
      </c>
      <c r="B506" t="str">
        <f t="shared" si="7"/>
        <v>https://pro.kinokuniya.co.jp/search_detail/product?search_detail_called=1&amp;table_kbn=E&amp;exp_id=0</v>
      </c>
    </row>
    <row r="507" spans="1:2" x14ac:dyDescent="0.15">
      <c r="A507" s="1">
        <f>アナメン詳細!A506</f>
        <v>0</v>
      </c>
      <c r="B507" t="str">
        <f t="shared" si="7"/>
        <v>https://pro.kinokuniya.co.jp/search_detail/product?search_detail_called=1&amp;table_kbn=E&amp;exp_id=0</v>
      </c>
    </row>
    <row r="508" spans="1:2" x14ac:dyDescent="0.15">
      <c r="A508" s="1">
        <f>アナメン詳細!A507</f>
        <v>0</v>
      </c>
      <c r="B508" t="str">
        <f t="shared" si="7"/>
        <v>https://pro.kinokuniya.co.jp/search_detail/product?search_detail_called=1&amp;table_kbn=E&amp;exp_id=0</v>
      </c>
    </row>
    <row r="509" spans="1:2" x14ac:dyDescent="0.15">
      <c r="A509" s="1">
        <f>アナメン詳細!A508</f>
        <v>0</v>
      </c>
      <c r="B509" t="str">
        <f t="shared" si="7"/>
        <v>https://pro.kinokuniya.co.jp/search_detail/product?search_detail_called=1&amp;table_kbn=E&amp;exp_id=0</v>
      </c>
    </row>
    <row r="510" spans="1:2" x14ac:dyDescent="0.15">
      <c r="A510" s="1">
        <f>アナメン詳細!A509</f>
        <v>0</v>
      </c>
      <c r="B510" t="str">
        <f t="shared" si="7"/>
        <v>https://pro.kinokuniya.co.jp/search_detail/product?search_detail_called=1&amp;table_kbn=E&amp;exp_id=0</v>
      </c>
    </row>
    <row r="511" spans="1:2" x14ac:dyDescent="0.15">
      <c r="A511" s="1">
        <f>アナメン詳細!A510</f>
        <v>0</v>
      </c>
      <c r="B511" t="str">
        <f t="shared" si="7"/>
        <v>https://pro.kinokuniya.co.jp/search_detail/product?search_detail_called=1&amp;table_kbn=E&amp;exp_id=0</v>
      </c>
    </row>
    <row r="512" spans="1:2" x14ac:dyDescent="0.15">
      <c r="A512" s="1">
        <f>アナメン詳細!A511</f>
        <v>0</v>
      </c>
      <c r="B512" t="str">
        <f t="shared" si="7"/>
        <v>https://pro.kinokuniya.co.jp/search_detail/product?search_detail_called=1&amp;table_kbn=E&amp;exp_id=0</v>
      </c>
    </row>
    <row r="513" spans="1:2" x14ac:dyDescent="0.15">
      <c r="A513" s="1">
        <f>アナメン詳細!A512</f>
        <v>0</v>
      </c>
      <c r="B513" t="str">
        <f t="shared" si="7"/>
        <v>https://pro.kinokuniya.co.jp/search_detail/product?search_detail_called=1&amp;table_kbn=E&amp;exp_id=0</v>
      </c>
    </row>
    <row r="514" spans="1:2" x14ac:dyDescent="0.15">
      <c r="A514" s="1">
        <f>アナメン詳細!A513</f>
        <v>0</v>
      </c>
      <c r="B514" t="str">
        <f t="shared" si="7"/>
        <v>https://pro.kinokuniya.co.jp/search_detail/product?search_detail_called=1&amp;table_kbn=E&amp;exp_id=0</v>
      </c>
    </row>
    <row r="515" spans="1:2" x14ac:dyDescent="0.15">
      <c r="A515" s="1">
        <f>アナメン詳細!A514</f>
        <v>0</v>
      </c>
      <c r="B515" t="str">
        <f t="shared" si="7"/>
        <v>https://pro.kinokuniya.co.jp/search_detail/product?search_detail_called=1&amp;table_kbn=E&amp;exp_id=0</v>
      </c>
    </row>
    <row r="516" spans="1:2" x14ac:dyDescent="0.15">
      <c r="A516" s="1">
        <f>アナメン詳細!A515</f>
        <v>0</v>
      </c>
      <c r="B516" t="str">
        <f t="shared" ref="B516:B579" si="8">CONCATENATE($B$1,A516)</f>
        <v>https://pro.kinokuniya.co.jp/search_detail/product?search_detail_called=1&amp;table_kbn=E&amp;exp_id=0</v>
      </c>
    </row>
    <row r="517" spans="1:2" x14ac:dyDescent="0.15">
      <c r="A517" s="1">
        <f>アナメン詳細!A516</f>
        <v>0</v>
      </c>
      <c r="B517" t="str">
        <f t="shared" si="8"/>
        <v>https://pro.kinokuniya.co.jp/search_detail/product?search_detail_called=1&amp;table_kbn=E&amp;exp_id=0</v>
      </c>
    </row>
    <row r="518" spans="1:2" x14ac:dyDescent="0.15">
      <c r="A518" s="1">
        <f>アナメン詳細!A517</f>
        <v>0</v>
      </c>
      <c r="B518" t="str">
        <f t="shared" si="8"/>
        <v>https://pro.kinokuniya.co.jp/search_detail/product?search_detail_called=1&amp;table_kbn=E&amp;exp_id=0</v>
      </c>
    </row>
    <row r="519" spans="1:2" x14ac:dyDescent="0.15">
      <c r="A519" s="1">
        <f>アナメン詳細!A518</f>
        <v>0</v>
      </c>
      <c r="B519" t="str">
        <f t="shared" si="8"/>
        <v>https://pro.kinokuniya.co.jp/search_detail/product?search_detail_called=1&amp;table_kbn=E&amp;exp_id=0</v>
      </c>
    </row>
    <row r="520" spans="1:2" x14ac:dyDescent="0.15">
      <c r="A520" s="1">
        <f>アナメン詳細!A519</f>
        <v>0</v>
      </c>
      <c r="B520" t="str">
        <f t="shared" si="8"/>
        <v>https://pro.kinokuniya.co.jp/search_detail/product?search_detail_called=1&amp;table_kbn=E&amp;exp_id=0</v>
      </c>
    </row>
    <row r="521" spans="1:2" x14ac:dyDescent="0.15">
      <c r="A521" s="1">
        <f>アナメン詳細!A520</f>
        <v>0</v>
      </c>
      <c r="B521" t="str">
        <f t="shared" si="8"/>
        <v>https://pro.kinokuniya.co.jp/search_detail/product?search_detail_called=1&amp;table_kbn=E&amp;exp_id=0</v>
      </c>
    </row>
    <row r="522" spans="1:2" x14ac:dyDescent="0.15">
      <c r="A522" s="1">
        <f>アナメン詳細!A521</f>
        <v>0</v>
      </c>
      <c r="B522" t="str">
        <f t="shared" si="8"/>
        <v>https://pro.kinokuniya.co.jp/search_detail/product?search_detail_called=1&amp;table_kbn=E&amp;exp_id=0</v>
      </c>
    </row>
    <row r="523" spans="1:2" x14ac:dyDescent="0.15">
      <c r="A523" s="1">
        <f>アナメン詳細!A522</f>
        <v>0</v>
      </c>
      <c r="B523" t="str">
        <f t="shared" si="8"/>
        <v>https://pro.kinokuniya.co.jp/search_detail/product?search_detail_called=1&amp;table_kbn=E&amp;exp_id=0</v>
      </c>
    </row>
    <row r="524" spans="1:2" x14ac:dyDescent="0.15">
      <c r="A524" s="1">
        <f>アナメン詳細!A523</f>
        <v>0</v>
      </c>
      <c r="B524" t="str">
        <f t="shared" si="8"/>
        <v>https://pro.kinokuniya.co.jp/search_detail/product?search_detail_called=1&amp;table_kbn=E&amp;exp_id=0</v>
      </c>
    </row>
    <row r="525" spans="1:2" x14ac:dyDescent="0.15">
      <c r="A525" s="1">
        <f>アナメン詳細!A524</f>
        <v>0</v>
      </c>
      <c r="B525" t="str">
        <f t="shared" si="8"/>
        <v>https://pro.kinokuniya.co.jp/search_detail/product?search_detail_called=1&amp;table_kbn=E&amp;exp_id=0</v>
      </c>
    </row>
    <row r="526" spans="1:2" x14ac:dyDescent="0.15">
      <c r="A526" s="1">
        <f>アナメン詳細!A525</f>
        <v>0</v>
      </c>
      <c r="B526" t="str">
        <f t="shared" si="8"/>
        <v>https://pro.kinokuniya.co.jp/search_detail/product?search_detail_called=1&amp;table_kbn=E&amp;exp_id=0</v>
      </c>
    </row>
    <row r="527" spans="1:2" x14ac:dyDescent="0.15">
      <c r="A527" s="1">
        <f>アナメン詳細!A526</f>
        <v>0</v>
      </c>
      <c r="B527" t="str">
        <f t="shared" si="8"/>
        <v>https://pro.kinokuniya.co.jp/search_detail/product?search_detail_called=1&amp;table_kbn=E&amp;exp_id=0</v>
      </c>
    </row>
    <row r="528" spans="1:2" x14ac:dyDescent="0.15">
      <c r="A528" s="1">
        <f>アナメン詳細!A527</f>
        <v>0</v>
      </c>
      <c r="B528" t="str">
        <f t="shared" si="8"/>
        <v>https://pro.kinokuniya.co.jp/search_detail/product?search_detail_called=1&amp;table_kbn=E&amp;exp_id=0</v>
      </c>
    </row>
    <row r="529" spans="1:2" x14ac:dyDescent="0.15">
      <c r="A529" s="1">
        <f>アナメン詳細!A528</f>
        <v>0</v>
      </c>
      <c r="B529" t="str">
        <f t="shared" si="8"/>
        <v>https://pro.kinokuniya.co.jp/search_detail/product?search_detail_called=1&amp;table_kbn=E&amp;exp_id=0</v>
      </c>
    </row>
    <row r="530" spans="1:2" x14ac:dyDescent="0.15">
      <c r="A530" s="1">
        <f>アナメン詳細!A529</f>
        <v>0</v>
      </c>
      <c r="B530" t="str">
        <f t="shared" si="8"/>
        <v>https://pro.kinokuniya.co.jp/search_detail/product?search_detail_called=1&amp;table_kbn=E&amp;exp_id=0</v>
      </c>
    </row>
    <row r="531" spans="1:2" x14ac:dyDescent="0.15">
      <c r="A531" s="1">
        <f>アナメン詳細!A530</f>
        <v>0</v>
      </c>
      <c r="B531" t="str">
        <f t="shared" si="8"/>
        <v>https://pro.kinokuniya.co.jp/search_detail/product?search_detail_called=1&amp;table_kbn=E&amp;exp_id=0</v>
      </c>
    </row>
    <row r="532" spans="1:2" x14ac:dyDescent="0.15">
      <c r="A532" s="1">
        <f>アナメン詳細!A531</f>
        <v>0</v>
      </c>
      <c r="B532" t="str">
        <f t="shared" si="8"/>
        <v>https://pro.kinokuniya.co.jp/search_detail/product?search_detail_called=1&amp;table_kbn=E&amp;exp_id=0</v>
      </c>
    </row>
    <row r="533" spans="1:2" x14ac:dyDescent="0.15">
      <c r="A533" s="1">
        <f>アナメン詳細!A532</f>
        <v>0</v>
      </c>
      <c r="B533" t="str">
        <f t="shared" si="8"/>
        <v>https://pro.kinokuniya.co.jp/search_detail/product?search_detail_called=1&amp;table_kbn=E&amp;exp_id=0</v>
      </c>
    </row>
    <row r="534" spans="1:2" x14ac:dyDescent="0.15">
      <c r="A534" s="1">
        <f>アナメン詳細!A533</f>
        <v>0</v>
      </c>
      <c r="B534" t="str">
        <f t="shared" si="8"/>
        <v>https://pro.kinokuniya.co.jp/search_detail/product?search_detail_called=1&amp;table_kbn=E&amp;exp_id=0</v>
      </c>
    </row>
    <row r="535" spans="1:2" x14ac:dyDescent="0.15">
      <c r="A535" s="1">
        <f>アナメン詳細!A534</f>
        <v>0</v>
      </c>
      <c r="B535" t="str">
        <f t="shared" si="8"/>
        <v>https://pro.kinokuniya.co.jp/search_detail/product?search_detail_called=1&amp;table_kbn=E&amp;exp_id=0</v>
      </c>
    </row>
    <row r="536" spans="1:2" x14ac:dyDescent="0.15">
      <c r="A536" s="1">
        <f>アナメン詳細!A535</f>
        <v>0</v>
      </c>
      <c r="B536" t="str">
        <f t="shared" si="8"/>
        <v>https://pro.kinokuniya.co.jp/search_detail/product?search_detail_called=1&amp;table_kbn=E&amp;exp_id=0</v>
      </c>
    </row>
    <row r="537" spans="1:2" x14ac:dyDescent="0.15">
      <c r="A537" s="1">
        <f>アナメン詳細!A536</f>
        <v>0</v>
      </c>
      <c r="B537" t="str">
        <f t="shared" si="8"/>
        <v>https://pro.kinokuniya.co.jp/search_detail/product?search_detail_called=1&amp;table_kbn=E&amp;exp_id=0</v>
      </c>
    </row>
    <row r="538" spans="1:2" x14ac:dyDescent="0.15">
      <c r="A538" s="1">
        <f>アナメン詳細!A537</f>
        <v>0</v>
      </c>
      <c r="B538" t="str">
        <f t="shared" si="8"/>
        <v>https://pro.kinokuniya.co.jp/search_detail/product?search_detail_called=1&amp;table_kbn=E&amp;exp_id=0</v>
      </c>
    </row>
    <row r="539" spans="1:2" x14ac:dyDescent="0.15">
      <c r="A539" s="1">
        <f>アナメン詳細!A538</f>
        <v>0</v>
      </c>
      <c r="B539" t="str">
        <f t="shared" si="8"/>
        <v>https://pro.kinokuniya.co.jp/search_detail/product?search_detail_called=1&amp;table_kbn=E&amp;exp_id=0</v>
      </c>
    </row>
    <row r="540" spans="1:2" x14ac:dyDescent="0.15">
      <c r="A540" s="1">
        <f>アナメン詳細!A539</f>
        <v>0</v>
      </c>
      <c r="B540" t="str">
        <f t="shared" si="8"/>
        <v>https://pro.kinokuniya.co.jp/search_detail/product?search_detail_called=1&amp;table_kbn=E&amp;exp_id=0</v>
      </c>
    </row>
    <row r="541" spans="1:2" x14ac:dyDescent="0.15">
      <c r="A541" s="1">
        <f>アナメン詳細!A540</f>
        <v>0</v>
      </c>
      <c r="B541" t="str">
        <f t="shared" si="8"/>
        <v>https://pro.kinokuniya.co.jp/search_detail/product?search_detail_called=1&amp;table_kbn=E&amp;exp_id=0</v>
      </c>
    </row>
    <row r="542" spans="1:2" x14ac:dyDescent="0.15">
      <c r="A542" s="1">
        <f>アナメン詳細!A541</f>
        <v>0</v>
      </c>
      <c r="B542" t="str">
        <f t="shared" si="8"/>
        <v>https://pro.kinokuniya.co.jp/search_detail/product?search_detail_called=1&amp;table_kbn=E&amp;exp_id=0</v>
      </c>
    </row>
    <row r="543" spans="1:2" x14ac:dyDescent="0.15">
      <c r="A543" s="1">
        <f>アナメン詳細!A542</f>
        <v>0</v>
      </c>
      <c r="B543" t="str">
        <f t="shared" si="8"/>
        <v>https://pro.kinokuniya.co.jp/search_detail/product?search_detail_called=1&amp;table_kbn=E&amp;exp_id=0</v>
      </c>
    </row>
    <row r="544" spans="1:2" x14ac:dyDescent="0.15">
      <c r="A544" s="1">
        <f>アナメン詳細!A543</f>
        <v>0</v>
      </c>
      <c r="B544" t="str">
        <f t="shared" si="8"/>
        <v>https://pro.kinokuniya.co.jp/search_detail/product?search_detail_called=1&amp;table_kbn=E&amp;exp_id=0</v>
      </c>
    </row>
    <row r="545" spans="1:2" x14ac:dyDescent="0.15">
      <c r="A545" s="1">
        <f>アナメン詳細!A544</f>
        <v>0</v>
      </c>
      <c r="B545" t="str">
        <f t="shared" si="8"/>
        <v>https://pro.kinokuniya.co.jp/search_detail/product?search_detail_called=1&amp;table_kbn=E&amp;exp_id=0</v>
      </c>
    </row>
    <row r="546" spans="1:2" x14ac:dyDescent="0.15">
      <c r="A546" s="1">
        <f>アナメン詳細!A545</f>
        <v>0</v>
      </c>
      <c r="B546" t="str">
        <f t="shared" si="8"/>
        <v>https://pro.kinokuniya.co.jp/search_detail/product?search_detail_called=1&amp;table_kbn=E&amp;exp_id=0</v>
      </c>
    </row>
    <row r="547" spans="1:2" x14ac:dyDescent="0.15">
      <c r="A547" s="1">
        <f>アナメン詳細!A546</f>
        <v>0</v>
      </c>
      <c r="B547" t="str">
        <f t="shared" si="8"/>
        <v>https://pro.kinokuniya.co.jp/search_detail/product?search_detail_called=1&amp;table_kbn=E&amp;exp_id=0</v>
      </c>
    </row>
    <row r="548" spans="1:2" x14ac:dyDescent="0.15">
      <c r="A548" s="1">
        <f>アナメン詳細!A547</f>
        <v>0</v>
      </c>
      <c r="B548" t="str">
        <f t="shared" si="8"/>
        <v>https://pro.kinokuniya.co.jp/search_detail/product?search_detail_called=1&amp;table_kbn=E&amp;exp_id=0</v>
      </c>
    </row>
    <row r="549" spans="1:2" x14ac:dyDescent="0.15">
      <c r="A549" s="1">
        <f>アナメン詳細!A548</f>
        <v>0</v>
      </c>
      <c r="B549" t="str">
        <f t="shared" si="8"/>
        <v>https://pro.kinokuniya.co.jp/search_detail/product?search_detail_called=1&amp;table_kbn=E&amp;exp_id=0</v>
      </c>
    </row>
    <row r="550" spans="1:2" x14ac:dyDescent="0.15">
      <c r="A550" s="1">
        <f>アナメン詳細!A549</f>
        <v>0</v>
      </c>
      <c r="B550" t="str">
        <f t="shared" si="8"/>
        <v>https://pro.kinokuniya.co.jp/search_detail/product?search_detail_called=1&amp;table_kbn=E&amp;exp_id=0</v>
      </c>
    </row>
    <row r="551" spans="1:2" x14ac:dyDescent="0.15">
      <c r="A551" s="1">
        <f>アナメン詳細!A550</f>
        <v>0</v>
      </c>
      <c r="B551" t="str">
        <f t="shared" si="8"/>
        <v>https://pro.kinokuniya.co.jp/search_detail/product?search_detail_called=1&amp;table_kbn=E&amp;exp_id=0</v>
      </c>
    </row>
    <row r="552" spans="1:2" x14ac:dyDescent="0.15">
      <c r="A552" s="1">
        <f>アナメン詳細!A551</f>
        <v>0</v>
      </c>
      <c r="B552" t="str">
        <f t="shared" si="8"/>
        <v>https://pro.kinokuniya.co.jp/search_detail/product?search_detail_called=1&amp;table_kbn=E&amp;exp_id=0</v>
      </c>
    </row>
    <row r="553" spans="1:2" x14ac:dyDescent="0.15">
      <c r="A553" s="1">
        <f>アナメン詳細!A552</f>
        <v>0</v>
      </c>
      <c r="B553" t="str">
        <f t="shared" si="8"/>
        <v>https://pro.kinokuniya.co.jp/search_detail/product?search_detail_called=1&amp;table_kbn=E&amp;exp_id=0</v>
      </c>
    </row>
    <row r="554" spans="1:2" x14ac:dyDescent="0.15">
      <c r="A554" s="1">
        <f>アナメン詳細!A553</f>
        <v>0</v>
      </c>
      <c r="B554" t="str">
        <f t="shared" si="8"/>
        <v>https://pro.kinokuniya.co.jp/search_detail/product?search_detail_called=1&amp;table_kbn=E&amp;exp_id=0</v>
      </c>
    </row>
    <row r="555" spans="1:2" x14ac:dyDescent="0.15">
      <c r="A555" s="1">
        <f>アナメン詳細!A554</f>
        <v>0</v>
      </c>
      <c r="B555" t="str">
        <f t="shared" si="8"/>
        <v>https://pro.kinokuniya.co.jp/search_detail/product?search_detail_called=1&amp;table_kbn=E&amp;exp_id=0</v>
      </c>
    </row>
    <row r="556" spans="1:2" x14ac:dyDescent="0.15">
      <c r="A556" s="1">
        <f>アナメン詳細!A555</f>
        <v>0</v>
      </c>
      <c r="B556" t="str">
        <f t="shared" si="8"/>
        <v>https://pro.kinokuniya.co.jp/search_detail/product?search_detail_called=1&amp;table_kbn=E&amp;exp_id=0</v>
      </c>
    </row>
    <row r="557" spans="1:2" x14ac:dyDescent="0.15">
      <c r="A557" s="1">
        <f>アナメン詳細!A556</f>
        <v>0</v>
      </c>
      <c r="B557" t="str">
        <f t="shared" si="8"/>
        <v>https://pro.kinokuniya.co.jp/search_detail/product?search_detail_called=1&amp;table_kbn=E&amp;exp_id=0</v>
      </c>
    </row>
    <row r="558" spans="1:2" x14ac:dyDescent="0.15">
      <c r="A558" s="1">
        <f>アナメン詳細!A557</f>
        <v>0</v>
      </c>
      <c r="B558" t="str">
        <f t="shared" si="8"/>
        <v>https://pro.kinokuniya.co.jp/search_detail/product?search_detail_called=1&amp;table_kbn=E&amp;exp_id=0</v>
      </c>
    </row>
    <row r="559" spans="1:2" x14ac:dyDescent="0.15">
      <c r="A559" s="1">
        <f>アナメン詳細!A558</f>
        <v>0</v>
      </c>
      <c r="B559" t="str">
        <f t="shared" si="8"/>
        <v>https://pro.kinokuniya.co.jp/search_detail/product?search_detail_called=1&amp;table_kbn=E&amp;exp_id=0</v>
      </c>
    </row>
    <row r="560" spans="1:2" x14ac:dyDescent="0.15">
      <c r="A560" s="1">
        <f>アナメン詳細!A559</f>
        <v>0</v>
      </c>
      <c r="B560" t="str">
        <f t="shared" si="8"/>
        <v>https://pro.kinokuniya.co.jp/search_detail/product?search_detail_called=1&amp;table_kbn=E&amp;exp_id=0</v>
      </c>
    </row>
    <row r="561" spans="1:2" x14ac:dyDescent="0.15">
      <c r="A561" s="1">
        <f>アナメン詳細!A560</f>
        <v>0</v>
      </c>
      <c r="B561" t="str">
        <f t="shared" si="8"/>
        <v>https://pro.kinokuniya.co.jp/search_detail/product?search_detail_called=1&amp;table_kbn=E&amp;exp_id=0</v>
      </c>
    </row>
    <row r="562" spans="1:2" x14ac:dyDescent="0.15">
      <c r="A562" s="1">
        <f>アナメン詳細!A561</f>
        <v>0</v>
      </c>
      <c r="B562" t="str">
        <f t="shared" si="8"/>
        <v>https://pro.kinokuniya.co.jp/search_detail/product?search_detail_called=1&amp;table_kbn=E&amp;exp_id=0</v>
      </c>
    </row>
    <row r="563" spans="1:2" x14ac:dyDescent="0.15">
      <c r="A563" s="1">
        <f>アナメン詳細!A562</f>
        <v>0</v>
      </c>
      <c r="B563" t="str">
        <f t="shared" si="8"/>
        <v>https://pro.kinokuniya.co.jp/search_detail/product?search_detail_called=1&amp;table_kbn=E&amp;exp_id=0</v>
      </c>
    </row>
    <row r="564" spans="1:2" x14ac:dyDescent="0.15">
      <c r="A564" s="1">
        <f>アナメン詳細!A563</f>
        <v>0</v>
      </c>
      <c r="B564" t="str">
        <f t="shared" si="8"/>
        <v>https://pro.kinokuniya.co.jp/search_detail/product?search_detail_called=1&amp;table_kbn=E&amp;exp_id=0</v>
      </c>
    </row>
    <row r="565" spans="1:2" x14ac:dyDescent="0.15">
      <c r="A565" s="1">
        <f>アナメン詳細!A564</f>
        <v>0</v>
      </c>
      <c r="B565" t="str">
        <f t="shared" si="8"/>
        <v>https://pro.kinokuniya.co.jp/search_detail/product?search_detail_called=1&amp;table_kbn=E&amp;exp_id=0</v>
      </c>
    </row>
    <row r="566" spans="1:2" x14ac:dyDescent="0.15">
      <c r="A566" s="1">
        <f>アナメン詳細!A565</f>
        <v>0</v>
      </c>
      <c r="B566" t="str">
        <f t="shared" si="8"/>
        <v>https://pro.kinokuniya.co.jp/search_detail/product?search_detail_called=1&amp;table_kbn=E&amp;exp_id=0</v>
      </c>
    </row>
    <row r="567" spans="1:2" x14ac:dyDescent="0.15">
      <c r="A567" s="1">
        <f>アナメン詳細!A566</f>
        <v>0</v>
      </c>
      <c r="B567" t="str">
        <f t="shared" si="8"/>
        <v>https://pro.kinokuniya.co.jp/search_detail/product?search_detail_called=1&amp;table_kbn=E&amp;exp_id=0</v>
      </c>
    </row>
    <row r="568" spans="1:2" x14ac:dyDescent="0.15">
      <c r="A568" s="1">
        <f>アナメン詳細!A567</f>
        <v>0</v>
      </c>
      <c r="B568" t="str">
        <f t="shared" si="8"/>
        <v>https://pro.kinokuniya.co.jp/search_detail/product?search_detail_called=1&amp;table_kbn=E&amp;exp_id=0</v>
      </c>
    </row>
    <row r="569" spans="1:2" x14ac:dyDescent="0.15">
      <c r="A569" s="1">
        <f>アナメン詳細!A568</f>
        <v>0</v>
      </c>
      <c r="B569" t="str">
        <f t="shared" si="8"/>
        <v>https://pro.kinokuniya.co.jp/search_detail/product?search_detail_called=1&amp;table_kbn=E&amp;exp_id=0</v>
      </c>
    </row>
    <row r="570" spans="1:2" x14ac:dyDescent="0.15">
      <c r="A570" s="1">
        <f>アナメン詳細!A569</f>
        <v>0</v>
      </c>
      <c r="B570" t="str">
        <f t="shared" si="8"/>
        <v>https://pro.kinokuniya.co.jp/search_detail/product?search_detail_called=1&amp;table_kbn=E&amp;exp_id=0</v>
      </c>
    </row>
    <row r="571" spans="1:2" x14ac:dyDescent="0.15">
      <c r="A571" s="1">
        <f>アナメン詳細!A570</f>
        <v>0</v>
      </c>
      <c r="B571" t="str">
        <f t="shared" si="8"/>
        <v>https://pro.kinokuniya.co.jp/search_detail/product?search_detail_called=1&amp;table_kbn=E&amp;exp_id=0</v>
      </c>
    </row>
    <row r="572" spans="1:2" x14ac:dyDescent="0.15">
      <c r="A572" s="1">
        <f>アナメン詳細!A571</f>
        <v>0</v>
      </c>
      <c r="B572" t="str">
        <f t="shared" si="8"/>
        <v>https://pro.kinokuniya.co.jp/search_detail/product?search_detail_called=1&amp;table_kbn=E&amp;exp_id=0</v>
      </c>
    </row>
    <row r="573" spans="1:2" x14ac:dyDescent="0.15">
      <c r="A573" s="1">
        <f>アナメン詳細!A572</f>
        <v>0</v>
      </c>
      <c r="B573" t="str">
        <f t="shared" si="8"/>
        <v>https://pro.kinokuniya.co.jp/search_detail/product?search_detail_called=1&amp;table_kbn=E&amp;exp_id=0</v>
      </c>
    </row>
    <row r="574" spans="1:2" x14ac:dyDescent="0.15">
      <c r="A574" s="1">
        <f>アナメン詳細!A573</f>
        <v>0</v>
      </c>
      <c r="B574" t="str">
        <f t="shared" si="8"/>
        <v>https://pro.kinokuniya.co.jp/search_detail/product?search_detail_called=1&amp;table_kbn=E&amp;exp_id=0</v>
      </c>
    </row>
    <row r="575" spans="1:2" x14ac:dyDescent="0.15">
      <c r="A575" s="1">
        <f>アナメン詳細!A574</f>
        <v>0</v>
      </c>
      <c r="B575" t="str">
        <f t="shared" si="8"/>
        <v>https://pro.kinokuniya.co.jp/search_detail/product?search_detail_called=1&amp;table_kbn=E&amp;exp_id=0</v>
      </c>
    </row>
    <row r="576" spans="1:2" x14ac:dyDescent="0.15">
      <c r="A576" s="1">
        <f>アナメン詳細!A575</f>
        <v>0</v>
      </c>
      <c r="B576" t="str">
        <f t="shared" si="8"/>
        <v>https://pro.kinokuniya.co.jp/search_detail/product?search_detail_called=1&amp;table_kbn=E&amp;exp_id=0</v>
      </c>
    </row>
    <row r="577" spans="1:2" x14ac:dyDescent="0.15">
      <c r="A577" s="1">
        <f>アナメン詳細!A576</f>
        <v>0</v>
      </c>
      <c r="B577" t="str">
        <f t="shared" si="8"/>
        <v>https://pro.kinokuniya.co.jp/search_detail/product?search_detail_called=1&amp;table_kbn=E&amp;exp_id=0</v>
      </c>
    </row>
    <row r="578" spans="1:2" x14ac:dyDescent="0.15">
      <c r="A578" s="1">
        <f>アナメン詳細!A577</f>
        <v>0</v>
      </c>
      <c r="B578" t="str">
        <f t="shared" si="8"/>
        <v>https://pro.kinokuniya.co.jp/search_detail/product?search_detail_called=1&amp;table_kbn=E&amp;exp_id=0</v>
      </c>
    </row>
    <row r="579" spans="1:2" x14ac:dyDescent="0.15">
      <c r="A579" s="1">
        <f>アナメン詳細!A578</f>
        <v>0</v>
      </c>
      <c r="B579" t="str">
        <f t="shared" si="8"/>
        <v>https://pro.kinokuniya.co.jp/search_detail/product?search_detail_called=1&amp;table_kbn=E&amp;exp_id=0</v>
      </c>
    </row>
    <row r="580" spans="1:2" x14ac:dyDescent="0.15">
      <c r="A580" s="1">
        <f>アナメン詳細!A579</f>
        <v>0</v>
      </c>
      <c r="B580" t="str">
        <f t="shared" ref="B580:B643" si="9">CONCATENATE($B$1,A580)</f>
        <v>https://pro.kinokuniya.co.jp/search_detail/product?search_detail_called=1&amp;table_kbn=E&amp;exp_id=0</v>
      </c>
    </row>
    <row r="581" spans="1:2" x14ac:dyDescent="0.15">
      <c r="A581" s="1">
        <f>アナメン詳細!A580</f>
        <v>0</v>
      </c>
      <c r="B581" t="str">
        <f t="shared" si="9"/>
        <v>https://pro.kinokuniya.co.jp/search_detail/product?search_detail_called=1&amp;table_kbn=E&amp;exp_id=0</v>
      </c>
    </row>
    <row r="582" spans="1:2" x14ac:dyDescent="0.15">
      <c r="A582" s="1">
        <f>アナメン詳細!A581</f>
        <v>0</v>
      </c>
      <c r="B582" t="str">
        <f t="shared" si="9"/>
        <v>https://pro.kinokuniya.co.jp/search_detail/product?search_detail_called=1&amp;table_kbn=E&amp;exp_id=0</v>
      </c>
    </row>
    <row r="583" spans="1:2" x14ac:dyDescent="0.15">
      <c r="A583" s="1">
        <f>アナメン詳細!A582</f>
        <v>0</v>
      </c>
      <c r="B583" t="str">
        <f t="shared" si="9"/>
        <v>https://pro.kinokuniya.co.jp/search_detail/product?search_detail_called=1&amp;table_kbn=E&amp;exp_id=0</v>
      </c>
    </row>
    <row r="584" spans="1:2" x14ac:dyDescent="0.15">
      <c r="A584" s="1">
        <f>アナメン詳細!A583</f>
        <v>0</v>
      </c>
      <c r="B584" t="str">
        <f t="shared" si="9"/>
        <v>https://pro.kinokuniya.co.jp/search_detail/product?search_detail_called=1&amp;table_kbn=E&amp;exp_id=0</v>
      </c>
    </row>
    <row r="585" spans="1:2" x14ac:dyDescent="0.15">
      <c r="A585" s="1">
        <f>アナメン詳細!A584</f>
        <v>0</v>
      </c>
      <c r="B585" t="str">
        <f t="shared" si="9"/>
        <v>https://pro.kinokuniya.co.jp/search_detail/product?search_detail_called=1&amp;table_kbn=E&amp;exp_id=0</v>
      </c>
    </row>
    <row r="586" spans="1:2" x14ac:dyDescent="0.15">
      <c r="A586" s="1">
        <f>アナメン詳細!A585</f>
        <v>0</v>
      </c>
      <c r="B586" t="str">
        <f t="shared" si="9"/>
        <v>https://pro.kinokuniya.co.jp/search_detail/product?search_detail_called=1&amp;table_kbn=E&amp;exp_id=0</v>
      </c>
    </row>
    <row r="587" spans="1:2" x14ac:dyDescent="0.15">
      <c r="A587" s="1">
        <f>アナメン詳細!A586</f>
        <v>0</v>
      </c>
      <c r="B587" t="str">
        <f t="shared" si="9"/>
        <v>https://pro.kinokuniya.co.jp/search_detail/product?search_detail_called=1&amp;table_kbn=E&amp;exp_id=0</v>
      </c>
    </row>
    <row r="588" spans="1:2" x14ac:dyDescent="0.15">
      <c r="A588" s="1">
        <f>アナメン詳細!A587</f>
        <v>0</v>
      </c>
      <c r="B588" t="str">
        <f t="shared" si="9"/>
        <v>https://pro.kinokuniya.co.jp/search_detail/product?search_detail_called=1&amp;table_kbn=E&amp;exp_id=0</v>
      </c>
    </row>
    <row r="589" spans="1:2" x14ac:dyDescent="0.15">
      <c r="A589" s="1">
        <f>アナメン詳細!A588</f>
        <v>0</v>
      </c>
      <c r="B589" t="str">
        <f t="shared" si="9"/>
        <v>https://pro.kinokuniya.co.jp/search_detail/product?search_detail_called=1&amp;table_kbn=E&amp;exp_id=0</v>
      </c>
    </row>
    <row r="590" spans="1:2" x14ac:dyDescent="0.15">
      <c r="A590" s="1">
        <f>アナメン詳細!A589</f>
        <v>0</v>
      </c>
      <c r="B590" t="str">
        <f t="shared" si="9"/>
        <v>https://pro.kinokuniya.co.jp/search_detail/product?search_detail_called=1&amp;table_kbn=E&amp;exp_id=0</v>
      </c>
    </row>
    <row r="591" spans="1:2" x14ac:dyDescent="0.15">
      <c r="A591" s="1">
        <f>アナメン詳細!A590</f>
        <v>0</v>
      </c>
      <c r="B591" t="str">
        <f t="shared" si="9"/>
        <v>https://pro.kinokuniya.co.jp/search_detail/product?search_detail_called=1&amp;table_kbn=E&amp;exp_id=0</v>
      </c>
    </row>
    <row r="592" spans="1:2" x14ac:dyDescent="0.15">
      <c r="A592" s="1">
        <f>アナメン詳細!A591</f>
        <v>0</v>
      </c>
      <c r="B592" t="str">
        <f t="shared" si="9"/>
        <v>https://pro.kinokuniya.co.jp/search_detail/product?search_detail_called=1&amp;table_kbn=E&amp;exp_id=0</v>
      </c>
    </row>
    <row r="593" spans="1:2" x14ac:dyDescent="0.15">
      <c r="A593" s="1">
        <f>アナメン詳細!A592</f>
        <v>0</v>
      </c>
      <c r="B593" t="str">
        <f t="shared" si="9"/>
        <v>https://pro.kinokuniya.co.jp/search_detail/product?search_detail_called=1&amp;table_kbn=E&amp;exp_id=0</v>
      </c>
    </row>
    <row r="594" spans="1:2" x14ac:dyDescent="0.15">
      <c r="A594" s="1">
        <f>アナメン詳細!A593</f>
        <v>0</v>
      </c>
      <c r="B594" t="str">
        <f t="shared" si="9"/>
        <v>https://pro.kinokuniya.co.jp/search_detail/product?search_detail_called=1&amp;table_kbn=E&amp;exp_id=0</v>
      </c>
    </row>
    <row r="595" spans="1:2" x14ac:dyDescent="0.15">
      <c r="A595" s="1">
        <f>アナメン詳細!A594</f>
        <v>0</v>
      </c>
      <c r="B595" t="str">
        <f t="shared" si="9"/>
        <v>https://pro.kinokuniya.co.jp/search_detail/product?search_detail_called=1&amp;table_kbn=E&amp;exp_id=0</v>
      </c>
    </row>
    <row r="596" spans="1:2" x14ac:dyDescent="0.15">
      <c r="A596" s="1">
        <f>アナメン詳細!A595</f>
        <v>0</v>
      </c>
      <c r="B596" t="str">
        <f t="shared" si="9"/>
        <v>https://pro.kinokuniya.co.jp/search_detail/product?search_detail_called=1&amp;table_kbn=E&amp;exp_id=0</v>
      </c>
    </row>
    <row r="597" spans="1:2" x14ac:dyDescent="0.15">
      <c r="A597" s="1">
        <f>アナメン詳細!A596</f>
        <v>0</v>
      </c>
      <c r="B597" t="str">
        <f t="shared" si="9"/>
        <v>https://pro.kinokuniya.co.jp/search_detail/product?search_detail_called=1&amp;table_kbn=E&amp;exp_id=0</v>
      </c>
    </row>
    <row r="598" spans="1:2" x14ac:dyDescent="0.15">
      <c r="A598" s="1">
        <f>アナメン詳細!A597</f>
        <v>0</v>
      </c>
      <c r="B598" t="str">
        <f t="shared" si="9"/>
        <v>https://pro.kinokuniya.co.jp/search_detail/product?search_detail_called=1&amp;table_kbn=E&amp;exp_id=0</v>
      </c>
    </row>
    <row r="599" spans="1:2" x14ac:dyDescent="0.15">
      <c r="A599" s="1">
        <f>アナメン詳細!A598</f>
        <v>0</v>
      </c>
      <c r="B599" t="str">
        <f t="shared" si="9"/>
        <v>https://pro.kinokuniya.co.jp/search_detail/product?search_detail_called=1&amp;table_kbn=E&amp;exp_id=0</v>
      </c>
    </row>
    <row r="600" spans="1:2" x14ac:dyDescent="0.15">
      <c r="A600" s="1">
        <f>アナメン詳細!A599</f>
        <v>0</v>
      </c>
      <c r="B600" t="str">
        <f t="shared" si="9"/>
        <v>https://pro.kinokuniya.co.jp/search_detail/product?search_detail_called=1&amp;table_kbn=E&amp;exp_id=0</v>
      </c>
    </row>
    <row r="601" spans="1:2" x14ac:dyDescent="0.15">
      <c r="A601" s="1">
        <f>アナメン詳細!A600</f>
        <v>0</v>
      </c>
      <c r="B601" t="str">
        <f t="shared" si="9"/>
        <v>https://pro.kinokuniya.co.jp/search_detail/product?search_detail_called=1&amp;table_kbn=E&amp;exp_id=0</v>
      </c>
    </row>
    <row r="602" spans="1:2" x14ac:dyDescent="0.15">
      <c r="A602" s="1">
        <f>アナメン詳細!A601</f>
        <v>0</v>
      </c>
      <c r="B602" t="str">
        <f t="shared" si="9"/>
        <v>https://pro.kinokuniya.co.jp/search_detail/product?search_detail_called=1&amp;table_kbn=E&amp;exp_id=0</v>
      </c>
    </row>
    <row r="603" spans="1:2" x14ac:dyDescent="0.15">
      <c r="A603" s="1">
        <f>アナメン詳細!A602</f>
        <v>0</v>
      </c>
      <c r="B603" t="str">
        <f t="shared" si="9"/>
        <v>https://pro.kinokuniya.co.jp/search_detail/product?search_detail_called=1&amp;table_kbn=E&amp;exp_id=0</v>
      </c>
    </row>
    <row r="604" spans="1:2" x14ac:dyDescent="0.15">
      <c r="A604" s="1">
        <f>アナメン詳細!A603</f>
        <v>0</v>
      </c>
      <c r="B604" t="str">
        <f t="shared" si="9"/>
        <v>https://pro.kinokuniya.co.jp/search_detail/product?search_detail_called=1&amp;table_kbn=E&amp;exp_id=0</v>
      </c>
    </row>
    <row r="605" spans="1:2" x14ac:dyDescent="0.15">
      <c r="A605" s="1">
        <f>アナメン詳細!A604</f>
        <v>0</v>
      </c>
      <c r="B605" t="str">
        <f t="shared" si="9"/>
        <v>https://pro.kinokuniya.co.jp/search_detail/product?search_detail_called=1&amp;table_kbn=E&amp;exp_id=0</v>
      </c>
    </row>
    <row r="606" spans="1:2" x14ac:dyDescent="0.15">
      <c r="A606" s="1">
        <f>アナメン詳細!A605</f>
        <v>0</v>
      </c>
      <c r="B606" t="str">
        <f t="shared" si="9"/>
        <v>https://pro.kinokuniya.co.jp/search_detail/product?search_detail_called=1&amp;table_kbn=E&amp;exp_id=0</v>
      </c>
    </row>
    <row r="607" spans="1:2" x14ac:dyDescent="0.15">
      <c r="A607" s="1">
        <f>アナメン詳細!A606</f>
        <v>0</v>
      </c>
      <c r="B607" t="str">
        <f t="shared" si="9"/>
        <v>https://pro.kinokuniya.co.jp/search_detail/product?search_detail_called=1&amp;table_kbn=E&amp;exp_id=0</v>
      </c>
    </row>
    <row r="608" spans="1:2" x14ac:dyDescent="0.15">
      <c r="A608" s="1">
        <f>アナメン詳細!A607</f>
        <v>0</v>
      </c>
      <c r="B608" t="str">
        <f t="shared" si="9"/>
        <v>https://pro.kinokuniya.co.jp/search_detail/product?search_detail_called=1&amp;table_kbn=E&amp;exp_id=0</v>
      </c>
    </row>
    <row r="609" spans="1:2" x14ac:dyDescent="0.15">
      <c r="A609" s="1">
        <f>アナメン詳細!A608</f>
        <v>0</v>
      </c>
      <c r="B609" t="str">
        <f t="shared" si="9"/>
        <v>https://pro.kinokuniya.co.jp/search_detail/product?search_detail_called=1&amp;table_kbn=E&amp;exp_id=0</v>
      </c>
    </row>
    <row r="610" spans="1:2" x14ac:dyDescent="0.15">
      <c r="A610" s="1">
        <f>アナメン詳細!A609</f>
        <v>0</v>
      </c>
      <c r="B610" t="str">
        <f t="shared" si="9"/>
        <v>https://pro.kinokuniya.co.jp/search_detail/product?search_detail_called=1&amp;table_kbn=E&amp;exp_id=0</v>
      </c>
    </row>
    <row r="611" spans="1:2" x14ac:dyDescent="0.15">
      <c r="A611" s="1">
        <f>アナメン詳細!A610</f>
        <v>0</v>
      </c>
      <c r="B611" t="str">
        <f t="shared" si="9"/>
        <v>https://pro.kinokuniya.co.jp/search_detail/product?search_detail_called=1&amp;table_kbn=E&amp;exp_id=0</v>
      </c>
    </row>
    <row r="612" spans="1:2" x14ac:dyDescent="0.15">
      <c r="A612" s="1">
        <f>アナメン詳細!A611</f>
        <v>0</v>
      </c>
      <c r="B612" t="str">
        <f t="shared" si="9"/>
        <v>https://pro.kinokuniya.co.jp/search_detail/product?search_detail_called=1&amp;table_kbn=E&amp;exp_id=0</v>
      </c>
    </row>
    <row r="613" spans="1:2" x14ac:dyDescent="0.15">
      <c r="A613" s="1">
        <f>アナメン詳細!A612</f>
        <v>0</v>
      </c>
      <c r="B613" t="str">
        <f t="shared" si="9"/>
        <v>https://pro.kinokuniya.co.jp/search_detail/product?search_detail_called=1&amp;table_kbn=E&amp;exp_id=0</v>
      </c>
    </row>
    <row r="614" spans="1:2" x14ac:dyDescent="0.15">
      <c r="A614" s="1">
        <f>アナメン詳細!A613</f>
        <v>0</v>
      </c>
      <c r="B614" t="str">
        <f t="shared" si="9"/>
        <v>https://pro.kinokuniya.co.jp/search_detail/product?search_detail_called=1&amp;table_kbn=E&amp;exp_id=0</v>
      </c>
    </row>
    <row r="615" spans="1:2" x14ac:dyDescent="0.15">
      <c r="A615" s="1">
        <f>アナメン詳細!A614</f>
        <v>0</v>
      </c>
      <c r="B615" t="str">
        <f t="shared" si="9"/>
        <v>https://pro.kinokuniya.co.jp/search_detail/product?search_detail_called=1&amp;table_kbn=E&amp;exp_id=0</v>
      </c>
    </row>
    <row r="616" spans="1:2" x14ac:dyDescent="0.15">
      <c r="A616" s="1">
        <f>アナメン詳細!A615</f>
        <v>0</v>
      </c>
      <c r="B616" t="str">
        <f t="shared" si="9"/>
        <v>https://pro.kinokuniya.co.jp/search_detail/product?search_detail_called=1&amp;table_kbn=E&amp;exp_id=0</v>
      </c>
    </row>
    <row r="617" spans="1:2" x14ac:dyDescent="0.15">
      <c r="A617" s="1">
        <f>アナメン詳細!A616</f>
        <v>0</v>
      </c>
      <c r="B617" t="str">
        <f t="shared" si="9"/>
        <v>https://pro.kinokuniya.co.jp/search_detail/product?search_detail_called=1&amp;table_kbn=E&amp;exp_id=0</v>
      </c>
    </row>
    <row r="618" spans="1:2" x14ac:dyDescent="0.15">
      <c r="A618" s="1">
        <f>アナメン詳細!A617</f>
        <v>0</v>
      </c>
      <c r="B618" t="str">
        <f t="shared" si="9"/>
        <v>https://pro.kinokuniya.co.jp/search_detail/product?search_detail_called=1&amp;table_kbn=E&amp;exp_id=0</v>
      </c>
    </row>
    <row r="619" spans="1:2" x14ac:dyDescent="0.15">
      <c r="A619" s="1">
        <f>アナメン詳細!A618</f>
        <v>0</v>
      </c>
      <c r="B619" t="str">
        <f t="shared" si="9"/>
        <v>https://pro.kinokuniya.co.jp/search_detail/product?search_detail_called=1&amp;table_kbn=E&amp;exp_id=0</v>
      </c>
    </row>
    <row r="620" spans="1:2" x14ac:dyDescent="0.15">
      <c r="A620" s="1">
        <f>アナメン詳細!A619</f>
        <v>0</v>
      </c>
      <c r="B620" t="str">
        <f t="shared" si="9"/>
        <v>https://pro.kinokuniya.co.jp/search_detail/product?search_detail_called=1&amp;table_kbn=E&amp;exp_id=0</v>
      </c>
    </row>
    <row r="621" spans="1:2" x14ac:dyDescent="0.15">
      <c r="A621" s="1">
        <f>アナメン詳細!A620</f>
        <v>0</v>
      </c>
      <c r="B621" t="str">
        <f t="shared" si="9"/>
        <v>https://pro.kinokuniya.co.jp/search_detail/product?search_detail_called=1&amp;table_kbn=E&amp;exp_id=0</v>
      </c>
    </row>
    <row r="622" spans="1:2" x14ac:dyDescent="0.15">
      <c r="A622" s="1">
        <f>アナメン詳細!A621</f>
        <v>0</v>
      </c>
      <c r="B622" t="str">
        <f t="shared" si="9"/>
        <v>https://pro.kinokuniya.co.jp/search_detail/product?search_detail_called=1&amp;table_kbn=E&amp;exp_id=0</v>
      </c>
    </row>
    <row r="623" spans="1:2" x14ac:dyDescent="0.15">
      <c r="A623" s="1">
        <f>アナメン詳細!A622</f>
        <v>0</v>
      </c>
      <c r="B623" t="str">
        <f t="shared" si="9"/>
        <v>https://pro.kinokuniya.co.jp/search_detail/product?search_detail_called=1&amp;table_kbn=E&amp;exp_id=0</v>
      </c>
    </row>
    <row r="624" spans="1:2" x14ac:dyDescent="0.15">
      <c r="A624" s="1">
        <f>アナメン詳細!A623</f>
        <v>0</v>
      </c>
      <c r="B624" t="str">
        <f t="shared" si="9"/>
        <v>https://pro.kinokuniya.co.jp/search_detail/product?search_detail_called=1&amp;table_kbn=E&amp;exp_id=0</v>
      </c>
    </row>
    <row r="625" spans="1:2" x14ac:dyDescent="0.15">
      <c r="A625" s="1">
        <f>アナメン詳細!A624</f>
        <v>0</v>
      </c>
      <c r="B625" t="str">
        <f t="shared" si="9"/>
        <v>https://pro.kinokuniya.co.jp/search_detail/product?search_detail_called=1&amp;table_kbn=E&amp;exp_id=0</v>
      </c>
    </row>
    <row r="626" spans="1:2" x14ac:dyDescent="0.15">
      <c r="A626" s="1">
        <f>アナメン詳細!A625</f>
        <v>0</v>
      </c>
      <c r="B626" t="str">
        <f t="shared" si="9"/>
        <v>https://pro.kinokuniya.co.jp/search_detail/product?search_detail_called=1&amp;table_kbn=E&amp;exp_id=0</v>
      </c>
    </row>
    <row r="627" spans="1:2" x14ac:dyDescent="0.15">
      <c r="A627" s="1">
        <f>アナメン詳細!A626</f>
        <v>0</v>
      </c>
      <c r="B627" t="str">
        <f t="shared" si="9"/>
        <v>https://pro.kinokuniya.co.jp/search_detail/product?search_detail_called=1&amp;table_kbn=E&amp;exp_id=0</v>
      </c>
    </row>
    <row r="628" spans="1:2" x14ac:dyDescent="0.15">
      <c r="A628" s="1">
        <f>アナメン詳細!A627</f>
        <v>0</v>
      </c>
      <c r="B628" t="str">
        <f t="shared" si="9"/>
        <v>https://pro.kinokuniya.co.jp/search_detail/product?search_detail_called=1&amp;table_kbn=E&amp;exp_id=0</v>
      </c>
    </row>
    <row r="629" spans="1:2" x14ac:dyDescent="0.15">
      <c r="A629" s="1">
        <f>アナメン詳細!A628</f>
        <v>0</v>
      </c>
      <c r="B629" t="str">
        <f t="shared" si="9"/>
        <v>https://pro.kinokuniya.co.jp/search_detail/product?search_detail_called=1&amp;table_kbn=E&amp;exp_id=0</v>
      </c>
    </row>
    <row r="630" spans="1:2" x14ac:dyDescent="0.15">
      <c r="A630" s="1">
        <f>アナメン詳細!A629</f>
        <v>0</v>
      </c>
      <c r="B630" t="str">
        <f t="shared" si="9"/>
        <v>https://pro.kinokuniya.co.jp/search_detail/product?search_detail_called=1&amp;table_kbn=E&amp;exp_id=0</v>
      </c>
    </row>
    <row r="631" spans="1:2" x14ac:dyDescent="0.15">
      <c r="A631" s="1">
        <f>アナメン詳細!A630</f>
        <v>0</v>
      </c>
      <c r="B631" t="str">
        <f t="shared" si="9"/>
        <v>https://pro.kinokuniya.co.jp/search_detail/product?search_detail_called=1&amp;table_kbn=E&amp;exp_id=0</v>
      </c>
    </row>
    <row r="632" spans="1:2" x14ac:dyDescent="0.15">
      <c r="A632" s="1">
        <f>アナメン詳細!A631</f>
        <v>0</v>
      </c>
      <c r="B632" t="str">
        <f t="shared" si="9"/>
        <v>https://pro.kinokuniya.co.jp/search_detail/product?search_detail_called=1&amp;table_kbn=E&amp;exp_id=0</v>
      </c>
    </row>
    <row r="633" spans="1:2" x14ac:dyDescent="0.15">
      <c r="A633" s="1">
        <f>アナメン詳細!A632</f>
        <v>0</v>
      </c>
      <c r="B633" t="str">
        <f t="shared" si="9"/>
        <v>https://pro.kinokuniya.co.jp/search_detail/product?search_detail_called=1&amp;table_kbn=E&amp;exp_id=0</v>
      </c>
    </row>
    <row r="634" spans="1:2" x14ac:dyDescent="0.15">
      <c r="A634" s="1">
        <f>アナメン詳細!A633</f>
        <v>0</v>
      </c>
      <c r="B634" t="str">
        <f t="shared" si="9"/>
        <v>https://pro.kinokuniya.co.jp/search_detail/product?search_detail_called=1&amp;table_kbn=E&amp;exp_id=0</v>
      </c>
    </row>
    <row r="635" spans="1:2" x14ac:dyDescent="0.15">
      <c r="A635" s="1">
        <f>アナメン詳細!A634</f>
        <v>0</v>
      </c>
      <c r="B635" t="str">
        <f t="shared" si="9"/>
        <v>https://pro.kinokuniya.co.jp/search_detail/product?search_detail_called=1&amp;table_kbn=E&amp;exp_id=0</v>
      </c>
    </row>
    <row r="636" spans="1:2" x14ac:dyDescent="0.15">
      <c r="A636" s="1">
        <f>アナメン詳細!A635</f>
        <v>0</v>
      </c>
      <c r="B636" t="str">
        <f t="shared" si="9"/>
        <v>https://pro.kinokuniya.co.jp/search_detail/product?search_detail_called=1&amp;table_kbn=E&amp;exp_id=0</v>
      </c>
    </row>
    <row r="637" spans="1:2" x14ac:dyDescent="0.15">
      <c r="A637" s="1">
        <f>アナメン詳細!A636</f>
        <v>0</v>
      </c>
      <c r="B637" t="str">
        <f t="shared" si="9"/>
        <v>https://pro.kinokuniya.co.jp/search_detail/product?search_detail_called=1&amp;table_kbn=E&amp;exp_id=0</v>
      </c>
    </row>
    <row r="638" spans="1:2" x14ac:dyDescent="0.15">
      <c r="A638" s="1">
        <f>アナメン詳細!A637</f>
        <v>0</v>
      </c>
      <c r="B638" t="str">
        <f t="shared" si="9"/>
        <v>https://pro.kinokuniya.co.jp/search_detail/product?search_detail_called=1&amp;table_kbn=E&amp;exp_id=0</v>
      </c>
    </row>
    <row r="639" spans="1:2" x14ac:dyDescent="0.15">
      <c r="A639" s="1">
        <f>アナメン詳細!A638</f>
        <v>0</v>
      </c>
      <c r="B639" t="str">
        <f t="shared" si="9"/>
        <v>https://pro.kinokuniya.co.jp/search_detail/product?search_detail_called=1&amp;table_kbn=E&amp;exp_id=0</v>
      </c>
    </row>
    <row r="640" spans="1:2" x14ac:dyDescent="0.15">
      <c r="A640" s="1">
        <f>アナメン詳細!A639</f>
        <v>0</v>
      </c>
      <c r="B640" t="str">
        <f t="shared" si="9"/>
        <v>https://pro.kinokuniya.co.jp/search_detail/product?search_detail_called=1&amp;table_kbn=E&amp;exp_id=0</v>
      </c>
    </row>
    <row r="641" spans="1:2" x14ac:dyDescent="0.15">
      <c r="A641" s="1">
        <f>アナメン詳細!A640</f>
        <v>0</v>
      </c>
      <c r="B641" t="str">
        <f t="shared" si="9"/>
        <v>https://pro.kinokuniya.co.jp/search_detail/product?search_detail_called=1&amp;table_kbn=E&amp;exp_id=0</v>
      </c>
    </row>
    <row r="642" spans="1:2" x14ac:dyDescent="0.15">
      <c r="A642" s="1">
        <f>アナメン詳細!A641</f>
        <v>0</v>
      </c>
      <c r="B642" t="str">
        <f t="shared" si="9"/>
        <v>https://pro.kinokuniya.co.jp/search_detail/product?search_detail_called=1&amp;table_kbn=E&amp;exp_id=0</v>
      </c>
    </row>
    <row r="643" spans="1:2" x14ac:dyDescent="0.15">
      <c r="A643" s="1">
        <f>アナメン詳細!A642</f>
        <v>0</v>
      </c>
      <c r="B643" t="str">
        <f t="shared" si="9"/>
        <v>https://pro.kinokuniya.co.jp/search_detail/product?search_detail_called=1&amp;table_kbn=E&amp;exp_id=0</v>
      </c>
    </row>
    <row r="644" spans="1:2" x14ac:dyDescent="0.15">
      <c r="A644" s="1">
        <f>アナメン詳細!A643</f>
        <v>0</v>
      </c>
      <c r="B644" t="str">
        <f t="shared" ref="B644:B707" si="10">CONCATENATE($B$1,A644)</f>
        <v>https://pro.kinokuniya.co.jp/search_detail/product?search_detail_called=1&amp;table_kbn=E&amp;exp_id=0</v>
      </c>
    </row>
    <row r="645" spans="1:2" x14ac:dyDescent="0.15">
      <c r="A645" s="1">
        <f>アナメン詳細!A644</f>
        <v>0</v>
      </c>
      <c r="B645" t="str">
        <f t="shared" si="10"/>
        <v>https://pro.kinokuniya.co.jp/search_detail/product?search_detail_called=1&amp;table_kbn=E&amp;exp_id=0</v>
      </c>
    </row>
    <row r="646" spans="1:2" x14ac:dyDescent="0.15">
      <c r="A646" s="1">
        <f>アナメン詳細!A645</f>
        <v>0</v>
      </c>
      <c r="B646" t="str">
        <f t="shared" si="10"/>
        <v>https://pro.kinokuniya.co.jp/search_detail/product?search_detail_called=1&amp;table_kbn=E&amp;exp_id=0</v>
      </c>
    </row>
    <row r="647" spans="1:2" x14ac:dyDescent="0.15">
      <c r="A647" s="1">
        <f>アナメン詳細!A646</f>
        <v>0</v>
      </c>
      <c r="B647" t="str">
        <f t="shared" si="10"/>
        <v>https://pro.kinokuniya.co.jp/search_detail/product?search_detail_called=1&amp;table_kbn=E&amp;exp_id=0</v>
      </c>
    </row>
    <row r="648" spans="1:2" x14ac:dyDescent="0.15">
      <c r="A648" s="1">
        <f>アナメン詳細!A647</f>
        <v>0</v>
      </c>
      <c r="B648" t="str">
        <f t="shared" si="10"/>
        <v>https://pro.kinokuniya.co.jp/search_detail/product?search_detail_called=1&amp;table_kbn=E&amp;exp_id=0</v>
      </c>
    </row>
    <row r="649" spans="1:2" x14ac:dyDescent="0.15">
      <c r="A649" s="1">
        <f>アナメン詳細!A648</f>
        <v>0</v>
      </c>
      <c r="B649" t="str">
        <f t="shared" si="10"/>
        <v>https://pro.kinokuniya.co.jp/search_detail/product?search_detail_called=1&amp;table_kbn=E&amp;exp_id=0</v>
      </c>
    </row>
    <row r="650" spans="1:2" x14ac:dyDescent="0.15">
      <c r="A650" s="1">
        <f>アナメン詳細!A649</f>
        <v>0</v>
      </c>
      <c r="B650" t="str">
        <f t="shared" si="10"/>
        <v>https://pro.kinokuniya.co.jp/search_detail/product?search_detail_called=1&amp;table_kbn=E&amp;exp_id=0</v>
      </c>
    </row>
    <row r="651" spans="1:2" x14ac:dyDescent="0.15">
      <c r="A651" s="1">
        <f>アナメン詳細!A650</f>
        <v>0</v>
      </c>
      <c r="B651" t="str">
        <f t="shared" si="10"/>
        <v>https://pro.kinokuniya.co.jp/search_detail/product?search_detail_called=1&amp;table_kbn=E&amp;exp_id=0</v>
      </c>
    </row>
    <row r="652" spans="1:2" x14ac:dyDescent="0.15">
      <c r="A652" s="1">
        <f>アナメン詳細!A651</f>
        <v>0</v>
      </c>
      <c r="B652" t="str">
        <f t="shared" si="10"/>
        <v>https://pro.kinokuniya.co.jp/search_detail/product?search_detail_called=1&amp;table_kbn=E&amp;exp_id=0</v>
      </c>
    </row>
    <row r="653" spans="1:2" x14ac:dyDescent="0.15">
      <c r="A653" s="1">
        <f>アナメン詳細!A652</f>
        <v>0</v>
      </c>
      <c r="B653" t="str">
        <f t="shared" si="10"/>
        <v>https://pro.kinokuniya.co.jp/search_detail/product?search_detail_called=1&amp;table_kbn=E&amp;exp_id=0</v>
      </c>
    </row>
    <row r="654" spans="1:2" x14ac:dyDescent="0.15">
      <c r="A654" s="1">
        <f>アナメン詳細!A653</f>
        <v>0</v>
      </c>
      <c r="B654" t="str">
        <f t="shared" si="10"/>
        <v>https://pro.kinokuniya.co.jp/search_detail/product?search_detail_called=1&amp;table_kbn=E&amp;exp_id=0</v>
      </c>
    </row>
    <row r="655" spans="1:2" x14ac:dyDescent="0.15">
      <c r="A655" s="1">
        <f>アナメン詳細!A654</f>
        <v>0</v>
      </c>
      <c r="B655" t="str">
        <f t="shared" si="10"/>
        <v>https://pro.kinokuniya.co.jp/search_detail/product?search_detail_called=1&amp;table_kbn=E&amp;exp_id=0</v>
      </c>
    </row>
    <row r="656" spans="1:2" x14ac:dyDescent="0.15">
      <c r="A656" s="1">
        <f>アナメン詳細!A655</f>
        <v>0</v>
      </c>
      <c r="B656" t="str">
        <f t="shared" si="10"/>
        <v>https://pro.kinokuniya.co.jp/search_detail/product?search_detail_called=1&amp;table_kbn=E&amp;exp_id=0</v>
      </c>
    </row>
    <row r="657" spans="1:2" x14ac:dyDescent="0.15">
      <c r="A657" s="1">
        <f>アナメン詳細!A656</f>
        <v>0</v>
      </c>
      <c r="B657" t="str">
        <f t="shared" si="10"/>
        <v>https://pro.kinokuniya.co.jp/search_detail/product?search_detail_called=1&amp;table_kbn=E&amp;exp_id=0</v>
      </c>
    </row>
    <row r="658" spans="1:2" x14ac:dyDescent="0.15">
      <c r="A658" s="1">
        <f>アナメン詳細!A657</f>
        <v>0</v>
      </c>
      <c r="B658" t="str">
        <f t="shared" si="10"/>
        <v>https://pro.kinokuniya.co.jp/search_detail/product?search_detail_called=1&amp;table_kbn=E&amp;exp_id=0</v>
      </c>
    </row>
    <row r="659" spans="1:2" x14ac:dyDescent="0.15">
      <c r="A659" s="1">
        <f>アナメン詳細!A658</f>
        <v>0</v>
      </c>
      <c r="B659" t="str">
        <f t="shared" si="10"/>
        <v>https://pro.kinokuniya.co.jp/search_detail/product?search_detail_called=1&amp;table_kbn=E&amp;exp_id=0</v>
      </c>
    </row>
    <row r="660" spans="1:2" x14ac:dyDescent="0.15">
      <c r="A660" s="1">
        <f>アナメン詳細!A659</f>
        <v>0</v>
      </c>
      <c r="B660" t="str">
        <f t="shared" si="10"/>
        <v>https://pro.kinokuniya.co.jp/search_detail/product?search_detail_called=1&amp;table_kbn=E&amp;exp_id=0</v>
      </c>
    </row>
    <row r="661" spans="1:2" x14ac:dyDescent="0.15">
      <c r="A661" s="1">
        <f>アナメン詳細!A660</f>
        <v>0</v>
      </c>
      <c r="B661" t="str">
        <f t="shared" si="10"/>
        <v>https://pro.kinokuniya.co.jp/search_detail/product?search_detail_called=1&amp;table_kbn=E&amp;exp_id=0</v>
      </c>
    </row>
    <row r="662" spans="1:2" x14ac:dyDescent="0.15">
      <c r="A662" s="1">
        <f>アナメン詳細!A661</f>
        <v>0</v>
      </c>
      <c r="B662" t="str">
        <f t="shared" si="10"/>
        <v>https://pro.kinokuniya.co.jp/search_detail/product?search_detail_called=1&amp;table_kbn=E&amp;exp_id=0</v>
      </c>
    </row>
    <row r="663" spans="1:2" x14ac:dyDescent="0.15">
      <c r="A663" s="1">
        <f>アナメン詳細!A662</f>
        <v>0</v>
      </c>
      <c r="B663" t="str">
        <f t="shared" si="10"/>
        <v>https://pro.kinokuniya.co.jp/search_detail/product?search_detail_called=1&amp;table_kbn=E&amp;exp_id=0</v>
      </c>
    </row>
    <row r="664" spans="1:2" x14ac:dyDescent="0.15">
      <c r="A664" s="1">
        <f>アナメン詳細!A663</f>
        <v>0</v>
      </c>
      <c r="B664" t="str">
        <f t="shared" si="10"/>
        <v>https://pro.kinokuniya.co.jp/search_detail/product?search_detail_called=1&amp;table_kbn=E&amp;exp_id=0</v>
      </c>
    </row>
    <row r="665" spans="1:2" x14ac:dyDescent="0.15">
      <c r="A665" s="1">
        <f>アナメン詳細!A664</f>
        <v>0</v>
      </c>
      <c r="B665" t="str">
        <f t="shared" si="10"/>
        <v>https://pro.kinokuniya.co.jp/search_detail/product?search_detail_called=1&amp;table_kbn=E&amp;exp_id=0</v>
      </c>
    </row>
    <row r="666" spans="1:2" x14ac:dyDescent="0.15">
      <c r="A666" s="1">
        <f>アナメン詳細!A665</f>
        <v>0</v>
      </c>
      <c r="B666" t="str">
        <f t="shared" si="10"/>
        <v>https://pro.kinokuniya.co.jp/search_detail/product?search_detail_called=1&amp;table_kbn=E&amp;exp_id=0</v>
      </c>
    </row>
    <row r="667" spans="1:2" x14ac:dyDescent="0.15">
      <c r="A667" s="1">
        <f>アナメン詳細!A666</f>
        <v>0</v>
      </c>
      <c r="B667" t="str">
        <f t="shared" si="10"/>
        <v>https://pro.kinokuniya.co.jp/search_detail/product?search_detail_called=1&amp;table_kbn=E&amp;exp_id=0</v>
      </c>
    </row>
    <row r="668" spans="1:2" x14ac:dyDescent="0.15">
      <c r="A668" s="1">
        <f>アナメン詳細!A667</f>
        <v>0</v>
      </c>
      <c r="B668" t="str">
        <f t="shared" si="10"/>
        <v>https://pro.kinokuniya.co.jp/search_detail/product?search_detail_called=1&amp;table_kbn=E&amp;exp_id=0</v>
      </c>
    </row>
    <row r="669" spans="1:2" x14ac:dyDescent="0.15">
      <c r="A669" s="1">
        <f>アナメン詳細!A668</f>
        <v>0</v>
      </c>
      <c r="B669" t="str">
        <f t="shared" si="10"/>
        <v>https://pro.kinokuniya.co.jp/search_detail/product?search_detail_called=1&amp;table_kbn=E&amp;exp_id=0</v>
      </c>
    </row>
    <row r="670" spans="1:2" x14ac:dyDescent="0.15">
      <c r="A670" s="1">
        <f>アナメン詳細!A669</f>
        <v>0</v>
      </c>
      <c r="B670" t="str">
        <f t="shared" si="10"/>
        <v>https://pro.kinokuniya.co.jp/search_detail/product?search_detail_called=1&amp;table_kbn=E&amp;exp_id=0</v>
      </c>
    </row>
    <row r="671" spans="1:2" x14ac:dyDescent="0.15">
      <c r="A671" s="1">
        <f>アナメン詳細!A670</f>
        <v>0</v>
      </c>
      <c r="B671" t="str">
        <f t="shared" si="10"/>
        <v>https://pro.kinokuniya.co.jp/search_detail/product?search_detail_called=1&amp;table_kbn=E&amp;exp_id=0</v>
      </c>
    </row>
    <row r="672" spans="1:2" x14ac:dyDescent="0.15">
      <c r="A672" s="1">
        <f>アナメン詳細!A671</f>
        <v>0</v>
      </c>
      <c r="B672" t="str">
        <f t="shared" si="10"/>
        <v>https://pro.kinokuniya.co.jp/search_detail/product?search_detail_called=1&amp;table_kbn=E&amp;exp_id=0</v>
      </c>
    </row>
    <row r="673" spans="1:2" x14ac:dyDescent="0.15">
      <c r="A673" s="1">
        <f>アナメン詳細!A672</f>
        <v>0</v>
      </c>
      <c r="B673" t="str">
        <f t="shared" si="10"/>
        <v>https://pro.kinokuniya.co.jp/search_detail/product?search_detail_called=1&amp;table_kbn=E&amp;exp_id=0</v>
      </c>
    </row>
    <row r="674" spans="1:2" x14ac:dyDescent="0.15">
      <c r="A674" s="1">
        <f>アナメン詳細!A673</f>
        <v>0</v>
      </c>
      <c r="B674" t="str">
        <f t="shared" si="10"/>
        <v>https://pro.kinokuniya.co.jp/search_detail/product?search_detail_called=1&amp;table_kbn=E&amp;exp_id=0</v>
      </c>
    </row>
    <row r="675" spans="1:2" x14ac:dyDescent="0.15">
      <c r="A675" s="1">
        <f>アナメン詳細!A674</f>
        <v>0</v>
      </c>
      <c r="B675" t="str">
        <f t="shared" si="10"/>
        <v>https://pro.kinokuniya.co.jp/search_detail/product?search_detail_called=1&amp;table_kbn=E&amp;exp_id=0</v>
      </c>
    </row>
    <row r="676" spans="1:2" x14ac:dyDescent="0.15">
      <c r="A676" s="1">
        <f>アナメン詳細!A675</f>
        <v>0</v>
      </c>
      <c r="B676" t="str">
        <f t="shared" si="10"/>
        <v>https://pro.kinokuniya.co.jp/search_detail/product?search_detail_called=1&amp;table_kbn=E&amp;exp_id=0</v>
      </c>
    </row>
    <row r="677" spans="1:2" x14ac:dyDescent="0.15">
      <c r="A677" s="1">
        <f>アナメン詳細!A676</f>
        <v>0</v>
      </c>
      <c r="B677" t="str">
        <f t="shared" si="10"/>
        <v>https://pro.kinokuniya.co.jp/search_detail/product?search_detail_called=1&amp;table_kbn=E&amp;exp_id=0</v>
      </c>
    </row>
    <row r="678" spans="1:2" x14ac:dyDescent="0.15">
      <c r="A678" s="1">
        <f>アナメン詳細!A677</f>
        <v>0</v>
      </c>
      <c r="B678" t="str">
        <f t="shared" si="10"/>
        <v>https://pro.kinokuniya.co.jp/search_detail/product?search_detail_called=1&amp;table_kbn=E&amp;exp_id=0</v>
      </c>
    </row>
    <row r="679" spans="1:2" x14ac:dyDescent="0.15">
      <c r="A679" s="1">
        <f>アナメン詳細!A678</f>
        <v>0</v>
      </c>
      <c r="B679" t="str">
        <f t="shared" si="10"/>
        <v>https://pro.kinokuniya.co.jp/search_detail/product?search_detail_called=1&amp;table_kbn=E&amp;exp_id=0</v>
      </c>
    </row>
    <row r="680" spans="1:2" x14ac:dyDescent="0.15">
      <c r="A680" s="1">
        <f>アナメン詳細!A679</f>
        <v>0</v>
      </c>
      <c r="B680" t="str">
        <f t="shared" si="10"/>
        <v>https://pro.kinokuniya.co.jp/search_detail/product?search_detail_called=1&amp;table_kbn=E&amp;exp_id=0</v>
      </c>
    </row>
    <row r="681" spans="1:2" x14ac:dyDescent="0.15">
      <c r="A681" s="1">
        <f>アナメン詳細!A680</f>
        <v>0</v>
      </c>
      <c r="B681" t="str">
        <f t="shared" si="10"/>
        <v>https://pro.kinokuniya.co.jp/search_detail/product?search_detail_called=1&amp;table_kbn=E&amp;exp_id=0</v>
      </c>
    </row>
    <row r="682" spans="1:2" x14ac:dyDescent="0.15">
      <c r="A682" s="1">
        <f>アナメン詳細!A681</f>
        <v>0</v>
      </c>
      <c r="B682" t="str">
        <f t="shared" si="10"/>
        <v>https://pro.kinokuniya.co.jp/search_detail/product?search_detail_called=1&amp;table_kbn=E&amp;exp_id=0</v>
      </c>
    </row>
    <row r="683" spans="1:2" x14ac:dyDescent="0.15">
      <c r="A683" s="1">
        <f>アナメン詳細!A682</f>
        <v>0</v>
      </c>
      <c r="B683" t="str">
        <f t="shared" si="10"/>
        <v>https://pro.kinokuniya.co.jp/search_detail/product?search_detail_called=1&amp;table_kbn=E&amp;exp_id=0</v>
      </c>
    </row>
    <row r="684" spans="1:2" x14ac:dyDescent="0.15">
      <c r="A684" s="1">
        <f>アナメン詳細!A683</f>
        <v>0</v>
      </c>
      <c r="B684" t="str">
        <f t="shared" si="10"/>
        <v>https://pro.kinokuniya.co.jp/search_detail/product?search_detail_called=1&amp;table_kbn=E&amp;exp_id=0</v>
      </c>
    </row>
    <row r="685" spans="1:2" x14ac:dyDescent="0.15">
      <c r="A685" s="1">
        <f>アナメン詳細!A684</f>
        <v>0</v>
      </c>
      <c r="B685" t="str">
        <f t="shared" si="10"/>
        <v>https://pro.kinokuniya.co.jp/search_detail/product?search_detail_called=1&amp;table_kbn=E&amp;exp_id=0</v>
      </c>
    </row>
    <row r="686" spans="1:2" x14ac:dyDescent="0.15">
      <c r="A686" s="1">
        <f>アナメン詳細!A685</f>
        <v>0</v>
      </c>
      <c r="B686" t="str">
        <f t="shared" si="10"/>
        <v>https://pro.kinokuniya.co.jp/search_detail/product?search_detail_called=1&amp;table_kbn=E&amp;exp_id=0</v>
      </c>
    </row>
    <row r="687" spans="1:2" x14ac:dyDescent="0.15">
      <c r="A687" s="1">
        <f>アナメン詳細!A686</f>
        <v>0</v>
      </c>
      <c r="B687" t="str">
        <f t="shared" si="10"/>
        <v>https://pro.kinokuniya.co.jp/search_detail/product?search_detail_called=1&amp;table_kbn=E&amp;exp_id=0</v>
      </c>
    </row>
    <row r="688" spans="1:2" x14ac:dyDescent="0.15">
      <c r="A688" s="1">
        <f>アナメン詳細!A687</f>
        <v>0</v>
      </c>
      <c r="B688" t="str">
        <f t="shared" si="10"/>
        <v>https://pro.kinokuniya.co.jp/search_detail/product?search_detail_called=1&amp;table_kbn=E&amp;exp_id=0</v>
      </c>
    </row>
    <row r="689" spans="1:2" x14ac:dyDescent="0.15">
      <c r="A689" s="1">
        <f>アナメン詳細!A688</f>
        <v>0</v>
      </c>
      <c r="B689" t="str">
        <f t="shared" si="10"/>
        <v>https://pro.kinokuniya.co.jp/search_detail/product?search_detail_called=1&amp;table_kbn=E&amp;exp_id=0</v>
      </c>
    </row>
    <row r="690" spans="1:2" x14ac:dyDescent="0.15">
      <c r="A690" s="1">
        <f>アナメン詳細!A689</f>
        <v>0</v>
      </c>
      <c r="B690" t="str">
        <f t="shared" si="10"/>
        <v>https://pro.kinokuniya.co.jp/search_detail/product?search_detail_called=1&amp;table_kbn=E&amp;exp_id=0</v>
      </c>
    </row>
    <row r="691" spans="1:2" x14ac:dyDescent="0.15">
      <c r="A691" s="1">
        <f>アナメン詳細!A690</f>
        <v>0</v>
      </c>
      <c r="B691" t="str">
        <f t="shared" si="10"/>
        <v>https://pro.kinokuniya.co.jp/search_detail/product?search_detail_called=1&amp;table_kbn=E&amp;exp_id=0</v>
      </c>
    </row>
    <row r="692" spans="1:2" x14ac:dyDescent="0.15">
      <c r="A692" s="1">
        <f>アナメン詳細!A691</f>
        <v>0</v>
      </c>
      <c r="B692" t="str">
        <f t="shared" si="10"/>
        <v>https://pro.kinokuniya.co.jp/search_detail/product?search_detail_called=1&amp;table_kbn=E&amp;exp_id=0</v>
      </c>
    </row>
    <row r="693" spans="1:2" x14ac:dyDescent="0.15">
      <c r="A693" s="1">
        <f>アナメン詳細!A692</f>
        <v>0</v>
      </c>
      <c r="B693" t="str">
        <f t="shared" si="10"/>
        <v>https://pro.kinokuniya.co.jp/search_detail/product?search_detail_called=1&amp;table_kbn=E&amp;exp_id=0</v>
      </c>
    </row>
    <row r="694" spans="1:2" x14ac:dyDescent="0.15">
      <c r="A694" s="1">
        <f>アナメン詳細!A693</f>
        <v>0</v>
      </c>
      <c r="B694" t="str">
        <f t="shared" si="10"/>
        <v>https://pro.kinokuniya.co.jp/search_detail/product?search_detail_called=1&amp;table_kbn=E&amp;exp_id=0</v>
      </c>
    </row>
    <row r="695" spans="1:2" x14ac:dyDescent="0.15">
      <c r="A695" s="1">
        <f>アナメン詳細!A694</f>
        <v>0</v>
      </c>
      <c r="B695" t="str">
        <f t="shared" si="10"/>
        <v>https://pro.kinokuniya.co.jp/search_detail/product?search_detail_called=1&amp;table_kbn=E&amp;exp_id=0</v>
      </c>
    </row>
    <row r="696" spans="1:2" x14ac:dyDescent="0.15">
      <c r="A696" s="1">
        <f>アナメン詳細!A695</f>
        <v>0</v>
      </c>
      <c r="B696" t="str">
        <f t="shared" si="10"/>
        <v>https://pro.kinokuniya.co.jp/search_detail/product?search_detail_called=1&amp;table_kbn=E&amp;exp_id=0</v>
      </c>
    </row>
    <row r="697" spans="1:2" x14ac:dyDescent="0.15">
      <c r="A697" s="1">
        <f>アナメン詳細!A696</f>
        <v>0</v>
      </c>
      <c r="B697" t="str">
        <f t="shared" si="10"/>
        <v>https://pro.kinokuniya.co.jp/search_detail/product?search_detail_called=1&amp;table_kbn=E&amp;exp_id=0</v>
      </c>
    </row>
    <row r="698" spans="1:2" x14ac:dyDescent="0.15">
      <c r="A698" s="1">
        <f>アナメン詳細!A697</f>
        <v>0</v>
      </c>
      <c r="B698" t="str">
        <f t="shared" si="10"/>
        <v>https://pro.kinokuniya.co.jp/search_detail/product?search_detail_called=1&amp;table_kbn=E&amp;exp_id=0</v>
      </c>
    </row>
    <row r="699" spans="1:2" x14ac:dyDescent="0.15">
      <c r="A699" s="1">
        <f>アナメン詳細!A698</f>
        <v>0</v>
      </c>
      <c r="B699" t="str">
        <f t="shared" si="10"/>
        <v>https://pro.kinokuniya.co.jp/search_detail/product?search_detail_called=1&amp;table_kbn=E&amp;exp_id=0</v>
      </c>
    </row>
    <row r="700" spans="1:2" x14ac:dyDescent="0.15">
      <c r="A700" s="1">
        <f>アナメン詳細!A699</f>
        <v>0</v>
      </c>
      <c r="B700" t="str">
        <f t="shared" si="10"/>
        <v>https://pro.kinokuniya.co.jp/search_detail/product?search_detail_called=1&amp;table_kbn=E&amp;exp_id=0</v>
      </c>
    </row>
    <row r="701" spans="1:2" x14ac:dyDescent="0.15">
      <c r="A701" s="1">
        <f>アナメン詳細!A700</f>
        <v>0</v>
      </c>
      <c r="B701" t="str">
        <f t="shared" si="10"/>
        <v>https://pro.kinokuniya.co.jp/search_detail/product?search_detail_called=1&amp;table_kbn=E&amp;exp_id=0</v>
      </c>
    </row>
    <row r="702" spans="1:2" x14ac:dyDescent="0.15">
      <c r="A702" s="1">
        <f>アナメン詳細!A701</f>
        <v>0</v>
      </c>
      <c r="B702" t="str">
        <f t="shared" si="10"/>
        <v>https://pro.kinokuniya.co.jp/search_detail/product?search_detail_called=1&amp;table_kbn=E&amp;exp_id=0</v>
      </c>
    </row>
    <row r="703" spans="1:2" x14ac:dyDescent="0.15">
      <c r="A703" s="1">
        <f>アナメン詳細!A702</f>
        <v>0</v>
      </c>
      <c r="B703" t="str">
        <f t="shared" si="10"/>
        <v>https://pro.kinokuniya.co.jp/search_detail/product?search_detail_called=1&amp;table_kbn=E&amp;exp_id=0</v>
      </c>
    </row>
    <row r="704" spans="1:2" x14ac:dyDescent="0.15">
      <c r="A704" s="1">
        <f>アナメン詳細!A703</f>
        <v>0</v>
      </c>
      <c r="B704" t="str">
        <f t="shared" si="10"/>
        <v>https://pro.kinokuniya.co.jp/search_detail/product?search_detail_called=1&amp;table_kbn=E&amp;exp_id=0</v>
      </c>
    </row>
    <row r="705" spans="1:2" x14ac:dyDescent="0.15">
      <c r="A705" s="1">
        <f>アナメン詳細!A704</f>
        <v>0</v>
      </c>
      <c r="B705" t="str">
        <f t="shared" si="10"/>
        <v>https://pro.kinokuniya.co.jp/search_detail/product?search_detail_called=1&amp;table_kbn=E&amp;exp_id=0</v>
      </c>
    </row>
    <row r="706" spans="1:2" x14ac:dyDescent="0.15">
      <c r="A706" s="1">
        <f>アナメン詳細!A705</f>
        <v>0</v>
      </c>
      <c r="B706" t="str">
        <f t="shared" si="10"/>
        <v>https://pro.kinokuniya.co.jp/search_detail/product?search_detail_called=1&amp;table_kbn=E&amp;exp_id=0</v>
      </c>
    </row>
    <row r="707" spans="1:2" x14ac:dyDescent="0.15">
      <c r="A707" s="1">
        <f>アナメン詳細!A706</f>
        <v>0</v>
      </c>
      <c r="B707" t="str">
        <f t="shared" si="10"/>
        <v>https://pro.kinokuniya.co.jp/search_detail/product?search_detail_called=1&amp;table_kbn=E&amp;exp_id=0</v>
      </c>
    </row>
    <row r="708" spans="1:2" x14ac:dyDescent="0.15">
      <c r="A708" s="1">
        <f>アナメン詳細!A707</f>
        <v>0</v>
      </c>
      <c r="B708" t="str">
        <f t="shared" ref="B708:B771" si="11">CONCATENATE($B$1,A708)</f>
        <v>https://pro.kinokuniya.co.jp/search_detail/product?search_detail_called=1&amp;table_kbn=E&amp;exp_id=0</v>
      </c>
    </row>
    <row r="709" spans="1:2" x14ac:dyDescent="0.15">
      <c r="A709" s="1">
        <f>アナメン詳細!A708</f>
        <v>0</v>
      </c>
      <c r="B709" t="str">
        <f t="shared" si="11"/>
        <v>https://pro.kinokuniya.co.jp/search_detail/product?search_detail_called=1&amp;table_kbn=E&amp;exp_id=0</v>
      </c>
    </row>
    <row r="710" spans="1:2" x14ac:dyDescent="0.15">
      <c r="A710" s="1">
        <f>アナメン詳細!A709</f>
        <v>0</v>
      </c>
      <c r="B710" t="str">
        <f t="shared" si="11"/>
        <v>https://pro.kinokuniya.co.jp/search_detail/product?search_detail_called=1&amp;table_kbn=E&amp;exp_id=0</v>
      </c>
    </row>
    <row r="711" spans="1:2" x14ac:dyDescent="0.15">
      <c r="A711" s="1">
        <f>アナメン詳細!A710</f>
        <v>0</v>
      </c>
      <c r="B711" t="str">
        <f t="shared" si="11"/>
        <v>https://pro.kinokuniya.co.jp/search_detail/product?search_detail_called=1&amp;table_kbn=E&amp;exp_id=0</v>
      </c>
    </row>
    <row r="712" spans="1:2" x14ac:dyDescent="0.15">
      <c r="A712" s="1">
        <f>アナメン詳細!A711</f>
        <v>0</v>
      </c>
      <c r="B712" t="str">
        <f t="shared" si="11"/>
        <v>https://pro.kinokuniya.co.jp/search_detail/product?search_detail_called=1&amp;table_kbn=E&amp;exp_id=0</v>
      </c>
    </row>
    <row r="713" spans="1:2" x14ac:dyDescent="0.15">
      <c r="A713" s="1">
        <f>アナメン詳細!A712</f>
        <v>0</v>
      </c>
      <c r="B713" t="str">
        <f t="shared" si="11"/>
        <v>https://pro.kinokuniya.co.jp/search_detail/product?search_detail_called=1&amp;table_kbn=E&amp;exp_id=0</v>
      </c>
    </row>
    <row r="714" spans="1:2" x14ac:dyDescent="0.15">
      <c r="A714" s="1">
        <f>アナメン詳細!A713</f>
        <v>0</v>
      </c>
      <c r="B714" t="str">
        <f t="shared" si="11"/>
        <v>https://pro.kinokuniya.co.jp/search_detail/product?search_detail_called=1&amp;table_kbn=E&amp;exp_id=0</v>
      </c>
    </row>
    <row r="715" spans="1:2" x14ac:dyDescent="0.15">
      <c r="A715" s="1">
        <f>アナメン詳細!A714</f>
        <v>0</v>
      </c>
      <c r="B715" t="str">
        <f t="shared" si="11"/>
        <v>https://pro.kinokuniya.co.jp/search_detail/product?search_detail_called=1&amp;table_kbn=E&amp;exp_id=0</v>
      </c>
    </row>
    <row r="716" spans="1:2" x14ac:dyDescent="0.15">
      <c r="A716" s="1">
        <f>アナメン詳細!A715</f>
        <v>0</v>
      </c>
      <c r="B716" t="str">
        <f t="shared" si="11"/>
        <v>https://pro.kinokuniya.co.jp/search_detail/product?search_detail_called=1&amp;table_kbn=E&amp;exp_id=0</v>
      </c>
    </row>
    <row r="717" spans="1:2" x14ac:dyDescent="0.15">
      <c r="A717" s="1">
        <f>アナメン詳細!A716</f>
        <v>0</v>
      </c>
      <c r="B717" t="str">
        <f t="shared" si="11"/>
        <v>https://pro.kinokuniya.co.jp/search_detail/product?search_detail_called=1&amp;table_kbn=E&amp;exp_id=0</v>
      </c>
    </row>
    <row r="718" spans="1:2" x14ac:dyDescent="0.15">
      <c r="A718" s="1">
        <f>アナメン詳細!A717</f>
        <v>0</v>
      </c>
      <c r="B718" t="str">
        <f t="shared" si="11"/>
        <v>https://pro.kinokuniya.co.jp/search_detail/product?search_detail_called=1&amp;table_kbn=E&amp;exp_id=0</v>
      </c>
    </row>
    <row r="719" spans="1:2" x14ac:dyDescent="0.15">
      <c r="A719" s="1">
        <f>アナメン詳細!A718</f>
        <v>0</v>
      </c>
      <c r="B719" t="str">
        <f t="shared" si="11"/>
        <v>https://pro.kinokuniya.co.jp/search_detail/product?search_detail_called=1&amp;table_kbn=E&amp;exp_id=0</v>
      </c>
    </row>
    <row r="720" spans="1:2" x14ac:dyDescent="0.15">
      <c r="A720" s="1">
        <f>アナメン詳細!A719</f>
        <v>0</v>
      </c>
      <c r="B720" t="str">
        <f t="shared" si="11"/>
        <v>https://pro.kinokuniya.co.jp/search_detail/product?search_detail_called=1&amp;table_kbn=E&amp;exp_id=0</v>
      </c>
    </row>
    <row r="721" spans="1:2" x14ac:dyDescent="0.15">
      <c r="A721" s="1">
        <f>アナメン詳細!A720</f>
        <v>0</v>
      </c>
      <c r="B721" t="str">
        <f t="shared" si="11"/>
        <v>https://pro.kinokuniya.co.jp/search_detail/product?search_detail_called=1&amp;table_kbn=E&amp;exp_id=0</v>
      </c>
    </row>
    <row r="722" spans="1:2" x14ac:dyDescent="0.15">
      <c r="A722" s="1">
        <f>アナメン詳細!A721</f>
        <v>0</v>
      </c>
      <c r="B722" t="str">
        <f t="shared" si="11"/>
        <v>https://pro.kinokuniya.co.jp/search_detail/product?search_detail_called=1&amp;table_kbn=E&amp;exp_id=0</v>
      </c>
    </row>
    <row r="723" spans="1:2" x14ac:dyDescent="0.15">
      <c r="A723" s="1">
        <f>アナメン詳細!A722</f>
        <v>0</v>
      </c>
      <c r="B723" t="str">
        <f t="shared" si="11"/>
        <v>https://pro.kinokuniya.co.jp/search_detail/product?search_detail_called=1&amp;table_kbn=E&amp;exp_id=0</v>
      </c>
    </row>
    <row r="724" spans="1:2" x14ac:dyDescent="0.15">
      <c r="A724" s="1">
        <f>アナメン詳細!A723</f>
        <v>0</v>
      </c>
      <c r="B724" t="str">
        <f t="shared" si="11"/>
        <v>https://pro.kinokuniya.co.jp/search_detail/product?search_detail_called=1&amp;table_kbn=E&amp;exp_id=0</v>
      </c>
    </row>
    <row r="725" spans="1:2" x14ac:dyDescent="0.15">
      <c r="A725" s="1">
        <f>アナメン詳細!A724</f>
        <v>0</v>
      </c>
      <c r="B725" t="str">
        <f t="shared" si="11"/>
        <v>https://pro.kinokuniya.co.jp/search_detail/product?search_detail_called=1&amp;table_kbn=E&amp;exp_id=0</v>
      </c>
    </row>
    <row r="726" spans="1:2" x14ac:dyDescent="0.15">
      <c r="A726" s="1">
        <f>アナメン詳細!A725</f>
        <v>0</v>
      </c>
      <c r="B726" t="str">
        <f t="shared" si="11"/>
        <v>https://pro.kinokuniya.co.jp/search_detail/product?search_detail_called=1&amp;table_kbn=E&amp;exp_id=0</v>
      </c>
    </row>
    <row r="727" spans="1:2" x14ac:dyDescent="0.15">
      <c r="A727" s="1">
        <f>アナメン詳細!A726</f>
        <v>0</v>
      </c>
      <c r="B727" t="str">
        <f t="shared" si="11"/>
        <v>https://pro.kinokuniya.co.jp/search_detail/product?search_detail_called=1&amp;table_kbn=E&amp;exp_id=0</v>
      </c>
    </row>
    <row r="728" spans="1:2" x14ac:dyDescent="0.15">
      <c r="A728" s="1">
        <f>アナメン詳細!A727</f>
        <v>0</v>
      </c>
      <c r="B728" t="str">
        <f t="shared" si="11"/>
        <v>https://pro.kinokuniya.co.jp/search_detail/product?search_detail_called=1&amp;table_kbn=E&amp;exp_id=0</v>
      </c>
    </row>
    <row r="729" spans="1:2" x14ac:dyDescent="0.15">
      <c r="A729" s="1">
        <f>アナメン詳細!A728</f>
        <v>0</v>
      </c>
      <c r="B729" t="str">
        <f t="shared" si="11"/>
        <v>https://pro.kinokuniya.co.jp/search_detail/product?search_detail_called=1&amp;table_kbn=E&amp;exp_id=0</v>
      </c>
    </row>
    <row r="730" spans="1:2" x14ac:dyDescent="0.15">
      <c r="A730" s="1">
        <f>アナメン詳細!A729</f>
        <v>0</v>
      </c>
      <c r="B730" t="str">
        <f t="shared" si="11"/>
        <v>https://pro.kinokuniya.co.jp/search_detail/product?search_detail_called=1&amp;table_kbn=E&amp;exp_id=0</v>
      </c>
    </row>
    <row r="731" spans="1:2" x14ac:dyDescent="0.15">
      <c r="A731" s="1">
        <f>アナメン詳細!A730</f>
        <v>0</v>
      </c>
      <c r="B731" t="str">
        <f t="shared" si="11"/>
        <v>https://pro.kinokuniya.co.jp/search_detail/product?search_detail_called=1&amp;table_kbn=E&amp;exp_id=0</v>
      </c>
    </row>
    <row r="732" spans="1:2" x14ac:dyDescent="0.15">
      <c r="A732" s="1">
        <f>アナメン詳細!A731</f>
        <v>0</v>
      </c>
      <c r="B732" t="str">
        <f t="shared" si="11"/>
        <v>https://pro.kinokuniya.co.jp/search_detail/product?search_detail_called=1&amp;table_kbn=E&amp;exp_id=0</v>
      </c>
    </row>
    <row r="733" spans="1:2" x14ac:dyDescent="0.15">
      <c r="A733" s="1">
        <f>アナメン詳細!A732</f>
        <v>0</v>
      </c>
      <c r="B733" t="str">
        <f t="shared" si="11"/>
        <v>https://pro.kinokuniya.co.jp/search_detail/product?search_detail_called=1&amp;table_kbn=E&amp;exp_id=0</v>
      </c>
    </row>
    <row r="734" spans="1:2" x14ac:dyDescent="0.15">
      <c r="A734" s="1">
        <f>アナメン詳細!A733</f>
        <v>0</v>
      </c>
      <c r="B734" t="str">
        <f t="shared" si="11"/>
        <v>https://pro.kinokuniya.co.jp/search_detail/product?search_detail_called=1&amp;table_kbn=E&amp;exp_id=0</v>
      </c>
    </row>
    <row r="735" spans="1:2" x14ac:dyDescent="0.15">
      <c r="A735" s="1">
        <f>アナメン詳細!A734</f>
        <v>0</v>
      </c>
      <c r="B735" t="str">
        <f t="shared" si="11"/>
        <v>https://pro.kinokuniya.co.jp/search_detail/product?search_detail_called=1&amp;table_kbn=E&amp;exp_id=0</v>
      </c>
    </row>
    <row r="736" spans="1:2" x14ac:dyDescent="0.15">
      <c r="A736" s="1">
        <f>アナメン詳細!A735</f>
        <v>0</v>
      </c>
      <c r="B736" t="str">
        <f t="shared" si="11"/>
        <v>https://pro.kinokuniya.co.jp/search_detail/product?search_detail_called=1&amp;table_kbn=E&amp;exp_id=0</v>
      </c>
    </row>
    <row r="737" spans="1:2" x14ac:dyDescent="0.15">
      <c r="A737" s="1">
        <f>アナメン詳細!A736</f>
        <v>0</v>
      </c>
      <c r="B737" t="str">
        <f t="shared" si="11"/>
        <v>https://pro.kinokuniya.co.jp/search_detail/product?search_detail_called=1&amp;table_kbn=E&amp;exp_id=0</v>
      </c>
    </row>
    <row r="738" spans="1:2" x14ac:dyDescent="0.15">
      <c r="A738" s="1">
        <f>アナメン詳細!A737</f>
        <v>0</v>
      </c>
      <c r="B738" t="str">
        <f t="shared" si="11"/>
        <v>https://pro.kinokuniya.co.jp/search_detail/product?search_detail_called=1&amp;table_kbn=E&amp;exp_id=0</v>
      </c>
    </row>
    <row r="739" spans="1:2" x14ac:dyDescent="0.15">
      <c r="A739" s="1">
        <f>アナメン詳細!A738</f>
        <v>0</v>
      </c>
      <c r="B739" t="str">
        <f t="shared" si="11"/>
        <v>https://pro.kinokuniya.co.jp/search_detail/product?search_detail_called=1&amp;table_kbn=E&amp;exp_id=0</v>
      </c>
    </row>
    <row r="740" spans="1:2" x14ac:dyDescent="0.15">
      <c r="A740" s="1">
        <f>アナメン詳細!A739</f>
        <v>0</v>
      </c>
      <c r="B740" t="str">
        <f t="shared" si="11"/>
        <v>https://pro.kinokuniya.co.jp/search_detail/product?search_detail_called=1&amp;table_kbn=E&amp;exp_id=0</v>
      </c>
    </row>
    <row r="741" spans="1:2" x14ac:dyDescent="0.15">
      <c r="A741" s="1">
        <f>アナメン詳細!A740</f>
        <v>0</v>
      </c>
      <c r="B741" t="str">
        <f t="shared" si="11"/>
        <v>https://pro.kinokuniya.co.jp/search_detail/product?search_detail_called=1&amp;table_kbn=E&amp;exp_id=0</v>
      </c>
    </row>
    <row r="742" spans="1:2" x14ac:dyDescent="0.15">
      <c r="A742" s="1">
        <f>アナメン詳細!A741</f>
        <v>0</v>
      </c>
      <c r="B742" t="str">
        <f t="shared" si="11"/>
        <v>https://pro.kinokuniya.co.jp/search_detail/product?search_detail_called=1&amp;table_kbn=E&amp;exp_id=0</v>
      </c>
    </row>
    <row r="743" spans="1:2" x14ac:dyDescent="0.15">
      <c r="A743" s="1">
        <f>アナメン詳細!A742</f>
        <v>0</v>
      </c>
      <c r="B743" t="str">
        <f t="shared" si="11"/>
        <v>https://pro.kinokuniya.co.jp/search_detail/product?search_detail_called=1&amp;table_kbn=E&amp;exp_id=0</v>
      </c>
    </row>
    <row r="744" spans="1:2" x14ac:dyDescent="0.15">
      <c r="A744" s="1">
        <f>アナメン詳細!A743</f>
        <v>0</v>
      </c>
      <c r="B744" t="str">
        <f t="shared" si="11"/>
        <v>https://pro.kinokuniya.co.jp/search_detail/product?search_detail_called=1&amp;table_kbn=E&amp;exp_id=0</v>
      </c>
    </row>
    <row r="745" spans="1:2" x14ac:dyDescent="0.15">
      <c r="A745" s="1">
        <f>アナメン詳細!A744</f>
        <v>0</v>
      </c>
      <c r="B745" t="str">
        <f t="shared" si="11"/>
        <v>https://pro.kinokuniya.co.jp/search_detail/product?search_detail_called=1&amp;table_kbn=E&amp;exp_id=0</v>
      </c>
    </row>
    <row r="746" spans="1:2" x14ac:dyDescent="0.15">
      <c r="A746" s="1">
        <f>アナメン詳細!A745</f>
        <v>0</v>
      </c>
      <c r="B746" t="str">
        <f t="shared" si="11"/>
        <v>https://pro.kinokuniya.co.jp/search_detail/product?search_detail_called=1&amp;table_kbn=E&amp;exp_id=0</v>
      </c>
    </row>
    <row r="747" spans="1:2" x14ac:dyDescent="0.15">
      <c r="A747" s="1">
        <f>アナメン詳細!A746</f>
        <v>0</v>
      </c>
      <c r="B747" t="str">
        <f t="shared" si="11"/>
        <v>https://pro.kinokuniya.co.jp/search_detail/product?search_detail_called=1&amp;table_kbn=E&amp;exp_id=0</v>
      </c>
    </row>
    <row r="748" spans="1:2" x14ac:dyDescent="0.15">
      <c r="A748" s="1">
        <f>アナメン詳細!A747</f>
        <v>0</v>
      </c>
      <c r="B748" t="str">
        <f t="shared" si="11"/>
        <v>https://pro.kinokuniya.co.jp/search_detail/product?search_detail_called=1&amp;table_kbn=E&amp;exp_id=0</v>
      </c>
    </row>
    <row r="749" spans="1:2" x14ac:dyDescent="0.15">
      <c r="A749" s="1">
        <f>アナメン詳細!A748</f>
        <v>0</v>
      </c>
      <c r="B749" t="str">
        <f t="shared" si="11"/>
        <v>https://pro.kinokuniya.co.jp/search_detail/product?search_detail_called=1&amp;table_kbn=E&amp;exp_id=0</v>
      </c>
    </row>
    <row r="750" spans="1:2" x14ac:dyDescent="0.15">
      <c r="A750" s="1">
        <f>アナメン詳細!A749</f>
        <v>0</v>
      </c>
      <c r="B750" t="str">
        <f t="shared" si="11"/>
        <v>https://pro.kinokuniya.co.jp/search_detail/product?search_detail_called=1&amp;table_kbn=E&amp;exp_id=0</v>
      </c>
    </row>
    <row r="751" spans="1:2" x14ac:dyDescent="0.15">
      <c r="A751" s="1">
        <f>アナメン詳細!A750</f>
        <v>0</v>
      </c>
      <c r="B751" t="str">
        <f t="shared" si="11"/>
        <v>https://pro.kinokuniya.co.jp/search_detail/product?search_detail_called=1&amp;table_kbn=E&amp;exp_id=0</v>
      </c>
    </row>
    <row r="752" spans="1:2" x14ac:dyDescent="0.15">
      <c r="A752" s="1">
        <f>アナメン詳細!A751</f>
        <v>0</v>
      </c>
      <c r="B752" t="str">
        <f t="shared" si="11"/>
        <v>https://pro.kinokuniya.co.jp/search_detail/product?search_detail_called=1&amp;table_kbn=E&amp;exp_id=0</v>
      </c>
    </row>
    <row r="753" spans="1:2" x14ac:dyDescent="0.15">
      <c r="A753" s="1">
        <f>アナメン詳細!A752</f>
        <v>0</v>
      </c>
      <c r="B753" t="str">
        <f t="shared" si="11"/>
        <v>https://pro.kinokuniya.co.jp/search_detail/product?search_detail_called=1&amp;table_kbn=E&amp;exp_id=0</v>
      </c>
    </row>
    <row r="754" spans="1:2" x14ac:dyDescent="0.15">
      <c r="A754" s="1">
        <f>アナメン詳細!A753</f>
        <v>0</v>
      </c>
      <c r="B754" t="str">
        <f t="shared" si="11"/>
        <v>https://pro.kinokuniya.co.jp/search_detail/product?search_detail_called=1&amp;table_kbn=E&amp;exp_id=0</v>
      </c>
    </row>
    <row r="755" spans="1:2" x14ac:dyDescent="0.15">
      <c r="A755" s="1">
        <f>アナメン詳細!A754</f>
        <v>0</v>
      </c>
      <c r="B755" t="str">
        <f t="shared" si="11"/>
        <v>https://pro.kinokuniya.co.jp/search_detail/product?search_detail_called=1&amp;table_kbn=E&amp;exp_id=0</v>
      </c>
    </row>
    <row r="756" spans="1:2" x14ac:dyDescent="0.15">
      <c r="A756" s="1">
        <f>アナメン詳細!A755</f>
        <v>0</v>
      </c>
      <c r="B756" t="str">
        <f t="shared" si="11"/>
        <v>https://pro.kinokuniya.co.jp/search_detail/product?search_detail_called=1&amp;table_kbn=E&amp;exp_id=0</v>
      </c>
    </row>
    <row r="757" spans="1:2" x14ac:dyDescent="0.15">
      <c r="A757" s="1">
        <f>アナメン詳細!A756</f>
        <v>0</v>
      </c>
      <c r="B757" t="str">
        <f t="shared" si="11"/>
        <v>https://pro.kinokuniya.co.jp/search_detail/product?search_detail_called=1&amp;table_kbn=E&amp;exp_id=0</v>
      </c>
    </row>
    <row r="758" spans="1:2" x14ac:dyDescent="0.15">
      <c r="A758" s="1">
        <f>アナメン詳細!A757</f>
        <v>0</v>
      </c>
      <c r="B758" t="str">
        <f t="shared" si="11"/>
        <v>https://pro.kinokuniya.co.jp/search_detail/product?search_detail_called=1&amp;table_kbn=E&amp;exp_id=0</v>
      </c>
    </row>
    <row r="759" spans="1:2" x14ac:dyDescent="0.15">
      <c r="A759" s="1">
        <f>アナメン詳細!A758</f>
        <v>0</v>
      </c>
      <c r="B759" t="str">
        <f t="shared" si="11"/>
        <v>https://pro.kinokuniya.co.jp/search_detail/product?search_detail_called=1&amp;table_kbn=E&amp;exp_id=0</v>
      </c>
    </row>
    <row r="760" spans="1:2" x14ac:dyDescent="0.15">
      <c r="A760" s="1">
        <f>アナメン詳細!A759</f>
        <v>0</v>
      </c>
      <c r="B760" t="str">
        <f t="shared" si="11"/>
        <v>https://pro.kinokuniya.co.jp/search_detail/product?search_detail_called=1&amp;table_kbn=E&amp;exp_id=0</v>
      </c>
    </row>
    <row r="761" spans="1:2" x14ac:dyDescent="0.15">
      <c r="A761" s="1">
        <f>アナメン詳細!A760</f>
        <v>0</v>
      </c>
      <c r="B761" t="str">
        <f t="shared" si="11"/>
        <v>https://pro.kinokuniya.co.jp/search_detail/product?search_detail_called=1&amp;table_kbn=E&amp;exp_id=0</v>
      </c>
    </row>
    <row r="762" spans="1:2" x14ac:dyDescent="0.15">
      <c r="A762" s="1">
        <f>アナメン詳細!A761</f>
        <v>0</v>
      </c>
      <c r="B762" t="str">
        <f t="shared" si="11"/>
        <v>https://pro.kinokuniya.co.jp/search_detail/product?search_detail_called=1&amp;table_kbn=E&amp;exp_id=0</v>
      </c>
    </row>
    <row r="763" spans="1:2" x14ac:dyDescent="0.15">
      <c r="A763" s="1">
        <f>アナメン詳細!A762</f>
        <v>0</v>
      </c>
      <c r="B763" t="str">
        <f t="shared" si="11"/>
        <v>https://pro.kinokuniya.co.jp/search_detail/product?search_detail_called=1&amp;table_kbn=E&amp;exp_id=0</v>
      </c>
    </row>
    <row r="764" spans="1:2" x14ac:dyDescent="0.15">
      <c r="A764" s="1">
        <f>アナメン詳細!A763</f>
        <v>0</v>
      </c>
      <c r="B764" t="str">
        <f t="shared" si="11"/>
        <v>https://pro.kinokuniya.co.jp/search_detail/product?search_detail_called=1&amp;table_kbn=E&amp;exp_id=0</v>
      </c>
    </row>
    <row r="765" spans="1:2" x14ac:dyDescent="0.15">
      <c r="A765" s="1">
        <f>アナメン詳細!A764</f>
        <v>0</v>
      </c>
      <c r="B765" t="str">
        <f t="shared" si="11"/>
        <v>https://pro.kinokuniya.co.jp/search_detail/product?search_detail_called=1&amp;table_kbn=E&amp;exp_id=0</v>
      </c>
    </row>
    <row r="766" spans="1:2" x14ac:dyDescent="0.15">
      <c r="A766" s="1">
        <f>アナメン詳細!A765</f>
        <v>0</v>
      </c>
      <c r="B766" t="str">
        <f t="shared" si="11"/>
        <v>https://pro.kinokuniya.co.jp/search_detail/product?search_detail_called=1&amp;table_kbn=E&amp;exp_id=0</v>
      </c>
    </row>
    <row r="767" spans="1:2" x14ac:dyDescent="0.15">
      <c r="A767" s="1">
        <f>アナメン詳細!A766</f>
        <v>0</v>
      </c>
      <c r="B767" t="str">
        <f t="shared" si="11"/>
        <v>https://pro.kinokuniya.co.jp/search_detail/product?search_detail_called=1&amp;table_kbn=E&amp;exp_id=0</v>
      </c>
    </row>
    <row r="768" spans="1:2" x14ac:dyDescent="0.15">
      <c r="A768" s="1">
        <f>アナメン詳細!A767</f>
        <v>0</v>
      </c>
      <c r="B768" t="str">
        <f t="shared" si="11"/>
        <v>https://pro.kinokuniya.co.jp/search_detail/product?search_detail_called=1&amp;table_kbn=E&amp;exp_id=0</v>
      </c>
    </row>
    <row r="769" spans="1:2" x14ac:dyDescent="0.15">
      <c r="A769" s="1">
        <f>アナメン詳細!A768</f>
        <v>0</v>
      </c>
      <c r="B769" t="str">
        <f t="shared" si="11"/>
        <v>https://pro.kinokuniya.co.jp/search_detail/product?search_detail_called=1&amp;table_kbn=E&amp;exp_id=0</v>
      </c>
    </row>
    <row r="770" spans="1:2" x14ac:dyDescent="0.15">
      <c r="A770" s="1">
        <f>アナメン詳細!A769</f>
        <v>0</v>
      </c>
      <c r="B770" t="str">
        <f t="shared" si="11"/>
        <v>https://pro.kinokuniya.co.jp/search_detail/product?search_detail_called=1&amp;table_kbn=E&amp;exp_id=0</v>
      </c>
    </row>
    <row r="771" spans="1:2" x14ac:dyDescent="0.15">
      <c r="A771" s="1">
        <f>アナメン詳細!A770</f>
        <v>0</v>
      </c>
      <c r="B771" t="str">
        <f t="shared" si="11"/>
        <v>https://pro.kinokuniya.co.jp/search_detail/product?search_detail_called=1&amp;table_kbn=E&amp;exp_id=0</v>
      </c>
    </row>
    <row r="772" spans="1:2" x14ac:dyDescent="0.15">
      <c r="A772" s="1">
        <f>アナメン詳細!A771</f>
        <v>0</v>
      </c>
      <c r="B772" t="str">
        <f t="shared" ref="B772:B835" si="12">CONCATENATE($B$1,A772)</f>
        <v>https://pro.kinokuniya.co.jp/search_detail/product?search_detail_called=1&amp;table_kbn=E&amp;exp_id=0</v>
      </c>
    </row>
    <row r="773" spans="1:2" x14ac:dyDescent="0.15">
      <c r="A773" s="1">
        <f>アナメン詳細!A772</f>
        <v>0</v>
      </c>
      <c r="B773" t="str">
        <f t="shared" si="12"/>
        <v>https://pro.kinokuniya.co.jp/search_detail/product?search_detail_called=1&amp;table_kbn=E&amp;exp_id=0</v>
      </c>
    </row>
    <row r="774" spans="1:2" x14ac:dyDescent="0.15">
      <c r="A774" s="1">
        <f>アナメン詳細!A773</f>
        <v>0</v>
      </c>
      <c r="B774" t="str">
        <f t="shared" si="12"/>
        <v>https://pro.kinokuniya.co.jp/search_detail/product?search_detail_called=1&amp;table_kbn=E&amp;exp_id=0</v>
      </c>
    </row>
    <row r="775" spans="1:2" x14ac:dyDescent="0.15">
      <c r="A775" s="1">
        <f>アナメン詳細!A774</f>
        <v>0</v>
      </c>
      <c r="B775" t="str">
        <f t="shared" si="12"/>
        <v>https://pro.kinokuniya.co.jp/search_detail/product?search_detail_called=1&amp;table_kbn=E&amp;exp_id=0</v>
      </c>
    </row>
    <row r="776" spans="1:2" x14ac:dyDescent="0.15">
      <c r="A776" s="1">
        <f>アナメン詳細!A775</f>
        <v>0</v>
      </c>
      <c r="B776" t="str">
        <f t="shared" si="12"/>
        <v>https://pro.kinokuniya.co.jp/search_detail/product?search_detail_called=1&amp;table_kbn=E&amp;exp_id=0</v>
      </c>
    </row>
    <row r="777" spans="1:2" x14ac:dyDescent="0.15">
      <c r="A777" s="1">
        <f>アナメン詳細!A776</f>
        <v>0</v>
      </c>
      <c r="B777" t="str">
        <f t="shared" si="12"/>
        <v>https://pro.kinokuniya.co.jp/search_detail/product?search_detail_called=1&amp;table_kbn=E&amp;exp_id=0</v>
      </c>
    </row>
    <row r="778" spans="1:2" x14ac:dyDescent="0.15">
      <c r="A778" s="1">
        <f>アナメン詳細!A777</f>
        <v>0</v>
      </c>
      <c r="B778" t="str">
        <f t="shared" si="12"/>
        <v>https://pro.kinokuniya.co.jp/search_detail/product?search_detail_called=1&amp;table_kbn=E&amp;exp_id=0</v>
      </c>
    </row>
    <row r="779" spans="1:2" x14ac:dyDescent="0.15">
      <c r="A779" s="1">
        <f>アナメン詳細!A778</f>
        <v>0</v>
      </c>
      <c r="B779" t="str">
        <f t="shared" si="12"/>
        <v>https://pro.kinokuniya.co.jp/search_detail/product?search_detail_called=1&amp;table_kbn=E&amp;exp_id=0</v>
      </c>
    </row>
    <row r="780" spans="1:2" x14ac:dyDescent="0.15">
      <c r="A780" s="1">
        <f>アナメン詳細!A779</f>
        <v>0</v>
      </c>
      <c r="B780" t="str">
        <f t="shared" si="12"/>
        <v>https://pro.kinokuniya.co.jp/search_detail/product?search_detail_called=1&amp;table_kbn=E&amp;exp_id=0</v>
      </c>
    </row>
    <row r="781" spans="1:2" x14ac:dyDescent="0.15">
      <c r="A781" s="1">
        <f>アナメン詳細!A780</f>
        <v>0</v>
      </c>
      <c r="B781" t="str">
        <f t="shared" si="12"/>
        <v>https://pro.kinokuniya.co.jp/search_detail/product?search_detail_called=1&amp;table_kbn=E&amp;exp_id=0</v>
      </c>
    </row>
    <row r="782" spans="1:2" x14ac:dyDescent="0.15">
      <c r="A782" s="1">
        <f>アナメン詳細!A781</f>
        <v>0</v>
      </c>
      <c r="B782" t="str">
        <f t="shared" si="12"/>
        <v>https://pro.kinokuniya.co.jp/search_detail/product?search_detail_called=1&amp;table_kbn=E&amp;exp_id=0</v>
      </c>
    </row>
    <row r="783" spans="1:2" x14ac:dyDescent="0.15">
      <c r="A783" s="1">
        <f>アナメン詳細!A782</f>
        <v>0</v>
      </c>
      <c r="B783" t="str">
        <f t="shared" si="12"/>
        <v>https://pro.kinokuniya.co.jp/search_detail/product?search_detail_called=1&amp;table_kbn=E&amp;exp_id=0</v>
      </c>
    </row>
    <row r="784" spans="1:2" x14ac:dyDescent="0.15">
      <c r="A784" s="1">
        <f>アナメン詳細!A783</f>
        <v>0</v>
      </c>
      <c r="B784" t="str">
        <f t="shared" si="12"/>
        <v>https://pro.kinokuniya.co.jp/search_detail/product?search_detail_called=1&amp;table_kbn=E&amp;exp_id=0</v>
      </c>
    </row>
    <row r="785" spans="1:2" x14ac:dyDescent="0.15">
      <c r="A785" s="1">
        <f>アナメン詳細!A784</f>
        <v>0</v>
      </c>
      <c r="B785" t="str">
        <f t="shared" si="12"/>
        <v>https://pro.kinokuniya.co.jp/search_detail/product?search_detail_called=1&amp;table_kbn=E&amp;exp_id=0</v>
      </c>
    </row>
    <row r="786" spans="1:2" x14ac:dyDescent="0.15">
      <c r="A786" s="1">
        <f>アナメン詳細!A785</f>
        <v>0</v>
      </c>
      <c r="B786" t="str">
        <f t="shared" si="12"/>
        <v>https://pro.kinokuniya.co.jp/search_detail/product?search_detail_called=1&amp;table_kbn=E&amp;exp_id=0</v>
      </c>
    </row>
    <row r="787" spans="1:2" x14ac:dyDescent="0.15">
      <c r="A787" s="1">
        <f>アナメン詳細!A786</f>
        <v>0</v>
      </c>
      <c r="B787" t="str">
        <f t="shared" si="12"/>
        <v>https://pro.kinokuniya.co.jp/search_detail/product?search_detail_called=1&amp;table_kbn=E&amp;exp_id=0</v>
      </c>
    </row>
    <row r="788" spans="1:2" x14ac:dyDescent="0.15">
      <c r="A788" s="1">
        <f>アナメン詳細!A787</f>
        <v>0</v>
      </c>
      <c r="B788" t="str">
        <f t="shared" si="12"/>
        <v>https://pro.kinokuniya.co.jp/search_detail/product?search_detail_called=1&amp;table_kbn=E&amp;exp_id=0</v>
      </c>
    </row>
    <row r="789" spans="1:2" x14ac:dyDescent="0.15">
      <c r="A789" s="1">
        <f>アナメン詳細!A788</f>
        <v>0</v>
      </c>
      <c r="B789" t="str">
        <f t="shared" si="12"/>
        <v>https://pro.kinokuniya.co.jp/search_detail/product?search_detail_called=1&amp;table_kbn=E&amp;exp_id=0</v>
      </c>
    </row>
    <row r="790" spans="1:2" x14ac:dyDescent="0.15">
      <c r="A790" s="1">
        <f>アナメン詳細!A789</f>
        <v>0</v>
      </c>
      <c r="B790" t="str">
        <f t="shared" si="12"/>
        <v>https://pro.kinokuniya.co.jp/search_detail/product?search_detail_called=1&amp;table_kbn=E&amp;exp_id=0</v>
      </c>
    </row>
    <row r="791" spans="1:2" x14ac:dyDescent="0.15">
      <c r="A791" s="1">
        <f>アナメン詳細!A790</f>
        <v>0</v>
      </c>
      <c r="B791" t="str">
        <f t="shared" si="12"/>
        <v>https://pro.kinokuniya.co.jp/search_detail/product?search_detail_called=1&amp;table_kbn=E&amp;exp_id=0</v>
      </c>
    </row>
    <row r="792" spans="1:2" x14ac:dyDescent="0.15">
      <c r="A792" s="1">
        <f>アナメン詳細!A791</f>
        <v>0</v>
      </c>
      <c r="B792" t="str">
        <f t="shared" si="12"/>
        <v>https://pro.kinokuniya.co.jp/search_detail/product?search_detail_called=1&amp;table_kbn=E&amp;exp_id=0</v>
      </c>
    </row>
    <row r="793" spans="1:2" x14ac:dyDescent="0.15">
      <c r="A793" s="1">
        <f>アナメン詳細!A792</f>
        <v>0</v>
      </c>
      <c r="B793" t="str">
        <f t="shared" si="12"/>
        <v>https://pro.kinokuniya.co.jp/search_detail/product?search_detail_called=1&amp;table_kbn=E&amp;exp_id=0</v>
      </c>
    </row>
    <row r="794" spans="1:2" x14ac:dyDescent="0.15">
      <c r="A794" s="1">
        <f>アナメン詳細!A793</f>
        <v>0</v>
      </c>
      <c r="B794" t="str">
        <f t="shared" si="12"/>
        <v>https://pro.kinokuniya.co.jp/search_detail/product?search_detail_called=1&amp;table_kbn=E&amp;exp_id=0</v>
      </c>
    </row>
    <row r="795" spans="1:2" x14ac:dyDescent="0.15">
      <c r="A795" s="1">
        <f>アナメン詳細!A794</f>
        <v>0</v>
      </c>
      <c r="B795" t="str">
        <f t="shared" si="12"/>
        <v>https://pro.kinokuniya.co.jp/search_detail/product?search_detail_called=1&amp;table_kbn=E&amp;exp_id=0</v>
      </c>
    </row>
    <row r="796" spans="1:2" x14ac:dyDescent="0.15">
      <c r="A796" s="1">
        <f>アナメン詳細!A795</f>
        <v>0</v>
      </c>
      <c r="B796" t="str">
        <f t="shared" si="12"/>
        <v>https://pro.kinokuniya.co.jp/search_detail/product?search_detail_called=1&amp;table_kbn=E&amp;exp_id=0</v>
      </c>
    </row>
    <row r="797" spans="1:2" x14ac:dyDescent="0.15">
      <c r="A797" s="1">
        <f>アナメン詳細!A796</f>
        <v>0</v>
      </c>
      <c r="B797" t="str">
        <f t="shared" si="12"/>
        <v>https://pro.kinokuniya.co.jp/search_detail/product?search_detail_called=1&amp;table_kbn=E&amp;exp_id=0</v>
      </c>
    </row>
    <row r="798" spans="1:2" x14ac:dyDescent="0.15">
      <c r="A798" s="1">
        <f>アナメン詳細!A797</f>
        <v>0</v>
      </c>
      <c r="B798" t="str">
        <f t="shared" si="12"/>
        <v>https://pro.kinokuniya.co.jp/search_detail/product?search_detail_called=1&amp;table_kbn=E&amp;exp_id=0</v>
      </c>
    </row>
    <row r="799" spans="1:2" x14ac:dyDescent="0.15">
      <c r="A799" s="1">
        <f>アナメン詳細!A798</f>
        <v>0</v>
      </c>
      <c r="B799" t="str">
        <f t="shared" si="12"/>
        <v>https://pro.kinokuniya.co.jp/search_detail/product?search_detail_called=1&amp;table_kbn=E&amp;exp_id=0</v>
      </c>
    </row>
    <row r="800" spans="1:2" x14ac:dyDescent="0.15">
      <c r="A800" s="1">
        <f>アナメン詳細!A799</f>
        <v>0</v>
      </c>
      <c r="B800" t="str">
        <f t="shared" si="12"/>
        <v>https://pro.kinokuniya.co.jp/search_detail/product?search_detail_called=1&amp;table_kbn=E&amp;exp_id=0</v>
      </c>
    </row>
    <row r="801" spans="1:2" x14ac:dyDescent="0.15">
      <c r="A801" s="1">
        <f>アナメン詳細!A800</f>
        <v>0</v>
      </c>
      <c r="B801" t="str">
        <f t="shared" si="12"/>
        <v>https://pro.kinokuniya.co.jp/search_detail/product?search_detail_called=1&amp;table_kbn=E&amp;exp_id=0</v>
      </c>
    </row>
    <row r="802" spans="1:2" x14ac:dyDescent="0.15">
      <c r="A802" s="1">
        <f>アナメン詳細!A801</f>
        <v>0</v>
      </c>
      <c r="B802" t="str">
        <f t="shared" si="12"/>
        <v>https://pro.kinokuniya.co.jp/search_detail/product?search_detail_called=1&amp;table_kbn=E&amp;exp_id=0</v>
      </c>
    </row>
    <row r="803" spans="1:2" x14ac:dyDescent="0.15">
      <c r="A803" s="1">
        <f>アナメン詳細!A802</f>
        <v>0</v>
      </c>
      <c r="B803" t="str">
        <f t="shared" si="12"/>
        <v>https://pro.kinokuniya.co.jp/search_detail/product?search_detail_called=1&amp;table_kbn=E&amp;exp_id=0</v>
      </c>
    </row>
    <row r="804" spans="1:2" x14ac:dyDescent="0.15">
      <c r="A804" s="1">
        <f>アナメン詳細!A803</f>
        <v>0</v>
      </c>
      <c r="B804" t="str">
        <f t="shared" si="12"/>
        <v>https://pro.kinokuniya.co.jp/search_detail/product?search_detail_called=1&amp;table_kbn=E&amp;exp_id=0</v>
      </c>
    </row>
    <row r="805" spans="1:2" x14ac:dyDescent="0.15">
      <c r="A805" s="1">
        <f>アナメン詳細!A804</f>
        <v>0</v>
      </c>
      <c r="B805" t="str">
        <f t="shared" si="12"/>
        <v>https://pro.kinokuniya.co.jp/search_detail/product?search_detail_called=1&amp;table_kbn=E&amp;exp_id=0</v>
      </c>
    </row>
    <row r="806" spans="1:2" x14ac:dyDescent="0.15">
      <c r="A806" s="1">
        <f>アナメン詳細!A805</f>
        <v>0</v>
      </c>
      <c r="B806" t="str">
        <f t="shared" si="12"/>
        <v>https://pro.kinokuniya.co.jp/search_detail/product?search_detail_called=1&amp;table_kbn=E&amp;exp_id=0</v>
      </c>
    </row>
    <row r="807" spans="1:2" x14ac:dyDescent="0.15">
      <c r="A807" s="1">
        <f>アナメン詳細!A806</f>
        <v>0</v>
      </c>
      <c r="B807" t="str">
        <f t="shared" si="12"/>
        <v>https://pro.kinokuniya.co.jp/search_detail/product?search_detail_called=1&amp;table_kbn=E&amp;exp_id=0</v>
      </c>
    </row>
    <row r="808" spans="1:2" x14ac:dyDescent="0.15">
      <c r="A808" s="1">
        <f>アナメン詳細!A807</f>
        <v>0</v>
      </c>
      <c r="B808" t="str">
        <f t="shared" si="12"/>
        <v>https://pro.kinokuniya.co.jp/search_detail/product?search_detail_called=1&amp;table_kbn=E&amp;exp_id=0</v>
      </c>
    </row>
    <row r="809" spans="1:2" x14ac:dyDescent="0.15">
      <c r="A809" s="1">
        <f>アナメン詳細!A808</f>
        <v>0</v>
      </c>
      <c r="B809" t="str">
        <f t="shared" si="12"/>
        <v>https://pro.kinokuniya.co.jp/search_detail/product?search_detail_called=1&amp;table_kbn=E&amp;exp_id=0</v>
      </c>
    </row>
    <row r="810" spans="1:2" x14ac:dyDescent="0.15">
      <c r="A810" s="1">
        <f>アナメン詳細!A809</f>
        <v>0</v>
      </c>
      <c r="B810" t="str">
        <f t="shared" si="12"/>
        <v>https://pro.kinokuniya.co.jp/search_detail/product?search_detail_called=1&amp;table_kbn=E&amp;exp_id=0</v>
      </c>
    </row>
    <row r="811" spans="1:2" x14ac:dyDescent="0.15">
      <c r="A811" s="1">
        <f>アナメン詳細!A810</f>
        <v>0</v>
      </c>
      <c r="B811" t="str">
        <f t="shared" si="12"/>
        <v>https://pro.kinokuniya.co.jp/search_detail/product?search_detail_called=1&amp;table_kbn=E&amp;exp_id=0</v>
      </c>
    </row>
    <row r="812" spans="1:2" x14ac:dyDescent="0.15">
      <c r="A812" s="1">
        <f>アナメン詳細!A811</f>
        <v>0</v>
      </c>
      <c r="B812" t="str">
        <f t="shared" si="12"/>
        <v>https://pro.kinokuniya.co.jp/search_detail/product?search_detail_called=1&amp;table_kbn=E&amp;exp_id=0</v>
      </c>
    </row>
    <row r="813" spans="1:2" x14ac:dyDescent="0.15">
      <c r="A813" s="1">
        <f>アナメン詳細!A812</f>
        <v>0</v>
      </c>
      <c r="B813" t="str">
        <f t="shared" si="12"/>
        <v>https://pro.kinokuniya.co.jp/search_detail/product?search_detail_called=1&amp;table_kbn=E&amp;exp_id=0</v>
      </c>
    </row>
    <row r="814" spans="1:2" x14ac:dyDescent="0.15">
      <c r="A814" s="1">
        <f>アナメン詳細!A813</f>
        <v>0</v>
      </c>
      <c r="B814" t="str">
        <f t="shared" si="12"/>
        <v>https://pro.kinokuniya.co.jp/search_detail/product?search_detail_called=1&amp;table_kbn=E&amp;exp_id=0</v>
      </c>
    </row>
    <row r="815" spans="1:2" x14ac:dyDescent="0.15">
      <c r="A815" s="1">
        <f>アナメン詳細!A814</f>
        <v>0</v>
      </c>
      <c r="B815" t="str">
        <f t="shared" si="12"/>
        <v>https://pro.kinokuniya.co.jp/search_detail/product?search_detail_called=1&amp;table_kbn=E&amp;exp_id=0</v>
      </c>
    </row>
    <row r="816" spans="1:2" x14ac:dyDescent="0.15">
      <c r="A816" s="1">
        <f>アナメン詳細!A815</f>
        <v>0</v>
      </c>
      <c r="B816" t="str">
        <f t="shared" si="12"/>
        <v>https://pro.kinokuniya.co.jp/search_detail/product?search_detail_called=1&amp;table_kbn=E&amp;exp_id=0</v>
      </c>
    </row>
    <row r="817" spans="1:2" x14ac:dyDescent="0.15">
      <c r="A817" s="1">
        <f>アナメン詳細!A816</f>
        <v>0</v>
      </c>
      <c r="B817" t="str">
        <f t="shared" si="12"/>
        <v>https://pro.kinokuniya.co.jp/search_detail/product?search_detail_called=1&amp;table_kbn=E&amp;exp_id=0</v>
      </c>
    </row>
    <row r="818" spans="1:2" x14ac:dyDescent="0.15">
      <c r="A818" s="1">
        <f>アナメン詳細!A817</f>
        <v>0</v>
      </c>
      <c r="B818" t="str">
        <f t="shared" si="12"/>
        <v>https://pro.kinokuniya.co.jp/search_detail/product?search_detail_called=1&amp;table_kbn=E&amp;exp_id=0</v>
      </c>
    </row>
    <row r="819" spans="1:2" x14ac:dyDescent="0.15">
      <c r="A819" s="1">
        <f>アナメン詳細!A818</f>
        <v>0</v>
      </c>
      <c r="B819" t="str">
        <f t="shared" si="12"/>
        <v>https://pro.kinokuniya.co.jp/search_detail/product?search_detail_called=1&amp;table_kbn=E&amp;exp_id=0</v>
      </c>
    </row>
    <row r="820" spans="1:2" x14ac:dyDescent="0.15">
      <c r="A820" s="1">
        <f>アナメン詳細!A819</f>
        <v>0</v>
      </c>
      <c r="B820" t="str">
        <f t="shared" si="12"/>
        <v>https://pro.kinokuniya.co.jp/search_detail/product?search_detail_called=1&amp;table_kbn=E&amp;exp_id=0</v>
      </c>
    </row>
    <row r="821" spans="1:2" x14ac:dyDescent="0.15">
      <c r="A821" s="1">
        <f>アナメン詳細!A820</f>
        <v>0</v>
      </c>
      <c r="B821" t="str">
        <f t="shared" si="12"/>
        <v>https://pro.kinokuniya.co.jp/search_detail/product?search_detail_called=1&amp;table_kbn=E&amp;exp_id=0</v>
      </c>
    </row>
    <row r="822" spans="1:2" x14ac:dyDescent="0.15">
      <c r="A822" s="1">
        <f>アナメン詳細!A821</f>
        <v>0</v>
      </c>
      <c r="B822" t="str">
        <f t="shared" si="12"/>
        <v>https://pro.kinokuniya.co.jp/search_detail/product?search_detail_called=1&amp;table_kbn=E&amp;exp_id=0</v>
      </c>
    </row>
    <row r="823" spans="1:2" x14ac:dyDescent="0.15">
      <c r="A823" s="1">
        <f>アナメン詳細!A822</f>
        <v>0</v>
      </c>
      <c r="B823" t="str">
        <f t="shared" si="12"/>
        <v>https://pro.kinokuniya.co.jp/search_detail/product?search_detail_called=1&amp;table_kbn=E&amp;exp_id=0</v>
      </c>
    </row>
    <row r="824" spans="1:2" x14ac:dyDescent="0.15">
      <c r="A824" s="1">
        <f>アナメン詳細!A823</f>
        <v>0</v>
      </c>
      <c r="B824" t="str">
        <f t="shared" si="12"/>
        <v>https://pro.kinokuniya.co.jp/search_detail/product?search_detail_called=1&amp;table_kbn=E&amp;exp_id=0</v>
      </c>
    </row>
    <row r="825" spans="1:2" x14ac:dyDescent="0.15">
      <c r="A825" s="1">
        <f>アナメン詳細!A824</f>
        <v>0</v>
      </c>
      <c r="B825" t="str">
        <f t="shared" si="12"/>
        <v>https://pro.kinokuniya.co.jp/search_detail/product?search_detail_called=1&amp;table_kbn=E&amp;exp_id=0</v>
      </c>
    </row>
    <row r="826" spans="1:2" x14ac:dyDescent="0.15">
      <c r="A826" s="1">
        <f>アナメン詳細!A825</f>
        <v>0</v>
      </c>
      <c r="B826" t="str">
        <f t="shared" si="12"/>
        <v>https://pro.kinokuniya.co.jp/search_detail/product?search_detail_called=1&amp;table_kbn=E&amp;exp_id=0</v>
      </c>
    </row>
    <row r="827" spans="1:2" x14ac:dyDescent="0.15">
      <c r="A827" s="1">
        <f>アナメン詳細!A826</f>
        <v>0</v>
      </c>
      <c r="B827" t="str">
        <f t="shared" si="12"/>
        <v>https://pro.kinokuniya.co.jp/search_detail/product?search_detail_called=1&amp;table_kbn=E&amp;exp_id=0</v>
      </c>
    </row>
    <row r="828" spans="1:2" x14ac:dyDescent="0.15">
      <c r="A828" s="1">
        <f>アナメン詳細!A827</f>
        <v>0</v>
      </c>
      <c r="B828" t="str">
        <f t="shared" si="12"/>
        <v>https://pro.kinokuniya.co.jp/search_detail/product?search_detail_called=1&amp;table_kbn=E&amp;exp_id=0</v>
      </c>
    </row>
    <row r="829" spans="1:2" x14ac:dyDescent="0.15">
      <c r="A829" s="1">
        <f>アナメン詳細!A828</f>
        <v>0</v>
      </c>
      <c r="B829" t="str">
        <f t="shared" si="12"/>
        <v>https://pro.kinokuniya.co.jp/search_detail/product?search_detail_called=1&amp;table_kbn=E&amp;exp_id=0</v>
      </c>
    </row>
    <row r="830" spans="1:2" x14ac:dyDescent="0.15">
      <c r="A830" s="1">
        <f>アナメン詳細!A829</f>
        <v>0</v>
      </c>
      <c r="B830" t="str">
        <f t="shared" si="12"/>
        <v>https://pro.kinokuniya.co.jp/search_detail/product?search_detail_called=1&amp;table_kbn=E&amp;exp_id=0</v>
      </c>
    </row>
    <row r="831" spans="1:2" x14ac:dyDescent="0.15">
      <c r="A831" s="1">
        <f>アナメン詳細!A830</f>
        <v>0</v>
      </c>
      <c r="B831" t="str">
        <f t="shared" si="12"/>
        <v>https://pro.kinokuniya.co.jp/search_detail/product?search_detail_called=1&amp;table_kbn=E&amp;exp_id=0</v>
      </c>
    </row>
    <row r="832" spans="1:2" x14ac:dyDescent="0.15">
      <c r="A832" s="1">
        <f>アナメン詳細!A831</f>
        <v>0</v>
      </c>
      <c r="B832" t="str">
        <f t="shared" si="12"/>
        <v>https://pro.kinokuniya.co.jp/search_detail/product?search_detail_called=1&amp;table_kbn=E&amp;exp_id=0</v>
      </c>
    </row>
    <row r="833" spans="1:2" x14ac:dyDescent="0.15">
      <c r="A833" s="1">
        <f>アナメン詳細!A832</f>
        <v>0</v>
      </c>
      <c r="B833" t="str">
        <f t="shared" si="12"/>
        <v>https://pro.kinokuniya.co.jp/search_detail/product?search_detail_called=1&amp;table_kbn=E&amp;exp_id=0</v>
      </c>
    </row>
    <row r="834" spans="1:2" x14ac:dyDescent="0.15">
      <c r="A834" s="1">
        <f>アナメン詳細!A833</f>
        <v>0</v>
      </c>
      <c r="B834" t="str">
        <f t="shared" si="12"/>
        <v>https://pro.kinokuniya.co.jp/search_detail/product?search_detail_called=1&amp;table_kbn=E&amp;exp_id=0</v>
      </c>
    </row>
    <row r="835" spans="1:2" x14ac:dyDescent="0.15">
      <c r="A835" s="1">
        <f>アナメン詳細!A834</f>
        <v>0</v>
      </c>
      <c r="B835" t="str">
        <f t="shared" si="12"/>
        <v>https://pro.kinokuniya.co.jp/search_detail/product?search_detail_called=1&amp;table_kbn=E&amp;exp_id=0</v>
      </c>
    </row>
    <row r="836" spans="1:2" x14ac:dyDescent="0.15">
      <c r="A836" s="1">
        <f>アナメン詳細!A835</f>
        <v>0</v>
      </c>
      <c r="B836" t="str">
        <f t="shared" ref="B836:B899" si="13">CONCATENATE($B$1,A836)</f>
        <v>https://pro.kinokuniya.co.jp/search_detail/product?search_detail_called=1&amp;table_kbn=E&amp;exp_id=0</v>
      </c>
    </row>
    <row r="837" spans="1:2" x14ac:dyDescent="0.15">
      <c r="A837" s="1">
        <f>アナメン詳細!A836</f>
        <v>0</v>
      </c>
      <c r="B837" t="str">
        <f t="shared" si="13"/>
        <v>https://pro.kinokuniya.co.jp/search_detail/product?search_detail_called=1&amp;table_kbn=E&amp;exp_id=0</v>
      </c>
    </row>
    <row r="838" spans="1:2" x14ac:dyDescent="0.15">
      <c r="A838" s="1">
        <f>アナメン詳細!A837</f>
        <v>0</v>
      </c>
      <c r="B838" t="str">
        <f t="shared" si="13"/>
        <v>https://pro.kinokuniya.co.jp/search_detail/product?search_detail_called=1&amp;table_kbn=E&amp;exp_id=0</v>
      </c>
    </row>
    <row r="839" spans="1:2" x14ac:dyDescent="0.15">
      <c r="A839" s="1">
        <f>アナメン詳細!A838</f>
        <v>0</v>
      </c>
      <c r="B839" t="str">
        <f t="shared" si="13"/>
        <v>https://pro.kinokuniya.co.jp/search_detail/product?search_detail_called=1&amp;table_kbn=E&amp;exp_id=0</v>
      </c>
    </row>
    <row r="840" spans="1:2" x14ac:dyDescent="0.15">
      <c r="A840" s="1">
        <f>アナメン詳細!A839</f>
        <v>0</v>
      </c>
      <c r="B840" t="str">
        <f t="shared" si="13"/>
        <v>https://pro.kinokuniya.co.jp/search_detail/product?search_detail_called=1&amp;table_kbn=E&amp;exp_id=0</v>
      </c>
    </row>
    <row r="841" spans="1:2" x14ac:dyDescent="0.15">
      <c r="A841" s="1">
        <f>アナメン詳細!A840</f>
        <v>0</v>
      </c>
      <c r="B841" t="str">
        <f t="shared" si="13"/>
        <v>https://pro.kinokuniya.co.jp/search_detail/product?search_detail_called=1&amp;table_kbn=E&amp;exp_id=0</v>
      </c>
    </row>
    <row r="842" spans="1:2" x14ac:dyDescent="0.15">
      <c r="A842" s="1">
        <f>アナメン詳細!A841</f>
        <v>0</v>
      </c>
      <c r="B842" t="str">
        <f t="shared" si="13"/>
        <v>https://pro.kinokuniya.co.jp/search_detail/product?search_detail_called=1&amp;table_kbn=E&amp;exp_id=0</v>
      </c>
    </row>
    <row r="843" spans="1:2" x14ac:dyDescent="0.15">
      <c r="A843" s="1">
        <f>アナメン詳細!A842</f>
        <v>0</v>
      </c>
      <c r="B843" t="str">
        <f t="shared" si="13"/>
        <v>https://pro.kinokuniya.co.jp/search_detail/product?search_detail_called=1&amp;table_kbn=E&amp;exp_id=0</v>
      </c>
    </row>
    <row r="844" spans="1:2" x14ac:dyDescent="0.15">
      <c r="A844" s="1">
        <f>アナメン詳細!A843</f>
        <v>0</v>
      </c>
      <c r="B844" t="str">
        <f t="shared" si="13"/>
        <v>https://pro.kinokuniya.co.jp/search_detail/product?search_detail_called=1&amp;table_kbn=E&amp;exp_id=0</v>
      </c>
    </row>
    <row r="845" spans="1:2" x14ac:dyDescent="0.15">
      <c r="A845" s="1">
        <f>アナメン詳細!A844</f>
        <v>0</v>
      </c>
      <c r="B845" t="str">
        <f t="shared" si="13"/>
        <v>https://pro.kinokuniya.co.jp/search_detail/product?search_detail_called=1&amp;table_kbn=E&amp;exp_id=0</v>
      </c>
    </row>
    <row r="846" spans="1:2" x14ac:dyDescent="0.15">
      <c r="A846" s="1">
        <f>アナメン詳細!A845</f>
        <v>0</v>
      </c>
      <c r="B846" t="str">
        <f t="shared" si="13"/>
        <v>https://pro.kinokuniya.co.jp/search_detail/product?search_detail_called=1&amp;table_kbn=E&amp;exp_id=0</v>
      </c>
    </row>
    <row r="847" spans="1:2" x14ac:dyDescent="0.15">
      <c r="A847" s="1">
        <f>アナメン詳細!A846</f>
        <v>0</v>
      </c>
      <c r="B847" t="str">
        <f t="shared" si="13"/>
        <v>https://pro.kinokuniya.co.jp/search_detail/product?search_detail_called=1&amp;table_kbn=E&amp;exp_id=0</v>
      </c>
    </row>
    <row r="848" spans="1:2" x14ac:dyDescent="0.15">
      <c r="A848" s="1">
        <f>アナメン詳細!A847</f>
        <v>0</v>
      </c>
      <c r="B848" t="str">
        <f t="shared" si="13"/>
        <v>https://pro.kinokuniya.co.jp/search_detail/product?search_detail_called=1&amp;table_kbn=E&amp;exp_id=0</v>
      </c>
    </row>
    <row r="849" spans="1:2" x14ac:dyDescent="0.15">
      <c r="A849" s="1">
        <f>アナメン詳細!A848</f>
        <v>0</v>
      </c>
      <c r="B849" t="str">
        <f t="shared" si="13"/>
        <v>https://pro.kinokuniya.co.jp/search_detail/product?search_detail_called=1&amp;table_kbn=E&amp;exp_id=0</v>
      </c>
    </row>
    <row r="850" spans="1:2" x14ac:dyDescent="0.15">
      <c r="A850" s="1">
        <f>アナメン詳細!A849</f>
        <v>0</v>
      </c>
      <c r="B850" t="str">
        <f t="shared" si="13"/>
        <v>https://pro.kinokuniya.co.jp/search_detail/product?search_detail_called=1&amp;table_kbn=E&amp;exp_id=0</v>
      </c>
    </row>
    <row r="851" spans="1:2" x14ac:dyDescent="0.15">
      <c r="A851" s="1">
        <f>アナメン詳細!A850</f>
        <v>0</v>
      </c>
      <c r="B851" t="str">
        <f t="shared" si="13"/>
        <v>https://pro.kinokuniya.co.jp/search_detail/product?search_detail_called=1&amp;table_kbn=E&amp;exp_id=0</v>
      </c>
    </row>
    <row r="852" spans="1:2" x14ac:dyDescent="0.15">
      <c r="A852" s="1">
        <f>アナメン詳細!A851</f>
        <v>0</v>
      </c>
      <c r="B852" t="str">
        <f t="shared" si="13"/>
        <v>https://pro.kinokuniya.co.jp/search_detail/product?search_detail_called=1&amp;table_kbn=E&amp;exp_id=0</v>
      </c>
    </row>
    <row r="853" spans="1:2" x14ac:dyDescent="0.15">
      <c r="A853" s="1">
        <f>アナメン詳細!A852</f>
        <v>0</v>
      </c>
      <c r="B853" t="str">
        <f t="shared" si="13"/>
        <v>https://pro.kinokuniya.co.jp/search_detail/product?search_detail_called=1&amp;table_kbn=E&amp;exp_id=0</v>
      </c>
    </row>
    <row r="854" spans="1:2" x14ac:dyDescent="0.15">
      <c r="A854" s="1">
        <f>アナメン詳細!A853</f>
        <v>0</v>
      </c>
      <c r="B854" t="str">
        <f t="shared" si="13"/>
        <v>https://pro.kinokuniya.co.jp/search_detail/product?search_detail_called=1&amp;table_kbn=E&amp;exp_id=0</v>
      </c>
    </row>
    <row r="855" spans="1:2" x14ac:dyDescent="0.15">
      <c r="A855" s="1">
        <f>アナメン詳細!A854</f>
        <v>0</v>
      </c>
      <c r="B855" t="str">
        <f t="shared" si="13"/>
        <v>https://pro.kinokuniya.co.jp/search_detail/product?search_detail_called=1&amp;table_kbn=E&amp;exp_id=0</v>
      </c>
    </row>
    <row r="856" spans="1:2" x14ac:dyDescent="0.15">
      <c r="A856" s="1">
        <f>アナメン詳細!A855</f>
        <v>0</v>
      </c>
      <c r="B856" t="str">
        <f t="shared" si="13"/>
        <v>https://pro.kinokuniya.co.jp/search_detail/product?search_detail_called=1&amp;table_kbn=E&amp;exp_id=0</v>
      </c>
    </row>
    <row r="857" spans="1:2" x14ac:dyDescent="0.15">
      <c r="A857" s="1">
        <f>アナメン詳細!A856</f>
        <v>0</v>
      </c>
      <c r="B857" t="str">
        <f t="shared" si="13"/>
        <v>https://pro.kinokuniya.co.jp/search_detail/product?search_detail_called=1&amp;table_kbn=E&amp;exp_id=0</v>
      </c>
    </row>
    <row r="858" spans="1:2" x14ac:dyDescent="0.15">
      <c r="A858" s="1">
        <f>アナメン詳細!A857</f>
        <v>0</v>
      </c>
      <c r="B858" t="str">
        <f t="shared" si="13"/>
        <v>https://pro.kinokuniya.co.jp/search_detail/product?search_detail_called=1&amp;table_kbn=E&amp;exp_id=0</v>
      </c>
    </row>
    <row r="859" spans="1:2" x14ac:dyDescent="0.15">
      <c r="A859" s="1">
        <f>アナメン詳細!A858</f>
        <v>0</v>
      </c>
      <c r="B859" t="str">
        <f t="shared" si="13"/>
        <v>https://pro.kinokuniya.co.jp/search_detail/product?search_detail_called=1&amp;table_kbn=E&amp;exp_id=0</v>
      </c>
    </row>
    <row r="860" spans="1:2" x14ac:dyDescent="0.15">
      <c r="A860" s="1">
        <f>アナメン詳細!A859</f>
        <v>0</v>
      </c>
      <c r="B860" t="str">
        <f t="shared" si="13"/>
        <v>https://pro.kinokuniya.co.jp/search_detail/product?search_detail_called=1&amp;table_kbn=E&amp;exp_id=0</v>
      </c>
    </row>
    <row r="861" spans="1:2" x14ac:dyDescent="0.15">
      <c r="A861" s="1">
        <f>アナメン詳細!A860</f>
        <v>0</v>
      </c>
      <c r="B861" t="str">
        <f t="shared" si="13"/>
        <v>https://pro.kinokuniya.co.jp/search_detail/product?search_detail_called=1&amp;table_kbn=E&amp;exp_id=0</v>
      </c>
    </row>
    <row r="862" spans="1:2" x14ac:dyDescent="0.15">
      <c r="A862" s="1">
        <f>アナメン詳細!A861</f>
        <v>0</v>
      </c>
      <c r="B862" t="str">
        <f t="shared" si="13"/>
        <v>https://pro.kinokuniya.co.jp/search_detail/product?search_detail_called=1&amp;table_kbn=E&amp;exp_id=0</v>
      </c>
    </row>
    <row r="863" spans="1:2" x14ac:dyDescent="0.15">
      <c r="A863" s="1">
        <f>アナメン詳細!A862</f>
        <v>0</v>
      </c>
      <c r="B863" t="str">
        <f t="shared" si="13"/>
        <v>https://pro.kinokuniya.co.jp/search_detail/product?search_detail_called=1&amp;table_kbn=E&amp;exp_id=0</v>
      </c>
    </row>
    <row r="864" spans="1:2" x14ac:dyDescent="0.15">
      <c r="A864" s="1">
        <f>アナメン詳細!A863</f>
        <v>0</v>
      </c>
      <c r="B864" t="str">
        <f t="shared" si="13"/>
        <v>https://pro.kinokuniya.co.jp/search_detail/product?search_detail_called=1&amp;table_kbn=E&amp;exp_id=0</v>
      </c>
    </row>
    <row r="865" spans="1:2" x14ac:dyDescent="0.15">
      <c r="A865" s="1">
        <f>アナメン詳細!A864</f>
        <v>0</v>
      </c>
      <c r="B865" t="str">
        <f t="shared" si="13"/>
        <v>https://pro.kinokuniya.co.jp/search_detail/product?search_detail_called=1&amp;table_kbn=E&amp;exp_id=0</v>
      </c>
    </row>
    <row r="866" spans="1:2" x14ac:dyDescent="0.15">
      <c r="A866" s="1">
        <f>アナメン詳細!A865</f>
        <v>0</v>
      </c>
      <c r="B866" t="str">
        <f t="shared" si="13"/>
        <v>https://pro.kinokuniya.co.jp/search_detail/product?search_detail_called=1&amp;table_kbn=E&amp;exp_id=0</v>
      </c>
    </row>
    <row r="867" spans="1:2" x14ac:dyDescent="0.15">
      <c r="A867" s="1">
        <f>アナメン詳細!A866</f>
        <v>0</v>
      </c>
      <c r="B867" t="str">
        <f t="shared" si="13"/>
        <v>https://pro.kinokuniya.co.jp/search_detail/product?search_detail_called=1&amp;table_kbn=E&amp;exp_id=0</v>
      </c>
    </row>
    <row r="868" spans="1:2" x14ac:dyDescent="0.15">
      <c r="A868" s="1">
        <f>アナメン詳細!A867</f>
        <v>0</v>
      </c>
      <c r="B868" t="str">
        <f t="shared" si="13"/>
        <v>https://pro.kinokuniya.co.jp/search_detail/product?search_detail_called=1&amp;table_kbn=E&amp;exp_id=0</v>
      </c>
    </row>
    <row r="869" spans="1:2" x14ac:dyDescent="0.15">
      <c r="A869" s="1">
        <f>アナメン詳細!A868</f>
        <v>0</v>
      </c>
      <c r="B869" t="str">
        <f t="shared" si="13"/>
        <v>https://pro.kinokuniya.co.jp/search_detail/product?search_detail_called=1&amp;table_kbn=E&amp;exp_id=0</v>
      </c>
    </row>
    <row r="870" spans="1:2" x14ac:dyDescent="0.15">
      <c r="A870" s="1">
        <f>アナメン詳細!A869</f>
        <v>0</v>
      </c>
      <c r="B870" t="str">
        <f t="shared" si="13"/>
        <v>https://pro.kinokuniya.co.jp/search_detail/product?search_detail_called=1&amp;table_kbn=E&amp;exp_id=0</v>
      </c>
    </row>
    <row r="871" spans="1:2" x14ac:dyDescent="0.15">
      <c r="A871" s="1">
        <f>アナメン詳細!A870</f>
        <v>0</v>
      </c>
      <c r="B871" t="str">
        <f t="shared" si="13"/>
        <v>https://pro.kinokuniya.co.jp/search_detail/product?search_detail_called=1&amp;table_kbn=E&amp;exp_id=0</v>
      </c>
    </row>
    <row r="872" spans="1:2" x14ac:dyDescent="0.15">
      <c r="A872" s="1">
        <f>アナメン詳細!A871</f>
        <v>0</v>
      </c>
      <c r="B872" t="str">
        <f t="shared" si="13"/>
        <v>https://pro.kinokuniya.co.jp/search_detail/product?search_detail_called=1&amp;table_kbn=E&amp;exp_id=0</v>
      </c>
    </row>
    <row r="873" spans="1:2" x14ac:dyDescent="0.15">
      <c r="A873" s="1">
        <f>アナメン詳細!A872</f>
        <v>0</v>
      </c>
      <c r="B873" t="str">
        <f t="shared" si="13"/>
        <v>https://pro.kinokuniya.co.jp/search_detail/product?search_detail_called=1&amp;table_kbn=E&amp;exp_id=0</v>
      </c>
    </row>
    <row r="874" spans="1:2" x14ac:dyDescent="0.15">
      <c r="A874" s="1">
        <f>アナメン詳細!A873</f>
        <v>0</v>
      </c>
      <c r="B874" t="str">
        <f t="shared" si="13"/>
        <v>https://pro.kinokuniya.co.jp/search_detail/product?search_detail_called=1&amp;table_kbn=E&amp;exp_id=0</v>
      </c>
    </row>
    <row r="875" spans="1:2" x14ac:dyDescent="0.15">
      <c r="A875" s="1">
        <f>アナメン詳細!A874</f>
        <v>0</v>
      </c>
      <c r="B875" t="str">
        <f t="shared" si="13"/>
        <v>https://pro.kinokuniya.co.jp/search_detail/product?search_detail_called=1&amp;table_kbn=E&amp;exp_id=0</v>
      </c>
    </row>
    <row r="876" spans="1:2" x14ac:dyDescent="0.15">
      <c r="A876" s="1">
        <f>アナメン詳細!A875</f>
        <v>0</v>
      </c>
      <c r="B876" t="str">
        <f t="shared" si="13"/>
        <v>https://pro.kinokuniya.co.jp/search_detail/product?search_detail_called=1&amp;table_kbn=E&amp;exp_id=0</v>
      </c>
    </row>
    <row r="877" spans="1:2" x14ac:dyDescent="0.15">
      <c r="A877" s="1">
        <f>アナメン詳細!A876</f>
        <v>0</v>
      </c>
      <c r="B877" t="str">
        <f t="shared" si="13"/>
        <v>https://pro.kinokuniya.co.jp/search_detail/product?search_detail_called=1&amp;table_kbn=E&amp;exp_id=0</v>
      </c>
    </row>
    <row r="878" spans="1:2" x14ac:dyDescent="0.15">
      <c r="A878" s="1">
        <f>アナメン詳細!A877</f>
        <v>0</v>
      </c>
      <c r="B878" t="str">
        <f t="shared" si="13"/>
        <v>https://pro.kinokuniya.co.jp/search_detail/product?search_detail_called=1&amp;table_kbn=E&amp;exp_id=0</v>
      </c>
    </row>
    <row r="879" spans="1:2" x14ac:dyDescent="0.15">
      <c r="A879" s="1">
        <f>アナメン詳細!A878</f>
        <v>0</v>
      </c>
      <c r="B879" t="str">
        <f t="shared" si="13"/>
        <v>https://pro.kinokuniya.co.jp/search_detail/product?search_detail_called=1&amp;table_kbn=E&amp;exp_id=0</v>
      </c>
    </row>
    <row r="880" spans="1:2" x14ac:dyDescent="0.15">
      <c r="A880" s="1">
        <f>アナメン詳細!A879</f>
        <v>0</v>
      </c>
      <c r="B880" t="str">
        <f t="shared" si="13"/>
        <v>https://pro.kinokuniya.co.jp/search_detail/product?search_detail_called=1&amp;table_kbn=E&amp;exp_id=0</v>
      </c>
    </row>
    <row r="881" spans="1:2" x14ac:dyDescent="0.15">
      <c r="A881" s="1">
        <f>アナメン詳細!A880</f>
        <v>0</v>
      </c>
      <c r="B881" t="str">
        <f t="shared" si="13"/>
        <v>https://pro.kinokuniya.co.jp/search_detail/product?search_detail_called=1&amp;table_kbn=E&amp;exp_id=0</v>
      </c>
    </row>
    <row r="882" spans="1:2" x14ac:dyDescent="0.15">
      <c r="A882" s="1">
        <f>アナメン詳細!A881</f>
        <v>0</v>
      </c>
      <c r="B882" t="str">
        <f t="shared" si="13"/>
        <v>https://pro.kinokuniya.co.jp/search_detail/product?search_detail_called=1&amp;table_kbn=E&amp;exp_id=0</v>
      </c>
    </row>
    <row r="883" spans="1:2" x14ac:dyDescent="0.15">
      <c r="A883" s="1">
        <f>アナメン詳細!A882</f>
        <v>0</v>
      </c>
      <c r="B883" t="str">
        <f t="shared" si="13"/>
        <v>https://pro.kinokuniya.co.jp/search_detail/product?search_detail_called=1&amp;table_kbn=E&amp;exp_id=0</v>
      </c>
    </row>
    <row r="884" spans="1:2" x14ac:dyDescent="0.15">
      <c r="A884" s="1">
        <f>アナメン詳細!A883</f>
        <v>0</v>
      </c>
      <c r="B884" t="str">
        <f t="shared" si="13"/>
        <v>https://pro.kinokuniya.co.jp/search_detail/product?search_detail_called=1&amp;table_kbn=E&amp;exp_id=0</v>
      </c>
    </row>
    <row r="885" spans="1:2" x14ac:dyDescent="0.15">
      <c r="A885" s="1">
        <f>アナメン詳細!A884</f>
        <v>0</v>
      </c>
      <c r="B885" t="str">
        <f t="shared" si="13"/>
        <v>https://pro.kinokuniya.co.jp/search_detail/product?search_detail_called=1&amp;table_kbn=E&amp;exp_id=0</v>
      </c>
    </row>
    <row r="886" spans="1:2" x14ac:dyDescent="0.15">
      <c r="A886" s="1">
        <f>アナメン詳細!A885</f>
        <v>0</v>
      </c>
      <c r="B886" t="str">
        <f t="shared" si="13"/>
        <v>https://pro.kinokuniya.co.jp/search_detail/product?search_detail_called=1&amp;table_kbn=E&amp;exp_id=0</v>
      </c>
    </row>
    <row r="887" spans="1:2" x14ac:dyDescent="0.15">
      <c r="A887" s="1">
        <f>アナメン詳細!A886</f>
        <v>0</v>
      </c>
      <c r="B887" t="str">
        <f t="shared" si="13"/>
        <v>https://pro.kinokuniya.co.jp/search_detail/product?search_detail_called=1&amp;table_kbn=E&amp;exp_id=0</v>
      </c>
    </row>
    <row r="888" spans="1:2" x14ac:dyDescent="0.15">
      <c r="A888" s="1">
        <f>アナメン詳細!A887</f>
        <v>0</v>
      </c>
      <c r="B888" t="str">
        <f t="shared" si="13"/>
        <v>https://pro.kinokuniya.co.jp/search_detail/product?search_detail_called=1&amp;table_kbn=E&amp;exp_id=0</v>
      </c>
    </row>
    <row r="889" spans="1:2" x14ac:dyDescent="0.15">
      <c r="A889" s="1">
        <f>アナメン詳細!A888</f>
        <v>0</v>
      </c>
      <c r="B889" t="str">
        <f t="shared" si="13"/>
        <v>https://pro.kinokuniya.co.jp/search_detail/product?search_detail_called=1&amp;table_kbn=E&amp;exp_id=0</v>
      </c>
    </row>
    <row r="890" spans="1:2" x14ac:dyDescent="0.15">
      <c r="A890" s="1">
        <f>アナメン詳細!A889</f>
        <v>0</v>
      </c>
      <c r="B890" t="str">
        <f t="shared" si="13"/>
        <v>https://pro.kinokuniya.co.jp/search_detail/product?search_detail_called=1&amp;table_kbn=E&amp;exp_id=0</v>
      </c>
    </row>
    <row r="891" spans="1:2" x14ac:dyDescent="0.15">
      <c r="A891" s="1">
        <f>アナメン詳細!A890</f>
        <v>0</v>
      </c>
      <c r="B891" t="str">
        <f t="shared" si="13"/>
        <v>https://pro.kinokuniya.co.jp/search_detail/product?search_detail_called=1&amp;table_kbn=E&amp;exp_id=0</v>
      </c>
    </row>
    <row r="892" spans="1:2" x14ac:dyDescent="0.15">
      <c r="A892" s="1">
        <f>アナメン詳細!A891</f>
        <v>0</v>
      </c>
      <c r="B892" t="str">
        <f t="shared" si="13"/>
        <v>https://pro.kinokuniya.co.jp/search_detail/product?search_detail_called=1&amp;table_kbn=E&amp;exp_id=0</v>
      </c>
    </row>
    <row r="893" spans="1:2" x14ac:dyDescent="0.15">
      <c r="A893" s="1">
        <f>アナメン詳細!A892</f>
        <v>0</v>
      </c>
      <c r="B893" t="str">
        <f t="shared" si="13"/>
        <v>https://pro.kinokuniya.co.jp/search_detail/product?search_detail_called=1&amp;table_kbn=E&amp;exp_id=0</v>
      </c>
    </row>
    <row r="894" spans="1:2" x14ac:dyDescent="0.15">
      <c r="A894" s="1">
        <f>アナメン詳細!A893</f>
        <v>0</v>
      </c>
      <c r="B894" t="str">
        <f t="shared" si="13"/>
        <v>https://pro.kinokuniya.co.jp/search_detail/product?search_detail_called=1&amp;table_kbn=E&amp;exp_id=0</v>
      </c>
    </row>
    <row r="895" spans="1:2" x14ac:dyDescent="0.15">
      <c r="A895" s="1">
        <f>アナメン詳細!A894</f>
        <v>0</v>
      </c>
      <c r="B895" t="str">
        <f t="shared" si="13"/>
        <v>https://pro.kinokuniya.co.jp/search_detail/product?search_detail_called=1&amp;table_kbn=E&amp;exp_id=0</v>
      </c>
    </row>
    <row r="896" spans="1:2" x14ac:dyDescent="0.15">
      <c r="A896" s="1">
        <f>アナメン詳細!A895</f>
        <v>0</v>
      </c>
      <c r="B896" t="str">
        <f t="shared" si="13"/>
        <v>https://pro.kinokuniya.co.jp/search_detail/product?search_detail_called=1&amp;table_kbn=E&amp;exp_id=0</v>
      </c>
    </row>
    <row r="897" spans="1:2" x14ac:dyDescent="0.15">
      <c r="A897" s="1">
        <f>アナメン詳細!A896</f>
        <v>0</v>
      </c>
      <c r="B897" t="str">
        <f t="shared" si="13"/>
        <v>https://pro.kinokuniya.co.jp/search_detail/product?search_detail_called=1&amp;table_kbn=E&amp;exp_id=0</v>
      </c>
    </row>
    <row r="898" spans="1:2" x14ac:dyDescent="0.15">
      <c r="A898" s="1">
        <f>アナメン詳細!A897</f>
        <v>0</v>
      </c>
      <c r="B898" t="str">
        <f t="shared" si="13"/>
        <v>https://pro.kinokuniya.co.jp/search_detail/product?search_detail_called=1&amp;table_kbn=E&amp;exp_id=0</v>
      </c>
    </row>
    <row r="899" spans="1:2" x14ac:dyDescent="0.15">
      <c r="A899" s="1">
        <f>アナメン詳細!A898</f>
        <v>0</v>
      </c>
      <c r="B899" t="str">
        <f t="shared" si="13"/>
        <v>https://pro.kinokuniya.co.jp/search_detail/product?search_detail_called=1&amp;table_kbn=E&amp;exp_id=0</v>
      </c>
    </row>
    <row r="900" spans="1:2" x14ac:dyDescent="0.15">
      <c r="A900" s="1">
        <f>アナメン詳細!A899</f>
        <v>0</v>
      </c>
      <c r="B900" t="str">
        <f t="shared" ref="B900:B963" si="14">CONCATENATE($B$1,A900)</f>
        <v>https://pro.kinokuniya.co.jp/search_detail/product?search_detail_called=1&amp;table_kbn=E&amp;exp_id=0</v>
      </c>
    </row>
    <row r="901" spans="1:2" x14ac:dyDescent="0.15">
      <c r="A901" s="1">
        <f>アナメン詳細!A900</f>
        <v>0</v>
      </c>
      <c r="B901" t="str">
        <f t="shared" si="14"/>
        <v>https://pro.kinokuniya.co.jp/search_detail/product?search_detail_called=1&amp;table_kbn=E&amp;exp_id=0</v>
      </c>
    </row>
    <row r="902" spans="1:2" x14ac:dyDescent="0.15">
      <c r="A902" s="1">
        <f>アナメン詳細!A901</f>
        <v>0</v>
      </c>
      <c r="B902" t="str">
        <f t="shared" si="14"/>
        <v>https://pro.kinokuniya.co.jp/search_detail/product?search_detail_called=1&amp;table_kbn=E&amp;exp_id=0</v>
      </c>
    </row>
    <row r="903" spans="1:2" x14ac:dyDescent="0.15">
      <c r="A903" s="1">
        <f>アナメン詳細!A902</f>
        <v>0</v>
      </c>
      <c r="B903" t="str">
        <f t="shared" si="14"/>
        <v>https://pro.kinokuniya.co.jp/search_detail/product?search_detail_called=1&amp;table_kbn=E&amp;exp_id=0</v>
      </c>
    </row>
    <row r="904" spans="1:2" x14ac:dyDescent="0.15">
      <c r="A904" s="1">
        <f>アナメン詳細!A903</f>
        <v>0</v>
      </c>
      <c r="B904" t="str">
        <f t="shared" si="14"/>
        <v>https://pro.kinokuniya.co.jp/search_detail/product?search_detail_called=1&amp;table_kbn=E&amp;exp_id=0</v>
      </c>
    </row>
    <row r="905" spans="1:2" x14ac:dyDescent="0.15">
      <c r="A905" s="1">
        <f>アナメン詳細!A904</f>
        <v>0</v>
      </c>
      <c r="B905" t="str">
        <f t="shared" si="14"/>
        <v>https://pro.kinokuniya.co.jp/search_detail/product?search_detail_called=1&amp;table_kbn=E&amp;exp_id=0</v>
      </c>
    </row>
    <row r="906" spans="1:2" x14ac:dyDescent="0.15">
      <c r="A906" s="1">
        <f>アナメン詳細!A905</f>
        <v>0</v>
      </c>
      <c r="B906" t="str">
        <f t="shared" si="14"/>
        <v>https://pro.kinokuniya.co.jp/search_detail/product?search_detail_called=1&amp;table_kbn=E&amp;exp_id=0</v>
      </c>
    </row>
    <row r="907" spans="1:2" x14ac:dyDescent="0.15">
      <c r="A907" s="1">
        <f>アナメン詳細!A906</f>
        <v>0</v>
      </c>
      <c r="B907" t="str">
        <f t="shared" si="14"/>
        <v>https://pro.kinokuniya.co.jp/search_detail/product?search_detail_called=1&amp;table_kbn=E&amp;exp_id=0</v>
      </c>
    </row>
    <row r="908" spans="1:2" x14ac:dyDescent="0.15">
      <c r="A908" s="1">
        <f>アナメン詳細!A907</f>
        <v>0</v>
      </c>
      <c r="B908" t="str">
        <f t="shared" si="14"/>
        <v>https://pro.kinokuniya.co.jp/search_detail/product?search_detail_called=1&amp;table_kbn=E&amp;exp_id=0</v>
      </c>
    </row>
    <row r="909" spans="1:2" x14ac:dyDescent="0.15">
      <c r="A909" s="1">
        <f>アナメン詳細!A908</f>
        <v>0</v>
      </c>
      <c r="B909" t="str">
        <f t="shared" si="14"/>
        <v>https://pro.kinokuniya.co.jp/search_detail/product?search_detail_called=1&amp;table_kbn=E&amp;exp_id=0</v>
      </c>
    </row>
    <row r="910" spans="1:2" x14ac:dyDescent="0.15">
      <c r="A910" s="1">
        <f>アナメン詳細!A909</f>
        <v>0</v>
      </c>
      <c r="B910" t="str">
        <f t="shared" si="14"/>
        <v>https://pro.kinokuniya.co.jp/search_detail/product?search_detail_called=1&amp;table_kbn=E&amp;exp_id=0</v>
      </c>
    </row>
    <row r="911" spans="1:2" x14ac:dyDescent="0.15">
      <c r="A911" s="1">
        <f>アナメン詳細!A910</f>
        <v>0</v>
      </c>
      <c r="B911" t="str">
        <f t="shared" si="14"/>
        <v>https://pro.kinokuniya.co.jp/search_detail/product?search_detail_called=1&amp;table_kbn=E&amp;exp_id=0</v>
      </c>
    </row>
    <row r="912" spans="1:2" x14ac:dyDescent="0.15">
      <c r="A912" s="1">
        <f>アナメン詳細!A911</f>
        <v>0</v>
      </c>
      <c r="B912" t="str">
        <f t="shared" si="14"/>
        <v>https://pro.kinokuniya.co.jp/search_detail/product?search_detail_called=1&amp;table_kbn=E&amp;exp_id=0</v>
      </c>
    </row>
    <row r="913" spans="1:2" x14ac:dyDescent="0.15">
      <c r="A913" s="1">
        <f>アナメン詳細!A912</f>
        <v>0</v>
      </c>
      <c r="B913" t="str">
        <f t="shared" si="14"/>
        <v>https://pro.kinokuniya.co.jp/search_detail/product?search_detail_called=1&amp;table_kbn=E&amp;exp_id=0</v>
      </c>
    </row>
    <row r="914" spans="1:2" x14ac:dyDescent="0.15">
      <c r="A914" s="1">
        <f>アナメン詳細!A913</f>
        <v>0</v>
      </c>
      <c r="B914" t="str">
        <f t="shared" si="14"/>
        <v>https://pro.kinokuniya.co.jp/search_detail/product?search_detail_called=1&amp;table_kbn=E&amp;exp_id=0</v>
      </c>
    </row>
    <row r="915" spans="1:2" x14ac:dyDescent="0.15">
      <c r="A915" s="1">
        <f>アナメン詳細!A914</f>
        <v>0</v>
      </c>
      <c r="B915" t="str">
        <f t="shared" si="14"/>
        <v>https://pro.kinokuniya.co.jp/search_detail/product?search_detail_called=1&amp;table_kbn=E&amp;exp_id=0</v>
      </c>
    </row>
    <row r="916" spans="1:2" x14ac:dyDescent="0.15">
      <c r="A916" s="1">
        <f>アナメン詳細!A915</f>
        <v>0</v>
      </c>
      <c r="B916" t="str">
        <f t="shared" si="14"/>
        <v>https://pro.kinokuniya.co.jp/search_detail/product?search_detail_called=1&amp;table_kbn=E&amp;exp_id=0</v>
      </c>
    </row>
    <row r="917" spans="1:2" x14ac:dyDescent="0.15">
      <c r="A917" s="1">
        <f>アナメン詳細!A916</f>
        <v>0</v>
      </c>
      <c r="B917" t="str">
        <f t="shared" si="14"/>
        <v>https://pro.kinokuniya.co.jp/search_detail/product?search_detail_called=1&amp;table_kbn=E&amp;exp_id=0</v>
      </c>
    </row>
    <row r="918" spans="1:2" x14ac:dyDescent="0.15">
      <c r="A918" s="1">
        <f>アナメン詳細!A917</f>
        <v>0</v>
      </c>
      <c r="B918" t="str">
        <f t="shared" si="14"/>
        <v>https://pro.kinokuniya.co.jp/search_detail/product?search_detail_called=1&amp;table_kbn=E&amp;exp_id=0</v>
      </c>
    </row>
    <row r="919" spans="1:2" x14ac:dyDescent="0.15">
      <c r="A919" s="1">
        <f>アナメン詳細!A918</f>
        <v>0</v>
      </c>
      <c r="B919" t="str">
        <f t="shared" si="14"/>
        <v>https://pro.kinokuniya.co.jp/search_detail/product?search_detail_called=1&amp;table_kbn=E&amp;exp_id=0</v>
      </c>
    </row>
    <row r="920" spans="1:2" x14ac:dyDescent="0.15">
      <c r="A920" s="1">
        <f>アナメン詳細!A919</f>
        <v>0</v>
      </c>
      <c r="B920" t="str">
        <f t="shared" si="14"/>
        <v>https://pro.kinokuniya.co.jp/search_detail/product?search_detail_called=1&amp;table_kbn=E&amp;exp_id=0</v>
      </c>
    </row>
    <row r="921" spans="1:2" x14ac:dyDescent="0.15">
      <c r="A921" s="1">
        <f>アナメン詳細!A920</f>
        <v>0</v>
      </c>
      <c r="B921" t="str">
        <f t="shared" si="14"/>
        <v>https://pro.kinokuniya.co.jp/search_detail/product?search_detail_called=1&amp;table_kbn=E&amp;exp_id=0</v>
      </c>
    </row>
    <row r="922" spans="1:2" x14ac:dyDescent="0.15">
      <c r="A922" s="1">
        <f>アナメン詳細!A921</f>
        <v>0</v>
      </c>
      <c r="B922" t="str">
        <f t="shared" si="14"/>
        <v>https://pro.kinokuniya.co.jp/search_detail/product?search_detail_called=1&amp;table_kbn=E&amp;exp_id=0</v>
      </c>
    </row>
    <row r="923" spans="1:2" x14ac:dyDescent="0.15">
      <c r="A923" s="1">
        <f>アナメン詳細!A922</f>
        <v>0</v>
      </c>
      <c r="B923" t="str">
        <f t="shared" si="14"/>
        <v>https://pro.kinokuniya.co.jp/search_detail/product?search_detail_called=1&amp;table_kbn=E&amp;exp_id=0</v>
      </c>
    </row>
    <row r="924" spans="1:2" x14ac:dyDescent="0.15">
      <c r="A924" s="1">
        <f>アナメン詳細!A923</f>
        <v>0</v>
      </c>
      <c r="B924" t="str">
        <f t="shared" si="14"/>
        <v>https://pro.kinokuniya.co.jp/search_detail/product?search_detail_called=1&amp;table_kbn=E&amp;exp_id=0</v>
      </c>
    </row>
    <row r="925" spans="1:2" x14ac:dyDescent="0.15">
      <c r="A925" s="1">
        <f>アナメン詳細!A924</f>
        <v>0</v>
      </c>
      <c r="B925" t="str">
        <f t="shared" si="14"/>
        <v>https://pro.kinokuniya.co.jp/search_detail/product?search_detail_called=1&amp;table_kbn=E&amp;exp_id=0</v>
      </c>
    </row>
    <row r="926" spans="1:2" x14ac:dyDescent="0.15">
      <c r="A926" s="1">
        <f>アナメン詳細!A925</f>
        <v>0</v>
      </c>
      <c r="B926" t="str">
        <f t="shared" si="14"/>
        <v>https://pro.kinokuniya.co.jp/search_detail/product?search_detail_called=1&amp;table_kbn=E&amp;exp_id=0</v>
      </c>
    </row>
    <row r="927" spans="1:2" x14ac:dyDescent="0.15">
      <c r="A927" s="1">
        <f>アナメン詳細!A926</f>
        <v>0</v>
      </c>
      <c r="B927" t="str">
        <f t="shared" si="14"/>
        <v>https://pro.kinokuniya.co.jp/search_detail/product?search_detail_called=1&amp;table_kbn=E&amp;exp_id=0</v>
      </c>
    </row>
    <row r="928" spans="1:2" x14ac:dyDescent="0.15">
      <c r="A928" s="1">
        <f>アナメン詳細!A927</f>
        <v>0</v>
      </c>
      <c r="B928" t="str">
        <f t="shared" si="14"/>
        <v>https://pro.kinokuniya.co.jp/search_detail/product?search_detail_called=1&amp;table_kbn=E&amp;exp_id=0</v>
      </c>
    </row>
    <row r="929" spans="1:2" x14ac:dyDescent="0.15">
      <c r="A929" s="1">
        <f>アナメン詳細!A928</f>
        <v>0</v>
      </c>
      <c r="B929" t="str">
        <f t="shared" si="14"/>
        <v>https://pro.kinokuniya.co.jp/search_detail/product?search_detail_called=1&amp;table_kbn=E&amp;exp_id=0</v>
      </c>
    </row>
    <row r="930" spans="1:2" x14ac:dyDescent="0.15">
      <c r="A930" s="1">
        <f>アナメン詳細!A929</f>
        <v>0</v>
      </c>
      <c r="B930" t="str">
        <f t="shared" si="14"/>
        <v>https://pro.kinokuniya.co.jp/search_detail/product?search_detail_called=1&amp;table_kbn=E&amp;exp_id=0</v>
      </c>
    </row>
    <row r="931" spans="1:2" x14ac:dyDescent="0.15">
      <c r="A931" s="1">
        <f>アナメン詳細!A930</f>
        <v>0</v>
      </c>
      <c r="B931" t="str">
        <f t="shared" si="14"/>
        <v>https://pro.kinokuniya.co.jp/search_detail/product?search_detail_called=1&amp;table_kbn=E&amp;exp_id=0</v>
      </c>
    </row>
    <row r="932" spans="1:2" x14ac:dyDescent="0.15">
      <c r="A932" s="1">
        <f>アナメン詳細!A931</f>
        <v>0</v>
      </c>
      <c r="B932" t="str">
        <f t="shared" si="14"/>
        <v>https://pro.kinokuniya.co.jp/search_detail/product?search_detail_called=1&amp;table_kbn=E&amp;exp_id=0</v>
      </c>
    </row>
    <row r="933" spans="1:2" x14ac:dyDescent="0.15">
      <c r="A933" s="1">
        <f>アナメン詳細!A932</f>
        <v>0</v>
      </c>
      <c r="B933" t="str">
        <f t="shared" si="14"/>
        <v>https://pro.kinokuniya.co.jp/search_detail/product?search_detail_called=1&amp;table_kbn=E&amp;exp_id=0</v>
      </c>
    </row>
    <row r="934" spans="1:2" x14ac:dyDescent="0.15">
      <c r="A934" s="1">
        <f>アナメン詳細!A933</f>
        <v>0</v>
      </c>
      <c r="B934" t="str">
        <f t="shared" si="14"/>
        <v>https://pro.kinokuniya.co.jp/search_detail/product?search_detail_called=1&amp;table_kbn=E&amp;exp_id=0</v>
      </c>
    </row>
    <row r="935" spans="1:2" x14ac:dyDescent="0.15">
      <c r="A935" s="1">
        <f>アナメン詳細!A934</f>
        <v>0</v>
      </c>
      <c r="B935" t="str">
        <f t="shared" si="14"/>
        <v>https://pro.kinokuniya.co.jp/search_detail/product?search_detail_called=1&amp;table_kbn=E&amp;exp_id=0</v>
      </c>
    </row>
    <row r="936" spans="1:2" x14ac:dyDescent="0.15">
      <c r="A936" s="1">
        <f>アナメン詳細!A935</f>
        <v>0</v>
      </c>
      <c r="B936" t="str">
        <f t="shared" si="14"/>
        <v>https://pro.kinokuniya.co.jp/search_detail/product?search_detail_called=1&amp;table_kbn=E&amp;exp_id=0</v>
      </c>
    </row>
    <row r="937" spans="1:2" x14ac:dyDescent="0.15">
      <c r="A937" s="1">
        <f>アナメン詳細!A936</f>
        <v>0</v>
      </c>
      <c r="B937" t="str">
        <f t="shared" si="14"/>
        <v>https://pro.kinokuniya.co.jp/search_detail/product?search_detail_called=1&amp;table_kbn=E&amp;exp_id=0</v>
      </c>
    </row>
    <row r="938" spans="1:2" x14ac:dyDescent="0.15">
      <c r="A938" s="1">
        <f>アナメン詳細!A937</f>
        <v>0</v>
      </c>
      <c r="B938" t="str">
        <f t="shared" si="14"/>
        <v>https://pro.kinokuniya.co.jp/search_detail/product?search_detail_called=1&amp;table_kbn=E&amp;exp_id=0</v>
      </c>
    </row>
    <row r="939" spans="1:2" x14ac:dyDescent="0.15">
      <c r="A939" s="1">
        <f>アナメン詳細!A938</f>
        <v>0</v>
      </c>
      <c r="B939" t="str">
        <f t="shared" si="14"/>
        <v>https://pro.kinokuniya.co.jp/search_detail/product?search_detail_called=1&amp;table_kbn=E&amp;exp_id=0</v>
      </c>
    </row>
    <row r="940" spans="1:2" x14ac:dyDescent="0.15">
      <c r="A940" s="1">
        <f>アナメン詳細!A939</f>
        <v>0</v>
      </c>
      <c r="B940" t="str">
        <f t="shared" si="14"/>
        <v>https://pro.kinokuniya.co.jp/search_detail/product?search_detail_called=1&amp;table_kbn=E&amp;exp_id=0</v>
      </c>
    </row>
    <row r="941" spans="1:2" x14ac:dyDescent="0.15">
      <c r="A941" s="1">
        <f>アナメン詳細!A940</f>
        <v>0</v>
      </c>
      <c r="B941" t="str">
        <f t="shared" si="14"/>
        <v>https://pro.kinokuniya.co.jp/search_detail/product?search_detail_called=1&amp;table_kbn=E&amp;exp_id=0</v>
      </c>
    </row>
    <row r="942" spans="1:2" x14ac:dyDescent="0.15">
      <c r="A942" s="1">
        <f>アナメン詳細!A941</f>
        <v>0</v>
      </c>
      <c r="B942" t="str">
        <f t="shared" si="14"/>
        <v>https://pro.kinokuniya.co.jp/search_detail/product?search_detail_called=1&amp;table_kbn=E&amp;exp_id=0</v>
      </c>
    </row>
    <row r="943" spans="1:2" x14ac:dyDescent="0.15">
      <c r="A943" s="1">
        <f>アナメン詳細!A942</f>
        <v>0</v>
      </c>
      <c r="B943" t="str">
        <f t="shared" si="14"/>
        <v>https://pro.kinokuniya.co.jp/search_detail/product?search_detail_called=1&amp;table_kbn=E&amp;exp_id=0</v>
      </c>
    </row>
    <row r="944" spans="1:2" x14ac:dyDescent="0.15">
      <c r="A944" s="1">
        <f>アナメン詳細!A943</f>
        <v>0</v>
      </c>
      <c r="B944" t="str">
        <f t="shared" si="14"/>
        <v>https://pro.kinokuniya.co.jp/search_detail/product?search_detail_called=1&amp;table_kbn=E&amp;exp_id=0</v>
      </c>
    </row>
    <row r="945" spans="1:2" x14ac:dyDescent="0.15">
      <c r="A945" s="1">
        <f>アナメン詳細!A944</f>
        <v>0</v>
      </c>
      <c r="B945" t="str">
        <f t="shared" si="14"/>
        <v>https://pro.kinokuniya.co.jp/search_detail/product?search_detail_called=1&amp;table_kbn=E&amp;exp_id=0</v>
      </c>
    </row>
    <row r="946" spans="1:2" x14ac:dyDescent="0.15">
      <c r="A946" s="1">
        <f>アナメン詳細!A945</f>
        <v>0</v>
      </c>
      <c r="B946" t="str">
        <f t="shared" si="14"/>
        <v>https://pro.kinokuniya.co.jp/search_detail/product?search_detail_called=1&amp;table_kbn=E&amp;exp_id=0</v>
      </c>
    </row>
    <row r="947" spans="1:2" x14ac:dyDescent="0.15">
      <c r="A947" s="1">
        <f>アナメン詳細!A946</f>
        <v>0</v>
      </c>
      <c r="B947" t="str">
        <f t="shared" si="14"/>
        <v>https://pro.kinokuniya.co.jp/search_detail/product?search_detail_called=1&amp;table_kbn=E&amp;exp_id=0</v>
      </c>
    </row>
    <row r="948" spans="1:2" x14ac:dyDescent="0.15">
      <c r="A948" s="1">
        <f>アナメン詳細!A947</f>
        <v>0</v>
      </c>
      <c r="B948" t="str">
        <f t="shared" si="14"/>
        <v>https://pro.kinokuniya.co.jp/search_detail/product?search_detail_called=1&amp;table_kbn=E&amp;exp_id=0</v>
      </c>
    </row>
    <row r="949" spans="1:2" x14ac:dyDescent="0.15">
      <c r="A949" s="1">
        <f>アナメン詳細!A948</f>
        <v>0</v>
      </c>
      <c r="B949" t="str">
        <f t="shared" si="14"/>
        <v>https://pro.kinokuniya.co.jp/search_detail/product?search_detail_called=1&amp;table_kbn=E&amp;exp_id=0</v>
      </c>
    </row>
    <row r="950" spans="1:2" x14ac:dyDescent="0.15">
      <c r="A950" s="1">
        <f>アナメン詳細!A949</f>
        <v>0</v>
      </c>
      <c r="B950" t="str">
        <f t="shared" si="14"/>
        <v>https://pro.kinokuniya.co.jp/search_detail/product?search_detail_called=1&amp;table_kbn=E&amp;exp_id=0</v>
      </c>
    </row>
    <row r="951" spans="1:2" x14ac:dyDescent="0.15">
      <c r="A951" s="1">
        <f>アナメン詳細!A950</f>
        <v>0</v>
      </c>
      <c r="B951" t="str">
        <f t="shared" si="14"/>
        <v>https://pro.kinokuniya.co.jp/search_detail/product?search_detail_called=1&amp;table_kbn=E&amp;exp_id=0</v>
      </c>
    </row>
    <row r="952" spans="1:2" x14ac:dyDescent="0.15">
      <c r="A952" s="1">
        <f>アナメン詳細!A951</f>
        <v>0</v>
      </c>
      <c r="B952" t="str">
        <f t="shared" si="14"/>
        <v>https://pro.kinokuniya.co.jp/search_detail/product?search_detail_called=1&amp;table_kbn=E&amp;exp_id=0</v>
      </c>
    </row>
    <row r="953" spans="1:2" x14ac:dyDescent="0.15">
      <c r="A953" s="1">
        <f>アナメン詳細!A952</f>
        <v>0</v>
      </c>
      <c r="B953" t="str">
        <f t="shared" si="14"/>
        <v>https://pro.kinokuniya.co.jp/search_detail/product?search_detail_called=1&amp;table_kbn=E&amp;exp_id=0</v>
      </c>
    </row>
    <row r="954" spans="1:2" x14ac:dyDescent="0.15">
      <c r="A954" s="1">
        <f>アナメン詳細!A953</f>
        <v>0</v>
      </c>
      <c r="B954" t="str">
        <f t="shared" si="14"/>
        <v>https://pro.kinokuniya.co.jp/search_detail/product?search_detail_called=1&amp;table_kbn=E&amp;exp_id=0</v>
      </c>
    </row>
    <row r="955" spans="1:2" x14ac:dyDescent="0.15">
      <c r="A955" s="1">
        <f>アナメン詳細!A954</f>
        <v>0</v>
      </c>
      <c r="B955" t="str">
        <f t="shared" si="14"/>
        <v>https://pro.kinokuniya.co.jp/search_detail/product?search_detail_called=1&amp;table_kbn=E&amp;exp_id=0</v>
      </c>
    </row>
    <row r="956" spans="1:2" x14ac:dyDescent="0.15">
      <c r="A956" s="1">
        <f>アナメン詳細!A955</f>
        <v>0</v>
      </c>
      <c r="B956" t="str">
        <f t="shared" si="14"/>
        <v>https://pro.kinokuniya.co.jp/search_detail/product?search_detail_called=1&amp;table_kbn=E&amp;exp_id=0</v>
      </c>
    </row>
    <row r="957" spans="1:2" x14ac:dyDescent="0.15">
      <c r="A957" s="1">
        <f>アナメン詳細!A956</f>
        <v>0</v>
      </c>
      <c r="B957" t="str">
        <f t="shared" si="14"/>
        <v>https://pro.kinokuniya.co.jp/search_detail/product?search_detail_called=1&amp;table_kbn=E&amp;exp_id=0</v>
      </c>
    </row>
    <row r="958" spans="1:2" x14ac:dyDescent="0.15">
      <c r="A958" s="1">
        <f>アナメン詳細!A957</f>
        <v>0</v>
      </c>
      <c r="B958" t="str">
        <f t="shared" si="14"/>
        <v>https://pro.kinokuniya.co.jp/search_detail/product?search_detail_called=1&amp;table_kbn=E&amp;exp_id=0</v>
      </c>
    </row>
    <row r="959" spans="1:2" x14ac:dyDescent="0.15">
      <c r="A959" s="1">
        <f>アナメン詳細!A958</f>
        <v>0</v>
      </c>
      <c r="B959" t="str">
        <f t="shared" si="14"/>
        <v>https://pro.kinokuniya.co.jp/search_detail/product?search_detail_called=1&amp;table_kbn=E&amp;exp_id=0</v>
      </c>
    </row>
    <row r="960" spans="1:2" x14ac:dyDescent="0.15">
      <c r="A960" s="1">
        <f>アナメン詳細!A959</f>
        <v>0</v>
      </c>
      <c r="B960" t="str">
        <f t="shared" si="14"/>
        <v>https://pro.kinokuniya.co.jp/search_detail/product?search_detail_called=1&amp;table_kbn=E&amp;exp_id=0</v>
      </c>
    </row>
    <row r="961" spans="1:2" x14ac:dyDescent="0.15">
      <c r="A961" s="1">
        <f>アナメン詳細!A960</f>
        <v>0</v>
      </c>
      <c r="B961" t="str">
        <f t="shared" si="14"/>
        <v>https://pro.kinokuniya.co.jp/search_detail/product?search_detail_called=1&amp;table_kbn=E&amp;exp_id=0</v>
      </c>
    </row>
    <row r="962" spans="1:2" x14ac:dyDescent="0.15">
      <c r="A962" s="1">
        <f>アナメン詳細!A961</f>
        <v>0</v>
      </c>
      <c r="B962" t="str">
        <f t="shared" si="14"/>
        <v>https://pro.kinokuniya.co.jp/search_detail/product?search_detail_called=1&amp;table_kbn=E&amp;exp_id=0</v>
      </c>
    </row>
    <row r="963" spans="1:2" x14ac:dyDescent="0.15">
      <c r="A963" s="1">
        <f>アナメン詳細!A962</f>
        <v>0</v>
      </c>
      <c r="B963" t="str">
        <f t="shared" si="14"/>
        <v>https://pro.kinokuniya.co.jp/search_detail/product?search_detail_called=1&amp;table_kbn=E&amp;exp_id=0</v>
      </c>
    </row>
    <row r="964" spans="1:2" x14ac:dyDescent="0.15">
      <c r="A964" s="1">
        <f>アナメン詳細!A963</f>
        <v>0</v>
      </c>
      <c r="B964" t="str">
        <f t="shared" ref="B964:B1027" si="15">CONCATENATE($B$1,A964)</f>
        <v>https://pro.kinokuniya.co.jp/search_detail/product?search_detail_called=1&amp;table_kbn=E&amp;exp_id=0</v>
      </c>
    </row>
    <row r="965" spans="1:2" x14ac:dyDescent="0.15">
      <c r="A965" s="1">
        <f>アナメン詳細!A964</f>
        <v>0</v>
      </c>
      <c r="B965" t="str">
        <f t="shared" si="15"/>
        <v>https://pro.kinokuniya.co.jp/search_detail/product?search_detail_called=1&amp;table_kbn=E&amp;exp_id=0</v>
      </c>
    </row>
    <row r="966" spans="1:2" x14ac:dyDescent="0.15">
      <c r="A966" s="1">
        <f>アナメン詳細!A965</f>
        <v>0</v>
      </c>
      <c r="B966" t="str">
        <f t="shared" si="15"/>
        <v>https://pro.kinokuniya.co.jp/search_detail/product?search_detail_called=1&amp;table_kbn=E&amp;exp_id=0</v>
      </c>
    </row>
    <row r="967" spans="1:2" x14ac:dyDescent="0.15">
      <c r="A967" s="1">
        <f>アナメン詳細!A966</f>
        <v>0</v>
      </c>
      <c r="B967" t="str">
        <f t="shared" si="15"/>
        <v>https://pro.kinokuniya.co.jp/search_detail/product?search_detail_called=1&amp;table_kbn=E&amp;exp_id=0</v>
      </c>
    </row>
    <row r="968" spans="1:2" x14ac:dyDescent="0.15">
      <c r="A968" s="1">
        <f>アナメン詳細!A967</f>
        <v>0</v>
      </c>
      <c r="B968" t="str">
        <f t="shared" si="15"/>
        <v>https://pro.kinokuniya.co.jp/search_detail/product?search_detail_called=1&amp;table_kbn=E&amp;exp_id=0</v>
      </c>
    </row>
    <row r="969" spans="1:2" x14ac:dyDescent="0.15">
      <c r="A969" s="1">
        <f>アナメン詳細!A968</f>
        <v>0</v>
      </c>
      <c r="B969" t="str">
        <f t="shared" si="15"/>
        <v>https://pro.kinokuniya.co.jp/search_detail/product?search_detail_called=1&amp;table_kbn=E&amp;exp_id=0</v>
      </c>
    </row>
    <row r="970" spans="1:2" x14ac:dyDescent="0.15">
      <c r="A970" s="1">
        <f>アナメン詳細!A969</f>
        <v>0</v>
      </c>
      <c r="B970" t="str">
        <f t="shared" si="15"/>
        <v>https://pro.kinokuniya.co.jp/search_detail/product?search_detail_called=1&amp;table_kbn=E&amp;exp_id=0</v>
      </c>
    </row>
    <row r="971" spans="1:2" x14ac:dyDescent="0.15">
      <c r="A971" s="1">
        <f>アナメン詳細!A970</f>
        <v>0</v>
      </c>
      <c r="B971" t="str">
        <f t="shared" si="15"/>
        <v>https://pro.kinokuniya.co.jp/search_detail/product?search_detail_called=1&amp;table_kbn=E&amp;exp_id=0</v>
      </c>
    </row>
    <row r="972" spans="1:2" x14ac:dyDescent="0.15">
      <c r="A972" s="1">
        <f>アナメン詳細!A971</f>
        <v>0</v>
      </c>
      <c r="B972" t="str">
        <f t="shared" si="15"/>
        <v>https://pro.kinokuniya.co.jp/search_detail/product?search_detail_called=1&amp;table_kbn=E&amp;exp_id=0</v>
      </c>
    </row>
    <row r="973" spans="1:2" x14ac:dyDescent="0.15">
      <c r="A973" s="1">
        <f>アナメン詳細!A972</f>
        <v>0</v>
      </c>
      <c r="B973" t="str">
        <f t="shared" si="15"/>
        <v>https://pro.kinokuniya.co.jp/search_detail/product?search_detail_called=1&amp;table_kbn=E&amp;exp_id=0</v>
      </c>
    </row>
    <row r="974" spans="1:2" x14ac:dyDescent="0.15">
      <c r="A974" s="1">
        <f>アナメン詳細!A973</f>
        <v>0</v>
      </c>
      <c r="B974" t="str">
        <f t="shared" si="15"/>
        <v>https://pro.kinokuniya.co.jp/search_detail/product?search_detail_called=1&amp;table_kbn=E&amp;exp_id=0</v>
      </c>
    </row>
    <row r="975" spans="1:2" x14ac:dyDescent="0.15">
      <c r="A975" s="1">
        <f>アナメン詳細!A974</f>
        <v>0</v>
      </c>
      <c r="B975" t="str">
        <f t="shared" si="15"/>
        <v>https://pro.kinokuniya.co.jp/search_detail/product?search_detail_called=1&amp;table_kbn=E&amp;exp_id=0</v>
      </c>
    </row>
    <row r="976" spans="1:2" x14ac:dyDescent="0.15">
      <c r="A976" s="1">
        <f>アナメン詳細!A975</f>
        <v>0</v>
      </c>
      <c r="B976" t="str">
        <f t="shared" si="15"/>
        <v>https://pro.kinokuniya.co.jp/search_detail/product?search_detail_called=1&amp;table_kbn=E&amp;exp_id=0</v>
      </c>
    </row>
    <row r="977" spans="1:2" x14ac:dyDescent="0.15">
      <c r="A977" s="1">
        <f>アナメン詳細!A976</f>
        <v>0</v>
      </c>
      <c r="B977" t="str">
        <f t="shared" si="15"/>
        <v>https://pro.kinokuniya.co.jp/search_detail/product?search_detail_called=1&amp;table_kbn=E&amp;exp_id=0</v>
      </c>
    </row>
    <row r="978" spans="1:2" x14ac:dyDescent="0.15">
      <c r="A978" s="1">
        <f>アナメン詳細!A977</f>
        <v>0</v>
      </c>
      <c r="B978" t="str">
        <f t="shared" si="15"/>
        <v>https://pro.kinokuniya.co.jp/search_detail/product?search_detail_called=1&amp;table_kbn=E&amp;exp_id=0</v>
      </c>
    </row>
    <row r="979" spans="1:2" x14ac:dyDescent="0.15">
      <c r="A979" s="1">
        <f>アナメン詳細!A978</f>
        <v>0</v>
      </c>
      <c r="B979" t="str">
        <f t="shared" si="15"/>
        <v>https://pro.kinokuniya.co.jp/search_detail/product?search_detail_called=1&amp;table_kbn=E&amp;exp_id=0</v>
      </c>
    </row>
    <row r="980" spans="1:2" x14ac:dyDescent="0.15">
      <c r="A980" s="1">
        <f>アナメン詳細!A979</f>
        <v>0</v>
      </c>
      <c r="B980" t="str">
        <f t="shared" si="15"/>
        <v>https://pro.kinokuniya.co.jp/search_detail/product?search_detail_called=1&amp;table_kbn=E&amp;exp_id=0</v>
      </c>
    </row>
    <row r="981" spans="1:2" x14ac:dyDescent="0.15">
      <c r="A981" s="1">
        <f>アナメン詳細!A980</f>
        <v>0</v>
      </c>
      <c r="B981" t="str">
        <f t="shared" si="15"/>
        <v>https://pro.kinokuniya.co.jp/search_detail/product?search_detail_called=1&amp;table_kbn=E&amp;exp_id=0</v>
      </c>
    </row>
    <row r="982" spans="1:2" x14ac:dyDescent="0.15">
      <c r="A982" s="1">
        <f>アナメン詳細!A981</f>
        <v>0</v>
      </c>
      <c r="B982" t="str">
        <f t="shared" si="15"/>
        <v>https://pro.kinokuniya.co.jp/search_detail/product?search_detail_called=1&amp;table_kbn=E&amp;exp_id=0</v>
      </c>
    </row>
    <row r="983" spans="1:2" x14ac:dyDescent="0.15">
      <c r="A983" s="1">
        <f>アナメン詳細!A982</f>
        <v>0</v>
      </c>
      <c r="B983" t="str">
        <f t="shared" si="15"/>
        <v>https://pro.kinokuniya.co.jp/search_detail/product?search_detail_called=1&amp;table_kbn=E&amp;exp_id=0</v>
      </c>
    </row>
    <row r="984" spans="1:2" x14ac:dyDescent="0.15">
      <c r="A984" s="1">
        <f>アナメン詳細!A983</f>
        <v>0</v>
      </c>
      <c r="B984" t="str">
        <f t="shared" si="15"/>
        <v>https://pro.kinokuniya.co.jp/search_detail/product?search_detail_called=1&amp;table_kbn=E&amp;exp_id=0</v>
      </c>
    </row>
    <row r="985" spans="1:2" x14ac:dyDescent="0.15">
      <c r="A985" s="1">
        <f>アナメン詳細!A984</f>
        <v>0</v>
      </c>
      <c r="B985" t="str">
        <f t="shared" si="15"/>
        <v>https://pro.kinokuniya.co.jp/search_detail/product?search_detail_called=1&amp;table_kbn=E&amp;exp_id=0</v>
      </c>
    </row>
    <row r="986" spans="1:2" x14ac:dyDescent="0.15">
      <c r="A986" s="1">
        <f>アナメン詳細!A985</f>
        <v>0</v>
      </c>
      <c r="B986" t="str">
        <f t="shared" si="15"/>
        <v>https://pro.kinokuniya.co.jp/search_detail/product?search_detail_called=1&amp;table_kbn=E&amp;exp_id=0</v>
      </c>
    </row>
    <row r="987" spans="1:2" x14ac:dyDescent="0.15">
      <c r="A987" s="1">
        <f>アナメン詳細!A986</f>
        <v>0</v>
      </c>
      <c r="B987" t="str">
        <f t="shared" si="15"/>
        <v>https://pro.kinokuniya.co.jp/search_detail/product?search_detail_called=1&amp;table_kbn=E&amp;exp_id=0</v>
      </c>
    </row>
    <row r="988" spans="1:2" x14ac:dyDescent="0.15">
      <c r="A988" s="1">
        <f>アナメン詳細!A987</f>
        <v>0</v>
      </c>
      <c r="B988" t="str">
        <f t="shared" si="15"/>
        <v>https://pro.kinokuniya.co.jp/search_detail/product?search_detail_called=1&amp;table_kbn=E&amp;exp_id=0</v>
      </c>
    </row>
    <row r="989" spans="1:2" x14ac:dyDescent="0.15">
      <c r="A989" s="1">
        <f>アナメン詳細!A988</f>
        <v>0</v>
      </c>
      <c r="B989" t="str">
        <f t="shared" si="15"/>
        <v>https://pro.kinokuniya.co.jp/search_detail/product?search_detail_called=1&amp;table_kbn=E&amp;exp_id=0</v>
      </c>
    </row>
    <row r="990" spans="1:2" x14ac:dyDescent="0.15">
      <c r="A990" s="1">
        <f>アナメン詳細!A989</f>
        <v>0</v>
      </c>
      <c r="B990" t="str">
        <f t="shared" si="15"/>
        <v>https://pro.kinokuniya.co.jp/search_detail/product?search_detail_called=1&amp;table_kbn=E&amp;exp_id=0</v>
      </c>
    </row>
    <row r="991" spans="1:2" x14ac:dyDescent="0.15">
      <c r="A991" s="1">
        <f>アナメン詳細!A990</f>
        <v>0</v>
      </c>
      <c r="B991" t="str">
        <f t="shared" si="15"/>
        <v>https://pro.kinokuniya.co.jp/search_detail/product?search_detail_called=1&amp;table_kbn=E&amp;exp_id=0</v>
      </c>
    </row>
    <row r="992" spans="1:2" x14ac:dyDescent="0.15">
      <c r="A992" s="1">
        <f>アナメン詳細!A991</f>
        <v>0</v>
      </c>
      <c r="B992" t="str">
        <f t="shared" si="15"/>
        <v>https://pro.kinokuniya.co.jp/search_detail/product?search_detail_called=1&amp;table_kbn=E&amp;exp_id=0</v>
      </c>
    </row>
    <row r="993" spans="1:2" x14ac:dyDescent="0.15">
      <c r="A993" s="1">
        <f>アナメン詳細!A992</f>
        <v>0</v>
      </c>
      <c r="B993" t="str">
        <f t="shared" si="15"/>
        <v>https://pro.kinokuniya.co.jp/search_detail/product?search_detail_called=1&amp;table_kbn=E&amp;exp_id=0</v>
      </c>
    </row>
    <row r="994" spans="1:2" x14ac:dyDescent="0.15">
      <c r="A994" s="1">
        <f>アナメン詳細!A993</f>
        <v>0</v>
      </c>
      <c r="B994" t="str">
        <f t="shared" si="15"/>
        <v>https://pro.kinokuniya.co.jp/search_detail/product?search_detail_called=1&amp;table_kbn=E&amp;exp_id=0</v>
      </c>
    </row>
    <row r="995" spans="1:2" x14ac:dyDescent="0.15">
      <c r="A995" s="1">
        <f>アナメン詳細!A994</f>
        <v>0</v>
      </c>
      <c r="B995" t="str">
        <f t="shared" si="15"/>
        <v>https://pro.kinokuniya.co.jp/search_detail/product?search_detail_called=1&amp;table_kbn=E&amp;exp_id=0</v>
      </c>
    </row>
    <row r="996" spans="1:2" x14ac:dyDescent="0.15">
      <c r="A996" s="1">
        <f>アナメン詳細!A995</f>
        <v>0</v>
      </c>
      <c r="B996" t="str">
        <f t="shared" si="15"/>
        <v>https://pro.kinokuniya.co.jp/search_detail/product?search_detail_called=1&amp;table_kbn=E&amp;exp_id=0</v>
      </c>
    </row>
    <row r="997" spans="1:2" x14ac:dyDescent="0.15">
      <c r="A997" s="1">
        <f>アナメン詳細!A996</f>
        <v>0</v>
      </c>
      <c r="B997" t="str">
        <f t="shared" si="15"/>
        <v>https://pro.kinokuniya.co.jp/search_detail/product?search_detail_called=1&amp;table_kbn=E&amp;exp_id=0</v>
      </c>
    </row>
    <row r="998" spans="1:2" x14ac:dyDescent="0.15">
      <c r="A998" s="1">
        <f>アナメン詳細!A997</f>
        <v>0</v>
      </c>
      <c r="B998" t="str">
        <f t="shared" si="15"/>
        <v>https://pro.kinokuniya.co.jp/search_detail/product?search_detail_called=1&amp;table_kbn=E&amp;exp_id=0</v>
      </c>
    </row>
    <row r="999" spans="1:2" x14ac:dyDescent="0.15">
      <c r="A999" s="1">
        <f>アナメン詳細!A998</f>
        <v>0</v>
      </c>
      <c r="B999" t="str">
        <f t="shared" si="15"/>
        <v>https://pro.kinokuniya.co.jp/search_detail/product?search_detail_called=1&amp;table_kbn=E&amp;exp_id=0</v>
      </c>
    </row>
    <row r="1000" spans="1:2" x14ac:dyDescent="0.15">
      <c r="A1000" s="1">
        <f>アナメン詳細!A999</f>
        <v>0</v>
      </c>
      <c r="B1000" t="str">
        <f t="shared" si="15"/>
        <v>https://pro.kinokuniya.co.jp/search_detail/product?search_detail_called=1&amp;table_kbn=E&amp;exp_id=0</v>
      </c>
    </row>
    <row r="1001" spans="1:2" x14ac:dyDescent="0.15">
      <c r="A1001" s="1">
        <f>アナメン詳細!A1000</f>
        <v>0</v>
      </c>
      <c r="B1001" t="str">
        <f t="shared" si="15"/>
        <v>https://pro.kinokuniya.co.jp/search_detail/product?search_detail_called=1&amp;table_kbn=E&amp;exp_id=0</v>
      </c>
    </row>
    <row r="1002" spans="1:2" x14ac:dyDescent="0.15">
      <c r="A1002" s="1">
        <f>アナメン詳細!A1001</f>
        <v>0</v>
      </c>
      <c r="B1002" t="str">
        <f t="shared" si="15"/>
        <v>https://pro.kinokuniya.co.jp/search_detail/product?search_detail_called=1&amp;table_kbn=E&amp;exp_id=0</v>
      </c>
    </row>
    <row r="1003" spans="1:2" x14ac:dyDescent="0.15">
      <c r="A1003" s="1">
        <f>アナメン詳細!A1002</f>
        <v>0</v>
      </c>
      <c r="B1003" t="str">
        <f t="shared" si="15"/>
        <v>https://pro.kinokuniya.co.jp/search_detail/product?search_detail_called=1&amp;table_kbn=E&amp;exp_id=0</v>
      </c>
    </row>
    <row r="1004" spans="1:2" x14ac:dyDescent="0.15">
      <c r="A1004" s="1">
        <f>アナメン詳細!A1003</f>
        <v>0</v>
      </c>
      <c r="B1004" t="str">
        <f t="shared" si="15"/>
        <v>https://pro.kinokuniya.co.jp/search_detail/product?search_detail_called=1&amp;table_kbn=E&amp;exp_id=0</v>
      </c>
    </row>
    <row r="1005" spans="1:2" x14ac:dyDescent="0.15">
      <c r="A1005" s="1">
        <f>アナメン詳細!A1004</f>
        <v>0</v>
      </c>
      <c r="B1005" t="str">
        <f t="shared" si="15"/>
        <v>https://pro.kinokuniya.co.jp/search_detail/product?search_detail_called=1&amp;table_kbn=E&amp;exp_id=0</v>
      </c>
    </row>
    <row r="1006" spans="1:2" x14ac:dyDescent="0.15">
      <c r="A1006" s="1">
        <f>アナメン詳細!A1005</f>
        <v>0</v>
      </c>
      <c r="B1006" t="str">
        <f t="shared" si="15"/>
        <v>https://pro.kinokuniya.co.jp/search_detail/product?search_detail_called=1&amp;table_kbn=E&amp;exp_id=0</v>
      </c>
    </row>
    <row r="1007" spans="1:2" x14ac:dyDescent="0.15">
      <c r="A1007" s="1">
        <f>アナメン詳細!A1006</f>
        <v>0</v>
      </c>
      <c r="B1007" t="str">
        <f t="shared" si="15"/>
        <v>https://pro.kinokuniya.co.jp/search_detail/product?search_detail_called=1&amp;table_kbn=E&amp;exp_id=0</v>
      </c>
    </row>
    <row r="1008" spans="1:2" x14ac:dyDescent="0.15">
      <c r="A1008" s="1">
        <f>アナメン詳細!A1007</f>
        <v>0</v>
      </c>
      <c r="B1008" t="str">
        <f t="shared" si="15"/>
        <v>https://pro.kinokuniya.co.jp/search_detail/product?search_detail_called=1&amp;table_kbn=E&amp;exp_id=0</v>
      </c>
    </row>
    <row r="1009" spans="1:2" x14ac:dyDescent="0.15">
      <c r="A1009" s="1">
        <f>アナメン詳細!A1008</f>
        <v>0</v>
      </c>
      <c r="B1009" t="str">
        <f t="shared" si="15"/>
        <v>https://pro.kinokuniya.co.jp/search_detail/product?search_detail_called=1&amp;table_kbn=E&amp;exp_id=0</v>
      </c>
    </row>
    <row r="1010" spans="1:2" x14ac:dyDescent="0.15">
      <c r="A1010" s="1">
        <f>アナメン詳細!A1009</f>
        <v>0</v>
      </c>
      <c r="B1010" t="str">
        <f t="shared" si="15"/>
        <v>https://pro.kinokuniya.co.jp/search_detail/product?search_detail_called=1&amp;table_kbn=E&amp;exp_id=0</v>
      </c>
    </row>
    <row r="1011" spans="1:2" x14ac:dyDescent="0.15">
      <c r="A1011" s="1">
        <f>アナメン詳細!A1010</f>
        <v>0</v>
      </c>
      <c r="B1011" t="str">
        <f t="shared" si="15"/>
        <v>https://pro.kinokuniya.co.jp/search_detail/product?search_detail_called=1&amp;table_kbn=E&amp;exp_id=0</v>
      </c>
    </row>
    <row r="1012" spans="1:2" x14ac:dyDescent="0.15">
      <c r="A1012" s="1">
        <f>アナメン詳細!A1011</f>
        <v>0</v>
      </c>
      <c r="B1012" t="str">
        <f t="shared" si="15"/>
        <v>https://pro.kinokuniya.co.jp/search_detail/product?search_detail_called=1&amp;table_kbn=E&amp;exp_id=0</v>
      </c>
    </row>
    <row r="1013" spans="1:2" x14ac:dyDescent="0.15">
      <c r="A1013" s="1">
        <f>アナメン詳細!A1012</f>
        <v>0</v>
      </c>
      <c r="B1013" t="str">
        <f t="shared" si="15"/>
        <v>https://pro.kinokuniya.co.jp/search_detail/product?search_detail_called=1&amp;table_kbn=E&amp;exp_id=0</v>
      </c>
    </row>
    <row r="1014" spans="1:2" x14ac:dyDescent="0.15">
      <c r="A1014" s="1">
        <f>アナメン詳細!A1013</f>
        <v>0</v>
      </c>
      <c r="B1014" t="str">
        <f t="shared" si="15"/>
        <v>https://pro.kinokuniya.co.jp/search_detail/product?search_detail_called=1&amp;table_kbn=E&amp;exp_id=0</v>
      </c>
    </row>
    <row r="1015" spans="1:2" x14ac:dyDescent="0.15">
      <c r="A1015" s="1">
        <f>アナメン詳細!A1014</f>
        <v>0</v>
      </c>
      <c r="B1015" t="str">
        <f t="shared" si="15"/>
        <v>https://pro.kinokuniya.co.jp/search_detail/product?search_detail_called=1&amp;table_kbn=E&amp;exp_id=0</v>
      </c>
    </row>
    <row r="1016" spans="1:2" x14ac:dyDescent="0.15">
      <c r="A1016" s="1">
        <f>アナメン詳細!A1015</f>
        <v>0</v>
      </c>
      <c r="B1016" t="str">
        <f t="shared" si="15"/>
        <v>https://pro.kinokuniya.co.jp/search_detail/product?search_detail_called=1&amp;table_kbn=E&amp;exp_id=0</v>
      </c>
    </row>
    <row r="1017" spans="1:2" x14ac:dyDescent="0.15">
      <c r="A1017" s="1">
        <f>アナメン詳細!A1016</f>
        <v>0</v>
      </c>
      <c r="B1017" t="str">
        <f t="shared" si="15"/>
        <v>https://pro.kinokuniya.co.jp/search_detail/product?search_detail_called=1&amp;table_kbn=E&amp;exp_id=0</v>
      </c>
    </row>
    <row r="1018" spans="1:2" x14ac:dyDescent="0.15">
      <c r="A1018" s="1">
        <f>アナメン詳細!A1017</f>
        <v>0</v>
      </c>
      <c r="B1018" t="str">
        <f t="shared" si="15"/>
        <v>https://pro.kinokuniya.co.jp/search_detail/product?search_detail_called=1&amp;table_kbn=E&amp;exp_id=0</v>
      </c>
    </row>
    <row r="1019" spans="1:2" x14ac:dyDescent="0.15">
      <c r="A1019" s="1">
        <f>アナメン詳細!A1018</f>
        <v>0</v>
      </c>
      <c r="B1019" t="str">
        <f t="shared" si="15"/>
        <v>https://pro.kinokuniya.co.jp/search_detail/product?search_detail_called=1&amp;table_kbn=E&amp;exp_id=0</v>
      </c>
    </row>
    <row r="1020" spans="1:2" x14ac:dyDescent="0.15">
      <c r="A1020" s="1">
        <f>アナメン詳細!A1019</f>
        <v>0</v>
      </c>
      <c r="B1020" t="str">
        <f t="shared" si="15"/>
        <v>https://pro.kinokuniya.co.jp/search_detail/product?search_detail_called=1&amp;table_kbn=E&amp;exp_id=0</v>
      </c>
    </row>
    <row r="1021" spans="1:2" x14ac:dyDescent="0.15">
      <c r="A1021" s="1">
        <f>アナメン詳細!A1020</f>
        <v>0</v>
      </c>
      <c r="B1021" t="str">
        <f t="shared" si="15"/>
        <v>https://pro.kinokuniya.co.jp/search_detail/product?search_detail_called=1&amp;table_kbn=E&amp;exp_id=0</v>
      </c>
    </row>
    <row r="1022" spans="1:2" x14ac:dyDescent="0.15">
      <c r="A1022" s="1">
        <f>アナメン詳細!A1021</f>
        <v>0</v>
      </c>
      <c r="B1022" t="str">
        <f t="shared" si="15"/>
        <v>https://pro.kinokuniya.co.jp/search_detail/product?search_detail_called=1&amp;table_kbn=E&amp;exp_id=0</v>
      </c>
    </row>
    <row r="1023" spans="1:2" x14ac:dyDescent="0.15">
      <c r="A1023" s="1">
        <f>アナメン詳細!A1022</f>
        <v>0</v>
      </c>
      <c r="B1023" t="str">
        <f t="shared" si="15"/>
        <v>https://pro.kinokuniya.co.jp/search_detail/product?search_detail_called=1&amp;table_kbn=E&amp;exp_id=0</v>
      </c>
    </row>
    <row r="1024" spans="1:2" x14ac:dyDescent="0.15">
      <c r="A1024" s="1">
        <f>アナメン詳細!A1023</f>
        <v>0</v>
      </c>
      <c r="B1024" t="str">
        <f t="shared" si="15"/>
        <v>https://pro.kinokuniya.co.jp/search_detail/product?search_detail_called=1&amp;table_kbn=E&amp;exp_id=0</v>
      </c>
    </row>
    <row r="1025" spans="1:2" x14ac:dyDescent="0.15">
      <c r="A1025" s="1">
        <f>アナメン詳細!A1024</f>
        <v>0</v>
      </c>
      <c r="B1025" t="str">
        <f t="shared" si="15"/>
        <v>https://pro.kinokuniya.co.jp/search_detail/product?search_detail_called=1&amp;table_kbn=E&amp;exp_id=0</v>
      </c>
    </row>
    <row r="1026" spans="1:2" x14ac:dyDescent="0.15">
      <c r="A1026" s="1">
        <f>アナメン詳細!A1025</f>
        <v>0</v>
      </c>
      <c r="B1026" t="str">
        <f t="shared" si="15"/>
        <v>https://pro.kinokuniya.co.jp/search_detail/product?search_detail_called=1&amp;table_kbn=E&amp;exp_id=0</v>
      </c>
    </row>
    <row r="1027" spans="1:2" x14ac:dyDescent="0.15">
      <c r="A1027" s="1">
        <f>アナメン詳細!A1026</f>
        <v>0</v>
      </c>
      <c r="B1027" t="str">
        <f t="shared" si="15"/>
        <v>https://pro.kinokuniya.co.jp/search_detail/product?search_detail_called=1&amp;table_kbn=E&amp;exp_id=0</v>
      </c>
    </row>
    <row r="1028" spans="1:2" x14ac:dyDescent="0.15">
      <c r="A1028" s="1">
        <f>アナメン詳細!A1027</f>
        <v>0</v>
      </c>
      <c r="B1028" t="str">
        <f t="shared" ref="B1028:B1091" si="16">CONCATENATE($B$1,A1028)</f>
        <v>https://pro.kinokuniya.co.jp/search_detail/product?search_detail_called=1&amp;table_kbn=E&amp;exp_id=0</v>
      </c>
    </row>
    <row r="1029" spans="1:2" x14ac:dyDescent="0.15">
      <c r="A1029" s="1">
        <f>アナメン詳細!A1028</f>
        <v>0</v>
      </c>
      <c r="B1029" t="str">
        <f t="shared" si="16"/>
        <v>https://pro.kinokuniya.co.jp/search_detail/product?search_detail_called=1&amp;table_kbn=E&amp;exp_id=0</v>
      </c>
    </row>
    <row r="1030" spans="1:2" x14ac:dyDescent="0.15">
      <c r="A1030" s="1">
        <f>アナメン詳細!A1029</f>
        <v>0</v>
      </c>
      <c r="B1030" t="str">
        <f t="shared" si="16"/>
        <v>https://pro.kinokuniya.co.jp/search_detail/product?search_detail_called=1&amp;table_kbn=E&amp;exp_id=0</v>
      </c>
    </row>
    <row r="1031" spans="1:2" x14ac:dyDescent="0.15">
      <c r="A1031" s="1">
        <f>アナメン詳細!A1030</f>
        <v>0</v>
      </c>
      <c r="B1031" t="str">
        <f t="shared" si="16"/>
        <v>https://pro.kinokuniya.co.jp/search_detail/product?search_detail_called=1&amp;table_kbn=E&amp;exp_id=0</v>
      </c>
    </row>
    <row r="1032" spans="1:2" x14ac:dyDescent="0.15">
      <c r="A1032" s="1">
        <f>アナメン詳細!A1031</f>
        <v>0</v>
      </c>
      <c r="B1032" t="str">
        <f t="shared" si="16"/>
        <v>https://pro.kinokuniya.co.jp/search_detail/product?search_detail_called=1&amp;table_kbn=E&amp;exp_id=0</v>
      </c>
    </row>
    <row r="1033" spans="1:2" x14ac:dyDescent="0.15">
      <c r="A1033" s="1">
        <f>アナメン詳細!A1032</f>
        <v>0</v>
      </c>
      <c r="B1033" t="str">
        <f t="shared" si="16"/>
        <v>https://pro.kinokuniya.co.jp/search_detail/product?search_detail_called=1&amp;table_kbn=E&amp;exp_id=0</v>
      </c>
    </row>
    <row r="1034" spans="1:2" x14ac:dyDescent="0.15">
      <c r="A1034" s="1">
        <f>アナメン詳細!A1033</f>
        <v>0</v>
      </c>
      <c r="B1034" t="str">
        <f t="shared" si="16"/>
        <v>https://pro.kinokuniya.co.jp/search_detail/product?search_detail_called=1&amp;table_kbn=E&amp;exp_id=0</v>
      </c>
    </row>
    <row r="1035" spans="1:2" x14ac:dyDescent="0.15">
      <c r="A1035" s="1">
        <f>アナメン詳細!A1034</f>
        <v>0</v>
      </c>
      <c r="B1035" t="str">
        <f t="shared" si="16"/>
        <v>https://pro.kinokuniya.co.jp/search_detail/product?search_detail_called=1&amp;table_kbn=E&amp;exp_id=0</v>
      </c>
    </row>
    <row r="1036" spans="1:2" x14ac:dyDescent="0.15">
      <c r="A1036" s="1">
        <f>アナメン詳細!A1035</f>
        <v>0</v>
      </c>
      <c r="B1036" t="str">
        <f t="shared" si="16"/>
        <v>https://pro.kinokuniya.co.jp/search_detail/product?search_detail_called=1&amp;table_kbn=E&amp;exp_id=0</v>
      </c>
    </row>
    <row r="1037" spans="1:2" x14ac:dyDescent="0.15">
      <c r="A1037" s="1">
        <f>アナメン詳細!A1036</f>
        <v>0</v>
      </c>
      <c r="B1037" t="str">
        <f t="shared" si="16"/>
        <v>https://pro.kinokuniya.co.jp/search_detail/product?search_detail_called=1&amp;table_kbn=E&amp;exp_id=0</v>
      </c>
    </row>
    <row r="1038" spans="1:2" x14ac:dyDescent="0.15">
      <c r="A1038" s="1">
        <f>アナメン詳細!A1037</f>
        <v>0</v>
      </c>
      <c r="B1038" t="str">
        <f t="shared" si="16"/>
        <v>https://pro.kinokuniya.co.jp/search_detail/product?search_detail_called=1&amp;table_kbn=E&amp;exp_id=0</v>
      </c>
    </row>
    <row r="1039" spans="1:2" x14ac:dyDescent="0.15">
      <c r="A1039" s="1">
        <f>アナメン詳細!A1038</f>
        <v>0</v>
      </c>
      <c r="B1039" t="str">
        <f t="shared" si="16"/>
        <v>https://pro.kinokuniya.co.jp/search_detail/product?search_detail_called=1&amp;table_kbn=E&amp;exp_id=0</v>
      </c>
    </row>
    <row r="1040" spans="1:2" x14ac:dyDescent="0.15">
      <c r="A1040" s="1">
        <f>アナメン詳細!A1039</f>
        <v>0</v>
      </c>
      <c r="B1040" t="str">
        <f t="shared" si="16"/>
        <v>https://pro.kinokuniya.co.jp/search_detail/product?search_detail_called=1&amp;table_kbn=E&amp;exp_id=0</v>
      </c>
    </row>
    <row r="1041" spans="1:2" x14ac:dyDescent="0.15">
      <c r="A1041" s="1">
        <f>アナメン詳細!A1040</f>
        <v>0</v>
      </c>
      <c r="B1041" t="str">
        <f t="shared" si="16"/>
        <v>https://pro.kinokuniya.co.jp/search_detail/product?search_detail_called=1&amp;table_kbn=E&amp;exp_id=0</v>
      </c>
    </row>
    <row r="1042" spans="1:2" x14ac:dyDescent="0.15">
      <c r="A1042" s="1">
        <f>アナメン詳細!A1041</f>
        <v>0</v>
      </c>
      <c r="B1042" t="str">
        <f t="shared" si="16"/>
        <v>https://pro.kinokuniya.co.jp/search_detail/product?search_detail_called=1&amp;table_kbn=E&amp;exp_id=0</v>
      </c>
    </row>
    <row r="1043" spans="1:2" x14ac:dyDescent="0.15">
      <c r="A1043" s="1">
        <f>アナメン詳細!A1042</f>
        <v>0</v>
      </c>
      <c r="B1043" t="str">
        <f t="shared" si="16"/>
        <v>https://pro.kinokuniya.co.jp/search_detail/product?search_detail_called=1&amp;table_kbn=E&amp;exp_id=0</v>
      </c>
    </row>
    <row r="1044" spans="1:2" x14ac:dyDescent="0.15">
      <c r="A1044" s="1">
        <f>アナメン詳細!A1043</f>
        <v>0</v>
      </c>
      <c r="B1044" t="str">
        <f t="shared" si="16"/>
        <v>https://pro.kinokuniya.co.jp/search_detail/product?search_detail_called=1&amp;table_kbn=E&amp;exp_id=0</v>
      </c>
    </row>
    <row r="1045" spans="1:2" x14ac:dyDescent="0.15">
      <c r="A1045" s="1">
        <f>アナメン詳細!A1044</f>
        <v>0</v>
      </c>
      <c r="B1045" t="str">
        <f t="shared" si="16"/>
        <v>https://pro.kinokuniya.co.jp/search_detail/product?search_detail_called=1&amp;table_kbn=E&amp;exp_id=0</v>
      </c>
    </row>
    <row r="1046" spans="1:2" x14ac:dyDescent="0.15">
      <c r="A1046" s="1">
        <f>アナメン詳細!A1045</f>
        <v>0</v>
      </c>
      <c r="B1046" t="str">
        <f t="shared" si="16"/>
        <v>https://pro.kinokuniya.co.jp/search_detail/product?search_detail_called=1&amp;table_kbn=E&amp;exp_id=0</v>
      </c>
    </row>
    <row r="1047" spans="1:2" x14ac:dyDescent="0.15">
      <c r="A1047" s="1">
        <f>アナメン詳細!A1046</f>
        <v>0</v>
      </c>
      <c r="B1047" t="str">
        <f t="shared" si="16"/>
        <v>https://pro.kinokuniya.co.jp/search_detail/product?search_detail_called=1&amp;table_kbn=E&amp;exp_id=0</v>
      </c>
    </row>
    <row r="1048" spans="1:2" x14ac:dyDescent="0.15">
      <c r="A1048" s="1">
        <f>アナメン詳細!A1047</f>
        <v>0</v>
      </c>
      <c r="B1048" t="str">
        <f t="shared" si="16"/>
        <v>https://pro.kinokuniya.co.jp/search_detail/product?search_detail_called=1&amp;table_kbn=E&amp;exp_id=0</v>
      </c>
    </row>
    <row r="1049" spans="1:2" x14ac:dyDescent="0.15">
      <c r="A1049" s="1">
        <f>アナメン詳細!A1048</f>
        <v>0</v>
      </c>
      <c r="B1049" t="str">
        <f t="shared" si="16"/>
        <v>https://pro.kinokuniya.co.jp/search_detail/product?search_detail_called=1&amp;table_kbn=E&amp;exp_id=0</v>
      </c>
    </row>
    <row r="1050" spans="1:2" x14ac:dyDescent="0.15">
      <c r="A1050" s="1">
        <f>アナメン詳細!A1049</f>
        <v>0</v>
      </c>
      <c r="B1050" t="str">
        <f t="shared" si="16"/>
        <v>https://pro.kinokuniya.co.jp/search_detail/product?search_detail_called=1&amp;table_kbn=E&amp;exp_id=0</v>
      </c>
    </row>
    <row r="1051" spans="1:2" x14ac:dyDescent="0.15">
      <c r="A1051" s="1">
        <f>アナメン詳細!A1050</f>
        <v>0</v>
      </c>
      <c r="B1051" t="str">
        <f t="shared" si="16"/>
        <v>https://pro.kinokuniya.co.jp/search_detail/product?search_detail_called=1&amp;table_kbn=E&amp;exp_id=0</v>
      </c>
    </row>
    <row r="1052" spans="1:2" x14ac:dyDescent="0.15">
      <c r="A1052" s="1">
        <f>アナメン詳細!A1051</f>
        <v>0</v>
      </c>
      <c r="B1052" t="str">
        <f t="shared" si="16"/>
        <v>https://pro.kinokuniya.co.jp/search_detail/product?search_detail_called=1&amp;table_kbn=E&amp;exp_id=0</v>
      </c>
    </row>
    <row r="1053" spans="1:2" x14ac:dyDescent="0.15">
      <c r="A1053" s="1">
        <f>アナメン詳細!A1052</f>
        <v>0</v>
      </c>
      <c r="B1053" t="str">
        <f t="shared" si="16"/>
        <v>https://pro.kinokuniya.co.jp/search_detail/product?search_detail_called=1&amp;table_kbn=E&amp;exp_id=0</v>
      </c>
    </row>
    <row r="1054" spans="1:2" x14ac:dyDescent="0.15">
      <c r="A1054" s="1">
        <f>アナメン詳細!A1053</f>
        <v>0</v>
      </c>
      <c r="B1054" t="str">
        <f t="shared" si="16"/>
        <v>https://pro.kinokuniya.co.jp/search_detail/product?search_detail_called=1&amp;table_kbn=E&amp;exp_id=0</v>
      </c>
    </row>
    <row r="1055" spans="1:2" x14ac:dyDescent="0.15">
      <c r="A1055" s="1">
        <f>アナメン詳細!A1054</f>
        <v>0</v>
      </c>
      <c r="B1055" t="str">
        <f t="shared" si="16"/>
        <v>https://pro.kinokuniya.co.jp/search_detail/product?search_detail_called=1&amp;table_kbn=E&amp;exp_id=0</v>
      </c>
    </row>
    <row r="1056" spans="1:2" x14ac:dyDescent="0.15">
      <c r="A1056" s="1">
        <f>アナメン詳細!A1055</f>
        <v>0</v>
      </c>
      <c r="B1056" t="str">
        <f t="shared" si="16"/>
        <v>https://pro.kinokuniya.co.jp/search_detail/product?search_detail_called=1&amp;table_kbn=E&amp;exp_id=0</v>
      </c>
    </row>
    <row r="1057" spans="1:2" x14ac:dyDescent="0.15">
      <c r="A1057" s="1">
        <f>アナメン詳細!A1056</f>
        <v>0</v>
      </c>
      <c r="B1057" t="str">
        <f t="shared" si="16"/>
        <v>https://pro.kinokuniya.co.jp/search_detail/product?search_detail_called=1&amp;table_kbn=E&amp;exp_id=0</v>
      </c>
    </row>
    <row r="1058" spans="1:2" x14ac:dyDescent="0.15">
      <c r="A1058" s="1">
        <f>アナメン詳細!A1057</f>
        <v>0</v>
      </c>
      <c r="B1058" t="str">
        <f t="shared" si="16"/>
        <v>https://pro.kinokuniya.co.jp/search_detail/product?search_detail_called=1&amp;table_kbn=E&amp;exp_id=0</v>
      </c>
    </row>
    <row r="1059" spans="1:2" x14ac:dyDescent="0.15">
      <c r="A1059" s="1">
        <f>アナメン詳細!A1058</f>
        <v>0</v>
      </c>
      <c r="B1059" t="str">
        <f t="shared" si="16"/>
        <v>https://pro.kinokuniya.co.jp/search_detail/product?search_detail_called=1&amp;table_kbn=E&amp;exp_id=0</v>
      </c>
    </row>
    <row r="1060" spans="1:2" x14ac:dyDescent="0.15">
      <c r="A1060" s="1">
        <f>アナメン詳細!A1059</f>
        <v>0</v>
      </c>
      <c r="B1060" t="str">
        <f t="shared" si="16"/>
        <v>https://pro.kinokuniya.co.jp/search_detail/product?search_detail_called=1&amp;table_kbn=E&amp;exp_id=0</v>
      </c>
    </row>
    <row r="1061" spans="1:2" x14ac:dyDescent="0.15">
      <c r="A1061" s="1">
        <f>アナメン詳細!A1060</f>
        <v>0</v>
      </c>
      <c r="B1061" t="str">
        <f t="shared" si="16"/>
        <v>https://pro.kinokuniya.co.jp/search_detail/product?search_detail_called=1&amp;table_kbn=E&amp;exp_id=0</v>
      </c>
    </row>
    <row r="1062" spans="1:2" x14ac:dyDescent="0.15">
      <c r="A1062" s="1">
        <f>アナメン詳細!A1061</f>
        <v>0</v>
      </c>
      <c r="B1062" t="str">
        <f t="shared" si="16"/>
        <v>https://pro.kinokuniya.co.jp/search_detail/product?search_detail_called=1&amp;table_kbn=E&amp;exp_id=0</v>
      </c>
    </row>
    <row r="1063" spans="1:2" x14ac:dyDescent="0.15">
      <c r="A1063" s="1">
        <f>アナメン詳細!A1062</f>
        <v>0</v>
      </c>
      <c r="B1063" t="str">
        <f t="shared" si="16"/>
        <v>https://pro.kinokuniya.co.jp/search_detail/product?search_detail_called=1&amp;table_kbn=E&amp;exp_id=0</v>
      </c>
    </row>
    <row r="1064" spans="1:2" x14ac:dyDescent="0.15">
      <c r="A1064" s="1">
        <f>アナメン詳細!A1063</f>
        <v>0</v>
      </c>
      <c r="B1064" t="str">
        <f t="shared" si="16"/>
        <v>https://pro.kinokuniya.co.jp/search_detail/product?search_detail_called=1&amp;table_kbn=E&amp;exp_id=0</v>
      </c>
    </row>
    <row r="1065" spans="1:2" x14ac:dyDescent="0.15">
      <c r="A1065" s="1">
        <f>アナメン詳細!A1064</f>
        <v>0</v>
      </c>
      <c r="B1065" t="str">
        <f t="shared" si="16"/>
        <v>https://pro.kinokuniya.co.jp/search_detail/product?search_detail_called=1&amp;table_kbn=E&amp;exp_id=0</v>
      </c>
    </row>
    <row r="1066" spans="1:2" x14ac:dyDescent="0.15">
      <c r="A1066" s="1">
        <f>アナメン詳細!A1065</f>
        <v>0</v>
      </c>
      <c r="B1066" t="str">
        <f t="shared" si="16"/>
        <v>https://pro.kinokuniya.co.jp/search_detail/product?search_detail_called=1&amp;table_kbn=E&amp;exp_id=0</v>
      </c>
    </row>
    <row r="1067" spans="1:2" x14ac:dyDescent="0.15">
      <c r="A1067" s="1">
        <f>アナメン詳細!A1066</f>
        <v>0</v>
      </c>
      <c r="B1067" t="str">
        <f t="shared" si="16"/>
        <v>https://pro.kinokuniya.co.jp/search_detail/product?search_detail_called=1&amp;table_kbn=E&amp;exp_id=0</v>
      </c>
    </row>
    <row r="1068" spans="1:2" x14ac:dyDescent="0.15">
      <c r="A1068" s="1">
        <f>アナメン詳細!A1067</f>
        <v>0</v>
      </c>
      <c r="B1068" t="str">
        <f t="shared" si="16"/>
        <v>https://pro.kinokuniya.co.jp/search_detail/product?search_detail_called=1&amp;table_kbn=E&amp;exp_id=0</v>
      </c>
    </row>
    <row r="1069" spans="1:2" x14ac:dyDescent="0.15">
      <c r="A1069" s="1">
        <f>アナメン詳細!A1068</f>
        <v>0</v>
      </c>
      <c r="B1069" t="str">
        <f t="shared" si="16"/>
        <v>https://pro.kinokuniya.co.jp/search_detail/product?search_detail_called=1&amp;table_kbn=E&amp;exp_id=0</v>
      </c>
    </row>
    <row r="1070" spans="1:2" x14ac:dyDescent="0.15">
      <c r="A1070" s="1">
        <f>アナメン詳細!A1069</f>
        <v>0</v>
      </c>
      <c r="B1070" t="str">
        <f t="shared" si="16"/>
        <v>https://pro.kinokuniya.co.jp/search_detail/product?search_detail_called=1&amp;table_kbn=E&amp;exp_id=0</v>
      </c>
    </row>
    <row r="1071" spans="1:2" x14ac:dyDescent="0.15">
      <c r="A1071" s="1">
        <f>アナメン詳細!A1070</f>
        <v>0</v>
      </c>
      <c r="B1071" t="str">
        <f t="shared" si="16"/>
        <v>https://pro.kinokuniya.co.jp/search_detail/product?search_detail_called=1&amp;table_kbn=E&amp;exp_id=0</v>
      </c>
    </row>
    <row r="1072" spans="1:2" x14ac:dyDescent="0.15">
      <c r="A1072" s="1">
        <f>アナメン詳細!A1071</f>
        <v>0</v>
      </c>
      <c r="B1072" t="str">
        <f t="shared" si="16"/>
        <v>https://pro.kinokuniya.co.jp/search_detail/product?search_detail_called=1&amp;table_kbn=E&amp;exp_id=0</v>
      </c>
    </row>
    <row r="1073" spans="1:2" x14ac:dyDescent="0.15">
      <c r="A1073" s="1">
        <f>アナメン詳細!A1072</f>
        <v>0</v>
      </c>
      <c r="B1073" t="str">
        <f t="shared" si="16"/>
        <v>https://pro.kinokuniya.co.jp/search_detail/product?search_detail_called=1&amp;table_kbn=E&amp;exp_id=0</v>
      </c>
    </row>
    <row r="1074" spans="1:2" x14ac:dyDescent="0.15">
      <c r="A1074" s="1">
        <f>アナメン詳細!A1073</f>
        <v>0</v>
      </c>
      <c r="B1074" t="str">
        <f t="shared" si="16"/>
        <v>https://pro.kinokuniya.co.jp/search_detail/product?search_detail_called=1&amp;table_kbn=E&amp;exp_id=0</v>
      </c>
    </row>
    <row r="1075" spans="1:2" x14ac:dyDescent="0.15">
      <c r="A1075" s="1">
        <f>アナメン詳細!A1074</f>
        <v>0</v>
      </c>
      <c r="B1075" t="str">
        <f t="shared" si="16"/>
        <v>https://pro.kinokuniya.co.jp/search_detail/product?search_detail_called=1&amp;table_kbn=E&amp;exp_id=0</v>
      </c>
    </row>
    <row r="1076" spans="1:2" x14ac:dyDescent="0.15">
      <c r="A1076" s="1">
        <f>アナメン詳細!A1075</f>
        <v>0</v>
      </c>
      <c r="B1076" t="str">
        <f t="shared" si="16"/>
        <v>https://pro.kinokuniya.co.jp/search_detail/product?search_detail_called=1&amp;table_kbn=E&amp;exp_id=0</v>
      </c>
    </row>
    <row r="1077" spans="1:2" x14ac:dyDescent="0.15">
      <c r="A1077" s="1">
        <f>アナメン詳細!A1076</f>
        <v>0</v>
      </c>
      <c r="B1077" t="str">
        <f t="shared" si="16"/>
        <v>https://pro.kinokuniya.co.jp/search_detail/product?search_detail_called=1&amp;table_kbn=E&amp;exp_id=0</v>
      </c>
    </row>
    <row r="1078" spans="1:2" x14ac:dyDescent="0.15">
      <c r="A1078" s="1">
        <f>アナメン詳細!A1077</f>
        <v>0</v>
      </c>
      <c r="B1078" t="str">
        <f t="shared" si="16"/>
        <v>https://pro.kinokuniya.co.jp/search_detail/product?search_detail_called=1&amp;table_kbn=E&amp;exp_id=0</v>
      </c>
    </row>
    <row r="1079" spans="1:2" x14ac:dyDescent="0.15">
      <c r="A1079" s="1">
        <f>アナメン詳細!A1078</f>
        <v>0</v>
      </c>
      <c r="B1079" t="str">
        <f t="shared" si="16"/>
        <v>https://pro.kinokuniya.co.jp/search_detail/product?search_detail_called=1&amp;table_kbn=E&amp;exp_id=0</v>
      </c>
    </row>
    <row r="1080" spans="1:2" x14ac:dyDescent="0.15">
      <c r="A1080" s="1">
        <f>アナメン詳細!A1079</f>
        <v>0</v>
      </c>
      <c r="B1080" t="str">
        <f t="shared" si="16"/>
        <v>https://pro.kinokuniya.co.jp/search_detail/product?search_detail_called=1&amp;table_kbn=E&amp;exp_id=0</v>
      </c>
    </row>
    <row r="1081" spans="1:2" x14ac:dyDescent="0.15">
      <c r="A1081" s="1">
        <f>アナメン詳細!A1080</f>
        <v>0</v>
      </c>
      <c r="B1081" t="str">
        <f t="shared" si="16"/>
        <v>https://pro.kinokuniya.co.jp/search_detail/product?search_detail_called=1&amp;table_kbn=E&amp;exp_id=0</v>
      </c>
    </row>
    <row r="1082" spans="1:2" x14ac:dyDescent="0.15">
      <c r="A1082" s="1">
        <f>アナメン詳細!A1081</f>
        <v>0</v>
      </c>
      <c r="B1082" t="str">
        <f t="shared" si="16"/>
        <v>https://pro.kinokuniya.co.jp/search_detail/product?search_detail_called=1&amp;table_kbn=E&amp;exp_id=0</v>
      </c>
    </row>
    <row r="1083" spans="1:2" x14ac:dyDescent="0.15">
      <c r="A1083" s="1">
        <f>アナメン詳細!A1082</f>
        <v>0</v>
      </c>
      <c r="B1083" t="str">
        <f t="shared" si="16"/>
        <v>https://pro.kinokuniya.co.jp/search_detail/product?search_detail_called=1&amp;table_kbn=E&amp;exp_id=0</v>
      </c>
    </row>
    <row r="1084" spans="1:2" x14ac:dyDescent="0.15">
      <c r="A1084" s="1">
        <f>アナメン詳細!A1083</f>
        <v>0</v>
      </c>
      <c r="B1084" t="str">
        <f t="shared" si="16"/>
        <v>https://pro.kinokuniya.co.jp/search_detail/product?search_detail_called=1&amp;table_kbn=E&amp;exp_id=0</v>
      </c>
    </row>
    <row r="1085" spans="1:2" x14ac:dyDescent="0.15">
      <c r="A1085" s="1">
        <f>アナメン詳細!A1084</f>
        <v>0</v>
      </c>
      <c r="B1085" t="str">
        <f t="shared" si="16"/>
        <v>https://pro.kinokuniya.co.jp/search_detail/product?search_detail_called=1&amp;table_kbn=E&amp;exp_id=0</v>
      </c>
    </row>
    <row r="1086" spans="1:2" x14ac:dyDescent="0.15">
      <c r="A1086" s="1">
        <f>アナメン詳細!A1085</f>
        <v>0</v>
      </c>
      <c r="B1086" t="str">
        <f t="shared" si="16"/>
        <v>https://pro.kinokuniya.co.jp/search_detail/product?search_detail_called=1&amp;table_kbn=E&amp;exp_id=0</v>
      </c>
    </row>
    <row r="1087" spans="1:2" x14ac:dyDescent="0.15">
      <c r="A1087" s="1">
        <f>アナメン詳細!A1086</f>
        <v>0</v>
      </c>
      <c r="B1087" t="str">
        <f t="shared" si="16"/>
        <v>https://pro.kinokuniya.co.jp/search_detail/product?search_detail_called=1&amp;table_kbn=E&amp;exp_id=0</v>
      </c>
    </row>
    <row r="1088" spans="1:2" x14ac:dyDescent="0.15">
      <c r="A1088" s="1">
        <f>アナメン詳細!A1087</f>
        <v>0</v>
      </c>
      <c r="B1088" t="str">
        <f t="shared" si="16"/>
        <v>https://pro.kinokuniya.co.jp/search_detail/product?search_detail_called=1&amp;table_kbn=E&amp;exp_id=0</v>
      </c>
    </row>
    <row r="1089" spans="1:2" x14ac:dyDescent="0.15">
      <c r="A1089" s="1">
        <f>アナメン詳細!A1088</f>
        <v>0</v>
      </c>
      <c r="B1089" t="str">
        <f t="shared" si="16"/>
        <v>https://pro.kinokuniya.co.jp/search_detail/product?search_detail_called=1&amp;table_kbn=E&amp;exp_id=0</v>
      </c>
    </row>
    <row r="1090" spans="1:2" x14ac:dyDescent="0.15">
      <c r="A1090" s="1">
        <f>アナメン詳細!A1089</f>
        <v>0</v>
      </c>
      <c r="B1090" t="str">
        <f t="shared" si="16"/>
        <v>https://pro.kinokuniya.co.jp/search_detail/product?search_detail_called=1&amp;table_kbn=E&amp;exp_id=0</v>
      </c>
    </row>
    <row r="1091" spans="1:2" x14ac:dyDescent="0.15">
      <c r="A1091" s="1">
        <f>アナメン詳細!A1090</f>
        <v>0</v>
      </c>
      <c r="B1091" t="str">
        <f t="shared" si="16"/>
        <v>https://pro.kinokuniya.co.jp/search_detail/product?search_detail_called=1&amp;table_kbn=E&amp;exp_id=0</v>
      </c>
    </row>
    <row r="1092" spans="1:2" x14ac:dyDescent="0.15">
      <c r="A1092" s="1">
        <f>アナメン詳細!A1091</f>
        <v>0</v>
      </c>
      <c r="B1092" t="str">
        <f t="shared" ref="B1092:B1155" si="17">CONCATENATE($B$1,A1092)</f>
        <v>https://pro.kinokuniya.co.jp/search_detail/product?search_detail_called=1&amp;table_kbn=E&amp;exp_id=0</v>
      </c>
    </row>
    <row r="1093" spans="1:2" x14ac:dyDescent="0.15">
      <c r="A1093" s="1">
        <f>アナメン詳細!A1092</f>
        <v>0</v>
      </c>
      <c r="B1093" t="str">
        <f t="shared" si="17"/>
        <v>https://pro.kinokuniya.co.jp/search_detail/product?search_detail_called=1&amp;table_kbn=E&amp;exp_id=0</v>
      </c>
    </row>
    <row r="1094" spans="1:2" x14ac:dyDescent="0.15">
      <c r="A1094" s="1">
        <f>アナメン詳細!A1093</f>
        <v>0</v>
      </c>
      <c r="B1094" t="str">
        <f t="shared" si="17"/>
        <v>https://pro.kinokuniya.co.jp/search_detail/product?search_detail_called=1&amp;table_kbn=E&amp;exp_id=0</v>
      </c>
    </row>
    <row r="1095" spans="1:2" x14ac:dyDescent="0.15">
      <c r="A1095" s="1">
        <f>アナメン詳細!A1094</f>
        <v>0</v>
      </c>
      <c r="B1095" t="str">
        <f t="shared" si="17"/>
        <v>https://pro.kinokuniya.co.jp/search_detail/product?search_detail_called=1&amp;table_kbn=E&amp;exp_id=0</v>
      </c>
    </row>
    <row r="1096" spans="1:2" x14ac:dyDescent="0.15">
      <c r="A1096" s="1">
        <f>アナメン詳細!A1095</f>
        <v>0</v>
      </c>
      <c r="B1096" t="str">
        <f t="shared" si="17"/>
        <v>https://pro.kinokuniya.co.jp/search_detail/product?search_detail_called=1&amp;table_kbn=E&amp;exp_id=0</v>
      </c>
    </row>
    <row r="1097" spans="1:2" x14ac:dyDescent="0.15">
      <c r="A1097" s="1">
        <f>アナメン詳細!A1096</f>
        <v>0</v>
      </c>
      <c r="B1097" t="str">
        <f t="shared" si="17"/>
        <v>https://pro.kinokuniya.co.jp/search_detail/product?search_detail_called=1&amp;table_kbn=E&amp;exp_id=0</v>
      </c>
    </row>
    <row r="1098" spans="1:2" x14ac:dyDescent="0.15">
      <c r="A1098" s="1">
        <f>アナメン詳細!A1097</f>
        <v>0</v>
      </c>
      <c r="B1098" t="str">
        <f t="shared" si="17"/>
        <v>https://pro.kinokuniya.co.jp/search_detail/product?search_detail_called=1&amp;table_kbn=E&amp;exp_id=0</v>
      </c>
    </row>
    <row r="1099" spans="1:2" x14ac:dyDescent="0.15">
      <c r="A1099" s="1">
        <f>アナメン詳細!A1098</f>
        <v>0</v>
      </c>
      <c r="B1099" t="str">
        <f t="shared" si="17"/>
        <v>https://pro.kinokuniya.co.jp/search_detail/product?search_detail_called=1&amp;table_kbn=E&amp;exp_id=0</v>
      </c>
    </row>
    <row r="1100" spans="1:2" x14ac:dyDescent="0.15">
      <c r="A1100" s="1">
        <f>アナメン詳細!A1099</f>
        <v>0</v>
      </c>
      <c r="B1100" t="str">
        <f t="shared" si="17"/>
        <v>https://pro.kinokuniya.co.jp/search_detail/product?search_detail_called=1&amp;table_kbn=E&amp;exp_id=0</v>
      </c>
    </row>
    <row r="1101" spans="1:2" x14ac:dyDescent="0.15">
      <c r="A1101" s="1">
        <f>アナメン詳細!A1100</f>
        <v>0</v>
      </c>
      <c r="B1101" t="str">
        <f t="shared" si="17"/>
        <v>https://pro.kinokuniya.co.jp/search_detail/product?search_detail_called=1&amp;table_kbn=E&amp;exp_id=0</v>
      </c>
    </row>
    <row r="1102" spans="1:2" x14ac:dyDescent="0.15">
      <c r="A1102" s="1">
        <f>アナメン詳細!A1101</f>
        <v>0</v>
      </c>
      <c r="B1102" t="str">
        <f t="shared" si="17"/>
        <v>https://pro.kinokuniya.co.jp/search_detail/product?search_detail_called=1&amp;table_kbn=E&amp;exp_id=0</v>
      </c>
    </row>
    <row r="1103" spans="1:2" x14ac:dyDescent="0.15">
      <c r="A1103" s="1">
        <f>アナメン詳細!A1102</f>
        <v>0</v>
      </c>
      <c r="B1103" t="str">
        <f t="shared" si="17"/>
        <v>https://pro.kinokuniya.co.jp/search_detail/product?search_detail_called=1&amp;table_kbn=E&amp;exp_id=0</v>
      </c>
    </row>
    <row r="1104" spans="1:2" x14ac:dyDescent="0.15">
      <c r="A1104" s="1">
        <f>アナメン詳細!A1103</f>
        <v>0</v>
      </c>
      <c r="B1104" t="str">
        <f t="shared" si="17"/>
        <v>https://pro.kinokuniya.co.jp/search_detail/product?search_detail_called=1&amp;table_kbn=E&amp;exp_id=0</v>
      </c>
    </row>
    <row r="1105" spans="1:2" x14ac:dyDescent="0.15">
      <c r="A1105" s="1">
        <f>アナメン詳細!A1104</f>
        <v>0</v>
      </c>
      <c r="B1105" t="str">
        <f t="shared" si="17"/>
        <v>https://pro.kinokuniya.co.jp/search_detail/product?search_detail_called=1&amp;table_kbn=E&amp;exp_id=0</v>
      </c>
    </row>
    <row r="1106" spans="1:2" x14ac:dyDescent="0.15">
      <c r="A1106" s="1">
        <f>アナメン詳細!A1105</f>
        <v>0</v>
      </c>
      <c r="B1106" t="str">
        <f t="shared" si="17"/>
        <v>https://pro.kinokuniya.co.jp/search_detail/product?search_detail_called=1&amp;table_kbn=E&amp;exp_id=0</v>
      </c>
    </row>
    <row r="1107" spans="1:2" x14ac:dyDescent="0.15">
      <c r="A1107" s="1">
        <f>アナメン詳細!A1106</f>
        <v>0</v>
      </c>
      <c r="B1107" t="str">
        <f t="shared" si="17"/>
        <v>https://pro.kinokuniya.co.jp/search_detail/product?search_detail_called=1&amp;table_kbn=E&amp;exp_id=0</v>
      </c>
    </row>
    <row r="1108" spans="1:2" x14ac:dyDescent="0.15">
      <c r="A1108" s="1">
        <f>アナメン詳細!A1107</f>
        <v>0</v>
      </c>
      <c r="B1108" t="str">
        <f t="shared" si="17"/>
        <v>https://pro.kinokuniya.co.jp/search_detail/product?search_detail_called=1&amp;table_kbn=E&amp;exp_id=0</v>
      </c>
    </row>
    <row r="1109" spans="1:2" x14ac:dyDescent="0.15">
      <c r="A1109" s="1">
        <f>アナメン詳細!A1108</f>
        <v>0</v>
      </c>
      <c r="B1109" t="str">
        <f t="shared" si="17"/>
        <v>https://pro.kinokuniya.co.jp/search_detail/product?search_detail_called=1&amp;table_kbn=E&amp;exp_id=0</v>
      </c>
    </row>
    <row r="1110" spans="1:2" x14ac:dyDescent="0.15">
      <c r="A1110" s="1">
        <f>アナメン詳細!A1109</f>
        <v>0</v>
      </c>
      <c r="B1110" t="str">
        <f t="shared" si="17"/>
        <v>https://pro.kinokuniya.co.jp/search_detail/product?search_detail_called=1&amp;table_kbn=E&amp;exp_id=0</v>
      </c>
    </row>
    <row r="1111" spans="1:2" x14ac:dyDescent="0.15">
      <c r="A1111" s="1">
        <f>アナメン詳細!A1110</f>
        <v>0</v>
      </c>
      <c r="B1111" t="str">
        <f t="shared" si="17"/>
        <v>https://pro.kinokuniya.co.jp/search_detail/product?search_detail_called=1&amp;table_kbn=E&amp;exp_id=0</v>
      </c>
    </row>
    <row r="1112" spans="1:2" x14ac:dyDescent="0.15">
      <c r="A1112" s="1">
        <f>アナメン詳細!A1111</f>
        <v>0</v>
      </c>
      <c r="B1112" t="str">
        <f t="shared" si="17"/>
        <v>https://pro.kinokuniya.co.jp/search_detail/product?search_detail_called=1&amp;table_kbn=E&amp;exp_id=0</v>
      </c>
    </row>
    <row r="1113" spans="1:2" x14ac:dyDescent="0.15">
      <c r="A1113" s="1">
        <f>アナメン詳細!A1112</f>
        <v>0</v>
      </c>
      <c r="B1113" t="str">
        <f t="shared" si="17"/>
        <v>https://pro.kinokuniya.co.jp/search_detail/product?search_detail_called=1&amp;table_kbn=E&amp;exp_id=0</v>
      </c>
    </row>
    <row r="1114" spans="1:2" x14ac:dyDescent="0.15">
      <c r="A1114" s="1">
        <f>アナメン詳細!A1113</f>
        <v>0</v>
      </c>
      <c r="B1114" t="str">
        <f t="shared" si="17"/>
        <v>https://pro.kinokuniya.co.jp/search_detail/product?search_detail_called=1&amp;table_kbn=E&amp;exp_id=0</v>
      </c>
    </row>
    <row r="1115" spans="1:2" x14ac:dyDescent="0.15">
      <c r="A1115" s="1">
        <f>アナメン詳細!A1114</f>
        <v>0</v>
      </c>
      <c r="B1115" t="str">
        <f t="shared" si="17"/>
        <v>https://pro.kinokuniya.co.jp/search_detail/product?search_detail_called=1&amp;table_kbn=E&amp;exp_id=0</v>
      </c>
    </row>
    <row r="1116" spans="1:2" x14ac:dyDescent="0.15">
      <c r="A1116" s="1">
        <f>アナメン詳細!A1115</f>
        <v>0</v>
      </c>
      <c r="B1116" t="str">
        <f t="shared" si="17"/>
        <v>https://pro.kinokuniya.co.jp/search_detail/product?search_detail_called=1&amp;table_kbn=E&amp;exp_id=0</v>
      </c>
    </row>
    <row r="1117" spans="1:2" x14ac:dyDescent="0.15">
      <c r="A1117" s="1">
        <f>アナメン詳細!A1116</f>
        <v>0</v>
      </c>
      <c r="B1117" t="str">
        <f t="shared" si="17"/>
        <v>https://pro.kinokuniya.co.jp/search_detail/product?search_detail_called=1&amp;table_kbn=E&amp;exp_id=0</v>
      </c>
    </row>
    <row r="1118" spans="1:2" x14ac:dyDescent="0.15">
      <c r="A1118" s="1">
        <f>アナメン詳細!A1117</f>
        <v>0</v>
      </c>
      <c r="B1118" t="str">
        <f t="shared" si="17"/>
        <v>https://pro.kinokuniya.co.jp/search_detail/product?search_detail_called=1&amp;table_kbn=E&amp;exp_id=0</v>
      </c>
    </row>
    <row r="1119" spans="1:2" x14ac:dyDescent="0.15">
      <c r="A1119" s="1">
        <f>アナメン詳細!A1118</f>
        <v>0</v>
      </c>
      <c r="B1119" t="str">
        <f t="shared" si="17"/>
        <v>https://pro.kinokuniya.co.jp/search_detail/product?search_detail_called=1&amp;table_kbn=E&amp;exp_id=0</v>
      </c>
    </row>
    <row r="1120" spans="1:2" x14ac:dyDescent="0.15">
      <c r="A1120" s="1">
        <f>アナメン詳細!A1119</f>
        <v>0</v>
      </c>
      <c r="B1120" t="str">
        <f t="shared" si="17"/>
        <v>https://pro.kinokuniya.co.jp/search_detail/product?search_detail_called=1&amp;table_kbn=E&amp;exp_id=0</v>
      </c>
    </row>
    <row r="1121" spans="1:2" x14ac:dyDescent="0.15">
      <c r="A1121" s="1">
        <f>アナメン詳細!A1120</f>
        <v>0</v>
      </c>
      <c r="B1121" t="str">
        <f t="shared" si="17"/>
        <v>https://pro.kinokuniya.co.jp/search_detail/product?search_detail_called=1&amp;table_kbn=E&amp;exp_id=0</v>
      </c>
    </row>
    <row r="1122" spans="1:2" x14ac:dyDescent="0.15">
      <c r="A1122" s="1">
        <f>アナメン詳細!A1121</f>
        <v>0</v>
      </c>
      <c r="B1122" t="str">
        <f t="shared" si="17"/>
        <v>https://pro.kinokuniya.co.jp/search_detail/product?search_detail_called=1&amp;table_kbn=E&amp;exp_id=0</v>
      </c>
    </row>
    <row r="1123" spans="1:2" x14ac:dyDescent="0.15">
      <c r="A1123" s="1">
        <f>アナメン詳細!A1122</f>
        <v>0</v>
      </c>
      <c r="B1123" t="str">
        <f t="shared" si="17"/>
        <v>https://pro.kinokuniya.co.jp/search_detail/product?search_detail_called=1&amp;table_kbn=E&amp;exp_id=0</v>
      </c>
    </row>
    <row r="1124" spans="1:2" x14ac:dyDescent="0.15">
      <c r="A1124" s="1">
        <f>アナメン詳細!A1123</f>
        <v>0</v>
      </c>
      <c r="B1124" t="str">
        <f t="shared" si="17"/>
        <v>https://pro.kinokuniya.co.jp/search_detail/product?search_detail_called=1&amp;table_kbn=E&amp;exp_id=0</v>
      </c>
    </row>
    <row r="1125" spans="1:2" x14ac:dyDescent="0.15">
      <c r="A1125" s="1">
        <f>アナメン詳細!A1124</f>
        <v>0</v>
      </c>
      <c r="B1125" t="str">
        <f t="shared" si="17"/>
        <v>https://pro.kinokuniya.co.jp/search_detail/product?search_detail_called=1&amp;table_kbn=E&amp;exp_id=0</v>
      </c>
    </row>
    <row r="1126" spans="1:2" x14ac:dyDescent="0.15">
      <c r="A1126" s="1">
        <f>アナメン詳細!A1125</f>
        <v>0</v>
      </c>
      <c r="B1126" t="str">
        <f t="shared" si="17"/>
        <v>https://pro.kinokuniya.co.jp/search_detail/product?search_detail_called=1&amp;table_kbn=E&amp;exp_id=0</v>
      </c>
    </row>
    <row r="1127" spans="1:2" x14ac:dyDescent="0.15">
      <c r="A1127" s="1">
        <f>アナメン詳細!A1126</f>
        <v>0</v>
      </c>
      <c r="B1127" t="str">
        <f t="shared" si="17"/>
        <v>https://pro.kinokuniya.co.jp/search_detail/product?search_detail_called=1&amp;table_kbn=E&amp;exp_id=0</v>
      </c>
    </row>
    <row r="1128" spans="1:2" x14ac:dyDescent="0.15">
      <c r="A1128" s="1">
        <f>アナメン詳細!A1127</f>
        <v>0</v>
      </c>
      <c r="B1128" t="str">
        <f t="shared" si="17"/>
        <v>https://pro.kinokuniya.co.jp/search_detail/product?search_detail_called=1&amp;table_kbn=E&amp;exp_id=0</v>
      </c>
    </row>
    <row r="1129" spans="1:2" x14ac:dyDescent="0.15">
      <c r="A1129" s="1">
        <f>アナメン詳細!A1128</f>
        <v>0</v>
      </c>
      <c r="B1129" t="str">
        <f t="shared" si="17"/>
        <v>https://pro.kinokuniya.co.jp/search_detail/product?search_detail_called=1&amp;table_kbn=E&amp;exp_id=0</v>
      </c>
    </row>
    <row r="1130" spans="1:2" x14ac:dyDescent="0.15">
      <c r="A1130" s="1">
        <f>アナメン詳細!A1129</f>
        <v>0</v>
      </c>
      <c r="B1130" t="str">
        <f t="shared" si="17"/>
        <v>https://pro.kinokuniya.co.jp/search_detail/product?search_detail_called=1&amp;table_kbn=E&amp;exp_id=0</v>
      </c>
    </row>
    <row r="1131" spans="1:2" x14ac:dyDescent="0.15">
      <c r="A1131" s="1">
        <f>アナメン詳細!A1130</f>
        <v>0</v>
      </c>
      <c r="B1131" t="str">
        <f t="shared" si="17"/>
        <v>https://pro.kinokuniya.co.jp/search_detail/product?search_detail_called=1&amp;table_kbn=E&amp;exp_id=0</v>
      </c>
    </row>
    <row r="1132" spans="1:2" x14ac:dyDescent="0.15">
      <c r="A1132" s="1">
        <f>アナメン詳細!A1131</f>
        <v>0</v>
      </c>
      <c r="B1132" t="str">
        <f t="shared" si="17"/>
        <v>https://pro.kinokuniya.co.jp/search_detail/product?search_detail_called=1&amp;table_kbn=E&amp;exp_id=0</v>
      </c>
    </row>
    <row r="1133" spans="1:2" x14ac:dyDescent="0.15">
      <c r="A1133" s="1">
        <f>アナメン詳細!A1132</f>
        <v>0</v>
      </c>
      <c r="B1133" t="str">
        <f t="shared" si="17"/>
        <v>https://pro.kinokuniya.co.jp/search_detail/product?search_detail_called=1&amp;table_kbn=E&amp;exp_id=0</v>
      </c>
    </row>
    <row r="1134" spans="1:2" x14ac:dyDescent="0.15">
      <c r="A1134" s="1">
        <f>アナメン詳細!A1133</f>
        <v>0</v>
      </c>
      <c r="B1134" t="str">
        <f t="shared" si="17"/>
        <v>https://pro.kinokuniya.co.jp/search_detail/product?search_detail_called=1&amp;table_kbn=E&amp;exp_id=0</v>
      </c>
    </row>
    <row r="1135" spans="1:2" x14ac:dyDescent="0.15">
      <c r="A1135" s="1">
        <f>アナメン詳細!A1134</f>
        <v>0</v>
      </c>
      <c r="B1135" t="str">
        <f t="shared" si="17"/>
        <v>https://pro.kinokuniya.co.jp/search_detail/product?search_detail_called=1&amp;table_kbn=E&amp;exp_id=0</v>
      </c>
    </row>
    <row r="1136" spans="1:2" x14ac:dyDescent="0.15">
      <c r="A1136" s="1">
        <f>アナメン詳細!A1135</f>
        <v>0</v>
      </c>
      <c r="B1136" t="str">
        <f t="shared" si="17"/>
        <v>https://pro.kinokuniya.co.jp/search_detail/product?search_detail_called=1&amp;table_kbn=E&amp;exp_id=0</v>
      </c>
    </row>
    <row r="1137" spans="1:2" x14ac:dyDescent="0.15">
      <c r="A1137" s="1">
        <f>アナメン詳細!A1136</f>
        <v>0</v>
      </c>
      <c r="B1137" t="str">
        <f t="shared" si="17"/>
        <v>https://pro.kinokuniya.co.jp/search_detail/product?search_detail_called=1&amp;table_kbn=E&amp;exp_id=0</v>
      </c>
    </row>
    <row r="1138" spans="1:2" x14ac:dyDescent="0.15">
      <c r="A1138" s="1">
        <f>アナメン詳細!A1137</f>
        <v>0</v>
      </c>
      <c r="B1138" t="str">
        <f t="shared" si="17"/>
        <v>https://pro.kinokuniya.co.jp/search_detail/product?search_detail_called=1&amp;table_kbn=E&amp;exp_id=0</v>
      </c>
    </row>
    <row r="1139" spans="1:2" x14ac:dyDescent="0.15">
      <c r="A1139" s="1">
        <f>アナメン詳細!A1138</f>
        <v>0</v>
      </c>
      <c r="B1139" t="str">
        <f t="shared" si="17"/>
        <v>https://pro.kinokuniya.co.jp/search_detail/product?search_detail_called=1&amp;table_kbn=E&amp;exp_id=0</v>
      </c>
    </row>
    <row r="1140" spans="1:2" x14ac:dyDescent="0.15">
      <c r="A1140" s="1">
        <f>アナメン詳細!A1139</f>
        <v>0</v>
      </c>
      <c r="B1140" t="str">
        <f t="shared" si="17"/>
        <v>https://pro.kinokuniya.co.jp/search_detail/product?search_detail_called=1&amp;table_kbn=E&amp;exp_id=0</v>
      </c>
    </row>
    <row r="1141" spans="1:2" x14ac:dyDescent="0.15">
      <c r="A1141" s="1">
        <f>アナメン詳細!A1140</f>
        <v>0</v>
      </c>
      <c r="B1141" t="str">
        <f t="shared" si="17"/>
        <v>https://pro.kinokuniya.co.jp/search_detail/product?search_detail_called=1&amp;table_kbn=E&amp;exp_id=0</v>
      </c>
    </row>
    <row r="1142" spans="1:2" x14ac:dyDescent="0.15">
      <c r="A1142" s="1">
        <f>アナメン詳細!A1141</f>
        <v>0</v>
      </c>
      <c r="B1142" t="str">
        <f t="shared" si="17"/>
        <v>https://pro.kinokuniya.co.jp/search_detail/product?search_detail_called=1&amp;table_kbn=E&amp;exp_id=0</v>
      </c>
    </row>
    <row r="1143" spans="1:2" x14ac:dyDescent="0.15">
      <c r="A1143" s="1">
        <f>アナメン詳細!A1142</f>
        <v>0</v>
      </c>
      <c r="B1143" t="str">
        <f t="shared" si="17"/>
        <v>https://pro.kinokuniya.co.jp/search_detail/product?search_detail_called=1&amp;table_kbn=E&amp;exp_id=0</v>
      </c>
    </row>
    <row r="1144" spans="1:2" x14ac:dyDescent="0.15">
      <c r="A1144" s="1">
        <f>アナメン詳細!A1143</f>
        <v>0</v>
      </c>
      <c r="B1144" t="str">
        <f t="shared" si="17"/>
        <v>https://pro.kinokuniya.co.jp/search_detail/product?search_detail_called=1&amp;table_kbn=E&amp;exp_id=0</v>
      </c>
    </row>
    <row r="1145" spans="1:2" x14ac:dyDescent="0.15">
      <c r="A1145" s="1">
        <f>アナメン詳細!A1144</f>
        <v>0</v>
      </c>
      <c r="B1145" t="str">
        <f t="shared" si="17"/>
        <v>https://pro.kinokuniya.co.jp/search_detail/product?search_detail_called=1&amp;table_kbn=E&amp;exp_id=0</v>
      </c>
    </row>
    <row r="1146" spans="1:2" x14ac:dyDescent="0.15">
      <c r="A1146" s="1">
        <f>アナメン詳細!A1145</f>
        <v>0</v>
      </c>
      <c r="B1146" t="str">
        <f t="shared" si="17"/>
        <v>https://pro.kinokuniya.co.jp/search_detail/product?search_detail_called=1&amp;table_kbn=E&amp;exp_id=0</v>
      </c>
    </row>
    <row r="1147" spans="1:2" x14ac:dyDescent="0.15">
      <c r="A1147" s="1">
        <f>アナメン詳細!A1146</f>
        <v>0</v>
      </c>
      <c r="B1147" t="str">
        <f t="shared" si="17"/>
        <v>https://pro.kinokuniya.co.jp/search_detail/product?search_detail_called=1&amp;table_kbn=E&amp;exp_id=0</v>
      </c>
    </row>
    <row r="1148" spans="1:2" x14ac:dyDescent="0.15">
      <c r="A1148" s="1">
        <f>アナメン詳細!A1147</f>
        <v>0</v>
      </c>
      <c r="B1148" t="str">
        <f t="shared" si="17"/>
        <v>https://pro.kinokuniya.co.jp/search_detail/product?search_detail_called=1&amp;table_kbn=E&amp;exp_id=0</v>
      </c>
    </row>
    <row r="1149" spans="1:2" x14ac:dyDescent="0.15">
      <c r="A1149" s="1">
        <f>アナメン詳細!A1148</f>
        <v>0</v>
      </c>
      <c r="B1149" t="str">
        <f t="shared" si="17"/>
        <v>https://pro.kinokuniya.co.jp/search_detail/product?search_detail_called=1&amp;table_kbn=E&amp;exp_id=0</v>
      </c>
    </row>
    <row r="1150" spans="1:2" x14ac:dyDescent="0.15">
      <c r="A1150" s="1">
        <f>アナメン詳細!A1149</f>
        <v>0</v>
      </c>
      <c r="B1150" t="str">
        <f t="shared" si="17"/>
        <v>https://pro.kinokuniya.co.jp/search_detail/product?search_detail_called=1&amp;table_kbn=E&amp;exp_id=0</v>
      </c>
    </row>
    <row r="1151" spans="1:2" x14ac:dyDescent="0.15">
      <c r="A1151" s="1">
        <f>アナメン詳細!A1150</f>
        <v>0</v>
      </c>
      <c r="B1151" t="str">
        <f t="shared" si="17"/>
        <v>https://pro.kinokuniya.co.jp/search_detail/product?search_detail_called=1&amp;table_kbn=E&amp;exp_id=0</v>
      </c>
    </row>
    <row r="1152" spans="1:2" x14ac:dyDescent="0.15">
      <c r="A1152" s="1">
        <f>アナメン詳細!A1151</f>
        <v>0</v>
      </c>
      <c r="B1152" t="str">
        <f t="shared" si="17"/>
        <v>https://pro.kinokuniya.co.jp/search_detail/product?search_detail_called=1&amp;table_kbn=E&amp;exp_id=0</v>
      </c>
    </row>
    <row r="1153" spans="1:2" x14ac:dyDescent="0.15">
      <c r="A1153" s="1">
        <f>アナメン詳細!A1152</f>
        <v>0</v>
      </c>
      <c r="B1153" t="str">
        <f t="shared" si="17"/>
        <v>https://pro.kinokuniya.co.jp/search_detail/product?search_detail_called=1&amp;table_kbn=E&amp;exp_id=0</v>
      </c>
    </row>
    <row r="1154" spans="1:2" x14ac:dyDescent="0.15">
      <c r="A1154" s="1">
        <f>アナメン詳細!A1153</f>
        <v>0</v>
      </c>
      <c r="B1154" t="str">
        <f t="shared" si="17"/>
        <v>https://pro.kinokuniya.co.jp/search_detail/product?search_detail_called=1&amp;table_kbn=E&amp;exp_id=0</v>
      </c>
    </row>
    <row r="1155" spans="1:2" x14ac:dyDescent="0.15">
      <c r="A1155" s="1">
        <f>アナメン詳細!A1154</f>
        <v>0</v>
      </c>
      <c r="B1155" t="str">
        <f t="shared" si="17"/>
        <v>https://pro.kinokuniya.co.jp/search_detail/product?search_detail_called=1&amp;table_kbn=E&amp;exp_id=0</v>
      </c>
    </row>
    <row r="1156" spans="1:2" x14ac:dyDescent="0.15">
      <c r="A1156" s="1">
        <f>アナメン詳細!A1155</f>
        <v>0</v>
      </c>
      <c r="B1156" t="str">
        <f t="shared" ref="B1156:B1219" si="18">CONCATENATE($B$1,A1156)</f>
        <v>https://pro.kinokuniya.co.jp/search_detail/product?search_detail_called=1&amp;table_kbn=E&amp;exp_id=0</v>
      </c>
    </row>
    <row r="1157" spans="1:2" x14ac:dyDescent="0.15">
      <c r="A1157" s="1">
        <f>アナメン詳細!A1156</f>
        <v>0</v>
      </c>
      <c r="B1157" t="str">
        <f t="shared" si="18"/>
        <v>https://pro.kinokuniya.co.jp/search_detail/product?search_detail_called=1&amp;table_kbn=E&amp;exp_id=0</v>
      </c>
    </row>
    <row r="1158" spans="1:2" x14ac:dyDescent="0.15">
      <c r="A1158" s="1">
        <f>アナメン詳細!A1157</f>
        <v>0</v>
      </c>
      <c r="B1158" t="str">
        <f t="shared" si="18"/>
        <v>https://pro.kinokuniya.co.jp/search_detail/product?search_detail_called=1&amp;table_kbn=E&amp;exp_id=0</v>
      </c>
    </row>
    <row r="1159" spans="1:2" x14ac:dyDescent="0.15">
      <c r="A1159" s="1">
        <f>アナメン詳細!A1158</f>
        <v>0</v>
      </c>
      <c r="B1159" t="str">
        <f t="shared" si="18"/>
        <v>https://pro.kinokuniya.co.jp/search_detail/product?search_detail_called=1&amp;table_kbn=E&amp;exp_id=0</v>
      </c>
    </row>
    <row r="1160" spans="1:2" x14ac:dyDescent="0.15">
      <c r="A1160" s="1">
        <f>アナメン詳細!A1159</f>
        <v>0</v>
      </c>
      <c r="B1160" t="str">
        <f t="shared" si="18"/>
        <v>https://pro.kinokuniya.co.jp/search_detail/product?search_detail_called=1&amp;table_kbn=E&amp;exp_id=0</v>
      </c>
    </row>
    <row r="1161" spans="1:2" x14ac:dyDescent="0.15">
      <c r="A1161" s="1">
        <f>アナメン詳細!A1160</f>
        <v>0</v>
      </c>
      <c r="B1161" t="str">
        <f t="shared" si="18"/>
        <v>https://pro.kinokuniya.co.jp/search_detail/product?search_detail_called=1&amp;table_kbn=E&amp;exp_id=0</v>
      </c>
    </row>
    <row r="1162" spans="1:2" x14ac:dyDescent="0.15">
      <c r="A1162" s="1">
        <f>アナメン詳細!A1161</f>
        <v>0</v>
      </c>
      <c r="B1162" t="str">
        <f t="shared" si="18"/>
        <v>https://pro.kinokuniya.co.jp/search_detail/product?search_detail_called=1&amp;table_kbn=E&amp;exp_id=0</v>
      </c>
    </row>
    <row r="1163" spans="1:2" x14ac:dyDescent="0.15">
      <c r="A1163" s="1">
        <f>アナメン詳細!A1162</f>
        <v>0</v>
      </c>
      <c r="B1163" t="str">
        <f t="shared" si="18"/>
        <v>https://pro.kinokuniya.co.jp/search_detail/product?search_detail_called=1&amp;table_kbn=E&amp;exp_id=0</v>
      </c>
    </row>
    <row r="1164" spans="1:2" x14ac:dyDescent="0.15">
      <c r="A1164" s="1">
        <f>アナメン詳細!A1163</f>
        <v>0</v>
      </c>
      <c r="B1164" t="str">
        <f t="shared" si="18"/>
        <v>https://pro.kinokuniya.co.jp/search_detail/product?search_detail_called=1&amp;table_kbn=E&amp;exp_id=0</v>
      </c>
    </row>
    <row r="1165" spans="1:2" x14ac:dyDescent="0.15">
      <c r="A1165" s="1">
        <f>アナメン詳細!A1164</f>
        <v>0</v>
      </c>
      <c r="B1165" t="str">
        <f t="shared" si="18"/>
        <v>https://pro.kinokuniya.co.jp/search_detail/product?search_detail_called=1&amp;table_kbn=E&amp;exp_id=0</v>
      </c>
    </row>
    <row r="1166" spans="1:2" x14ac:dyDescent="0.15">
      <c r="A1166" s="1">
        <f>アナメン詳細!A1165</f>
        <v>0</v>
      </c>
      <c r="B1166" t="str">
        <f t="shared" si="18"/>
        <v>https://pro.kinokuniya.co.jp/search_detail/product?search_detail_called=1&amp;table_kbn=E&amp;exp_id=0</v>
      </c>
    </row>
    <row r="1167" spans="1:2" x14ac:dyDescent="0.15">
      <c r="A1167" s="1">
        <f>アナメン詳細!A1166</f>
        <v>0</v>
      </c>
      <c r="B1167" t="str">
        <f t="shared" si="18"/>
        <v>https://pro.kinokuniya.co.jp/search_detail/product?search_detail_called=1&amp;table_kbn=E&amp;exp_id=0</v>
      </c>
    </row>
    <row r="1168" spans="1:2" x14ac:dyDescent="0.15">
      <c r="A1168" s="1">
        <f>アナメン詳細!A1167</f>
        <v>0</v>
      </c>
      <c r="B1168" t="str">
        <f t="shared" si="18"/>
        <v>https://pro.kinokuniya.co.jp/search_detail/product?search_detail_called=1&amp;table_kbn=E&amp;exp_id=0</v>
      </c>
    </row>
    <row r="1169" spans="1:2" x14ac:dyDescent="0.15">
      <c r="A1169" s="1">
        <f>アナメン詳細!A1168</f>
        <v>0</v>
      </c>
      <c r="B1169" t="str">
        <f t="shared" si="18"/>
        <v>https://pro.kinokuniya.co.jp/search_detail/product?search_detail_called=1&amp;table_kbn=E&amp;exp_id=0</v>
      </c>
    </row>
    <row r="1170" spans="1:2" x14ac:dyDescent="0.15">
      <c r="A1170" s="1">
        <f>アナメン詳細!A1169</f>
        <v>0</v>
      </c>
      <c r="B1170" t="str">
        <f t="shared" si="18"/>
        <v>https://pro.kinokuniya.co.jp/search_detail/product?search_detail_called=1&amp;table_kbn=E&amp;exp_id=0</v>
      </c>
    </row>
    <row r="1171" spans="1:2" x14ac:dyDescent="0.15">
      <c r="A1171" s="1">
        <f>アナメン詳細!A1170</f>
        <v>0</v>
      </c>
      <c r="B1171" t="str">
        <f t="shared" si="18"/>
        <v>https://pro.kinokuniya.co.jp/search_detail/product?search_detail_called=1&amp;table_kbn=E&amp;exp_id=0</v>
      </c>
    </row>
    <row r="1172" spans="1:2" x14ac:dyDescent="0.15">
      <c r="A1172" s="1">
        <f>アナメン詳細!A1171</f>
        <v>0</v>
      </c>
      <c r="B1172" t="str">
        <f t="shared" si="18"/>
        <v>https://pro.kinokuniya.co.jp/search_detail/product?search_detail_called=1&amp;table_kbn=E&amp;exp_id=0</v>
      </c>
    </row>
    <row r="1173" spans="1:2" x14ac:dyDescent="0.15">
      <c r="A1173" s="1">
        <f>アナメン詳細!A1172</f>
        <v>0</v>
      </c>
      <c r="B1173" t="str">
        <f t="shared" si="18"/>
        <v>https://pro.kinokuniya.co.jp/search_detail/product?search_detail_called=1&amp;table_kbn=E&amp;exp_id=0</v>
      </c>
    </row>
    <row r="1174" spans="1:2" x14ac:dyDescent="0.15">
      <c r="A1174" s="1">
        <f>アナメン詳細!A1173</f>
        <v>0</v>
      </c>
      <c r="B1174" t="str">
        <f t="shared" si="18"/>
        <v>https://pro.kinokuniya.co.jp/search_detail/product?search_detail_called=1&amp;table_kbn=E&amp;exp_id=0</v>
      </c>
    </row>
    <row r="1175" spans="1:2" x14ac:dyDescent="0.15">
      <c r="A1175" s="1">
        <f>アナメン詳細!A1174</f>
        <v>0</v>
      </c>
      <c r="B1175" t="str">
        <f t="shared" si="18"/>
        <v>https://pro.kinokuniya.co.jp/search_detail/product?search_detail_called=1&amp;table_kbn=E&amp;exp_id=0</v>
      </c>
    </row>
    <row r="1176" spans="1:2" x14ac:dyDescent="0.15">
      <c r="A1176" s="1">
        <f>アナメン詳細!A1175</f>
        <v>0</v>
      </c>
      <c r="B1176" t="str">
        <f t="shared" si="18"/>
        <v>https://pro.kinokuniya.co.jp/search_detail/product?search_detail_called=1&amp;table_kbn=E&amp;exp_id=0</v>
      </c>
    </row>
    <row r="1177" spans="1:2" x14ac:dyDescent="0.15">
      <c r="A1177" s="1">
        <f>アナメン詳細!A1176</f>
        <v>0</v>
      </c>
      <c r="B1177" t="str">
        <f t="shared" si="18"/>
        <v>https://pro.kinokuniya.co.jp/search_detail/product?search_detail_called=1&amp;table_kbn=E&amp;exp_id=0</v>
      </c>
    </row>
    <row r="1178" spans="1:2" x14ac:dyDescent="0.15">
      <c r="A1178" s="1">
        <f>アナメン詳細!A1177</f>
        <v>0</v>
      </c>
      <c r="B1178" t="str">
        <f t="shared" si="18"/>
        <v>https://pro.kinokuniya.co.jp/search_detail/product?search_detail_called=1&amp;table_kbn=E&amp;exp_id=0</v>
      </c>
    </row>
    <row r="1179" spans="1:2" x14ac:dyDescent="0.15">
      <c r="A1179" s="1">
        <f>アナメン詳細!A1178</f>
        <v>0</v>
      </c>
      <c r="B1179" t="str">
        <f t="shared" si="18"/>
        <v>https://pro.kinokuniya.co.jp/search_detail/product?search_detail_called=1&amp;table_kbn=E&amp;exp_id=0</v>
      </c>
    </row>
    <row r="1180" spans="1:2" x14ac:dyDescent="0.15">
      <c r="A1180" s="1">
        <f>アナメン詳細!A1179</f>
        <v>0</v>
      </c>
      <c r="B1180" t="str">
        <f t="shared" si="18"/>
        <v>https://pro.kinokuniya.co.jp/search_detail/product?search_detail_called=1&amp;table_kbn=E&amp;exp_id=0</v>
      </c>
    </row>
    <row r="1181" spans="1:2" x14ac:dyDescent="0.15">
      <c r="A1181" s="1">
        <f>アナメン詳細!A1180</f>
        <v>0</v>
      </c>
      <c r="B1181" t="str">
        <f t="shared" si="18"/>
        <v>https://pro.kinokuniya.co.jp/search_detail/product?search_detail_called=1&amp;table_kbn=E&amp;exp_id=0</v>
      </c>
    </row>
    <row r="1182" spans="1:2" x14ac:dyDescent="0.15">
      <c r="A1182" s="1">
        <f>アナメン詳細!A1181</f>
        <v>0</v>
      </c>
      <c r="B1182" t="str">
        <f t="shared" si="18"/>
        <v>https://pro.kinokuniya.co.jp/search_detail/product?search_detail_called=1&amp;table_kbn=E&amp;exp_id=0</v>
      </c>
    </row>
    <row r="1183" spans="1:2" x14ac:dyDescent="0.15">
      <c r="A1183" s="1">
        <f>アナメン詳細!A1182</f>
        <v>0</v>
      </c>
      <c r="B1183" t="str">
        <f t="shared" si="18"/>
        <v>https://pro.kinokuniya.co.jp/search_detail/product?search_detail_called=1&amp;table_kbn=E&amp;exp_id=0</v>
      </c>
    </row>
    <row r="1184" spans="1:2" x14ac:dyDescent="0.15">
      <c r="A1184" s="1">
        <f>アナメン詳細!A1183</f>
        <v>0</v>
      </c>
      <c r="B1184" t="str">
        <f t="shared" si="18"/>
        <v>https://pro.kinokuniya.co.jp/search_detail/product?search_detail_called=1&amp;table_kbn=E&amp;exp_id=0</v>
      </c>
    </row>
    <row r="1185" spans="1:2" x14ac:dyDescent="0.15">
      <c r="A1185" s="1">
        <f>アナメン詳細!A1184</f>
        <v>0</v>
      </c>
      <c r="B1185" t="str">
        <f t="shared" si="18"/>
        <v>https://pro.kinokuniya.co.jp/search_detail/product?search_detail_called=1&amp;table_kbn=E&amp;exp_id=0</v>
      </c>
    </row>
    <row r="1186" spans="1:2" x14ac:dyDescent="0.15">
      <c r="A1186" s="1">
        <f>アナメン詳細!A1185</f>
        <v>0</v>
      </c>
      <c r="B1186" t="str">
        <f t="shared" si="18"/>
        <v>https://pro.kinokuniya.co.jp/search_detail/product?search_detail_called=1&amp;table_kbn=E&amp;exp_id=0</v>
      </c>
    </row>
    <row r="1187" spans="1:2" x14ac:dyDescent="0.15">
      <c r="A1187" s="1">
        <f>アナメン詳細!A1186</f>
        <v>0</v>
      </c>
      <c r="B1187" t="str">
        <f t="shared" si="18"/>
        <v>https://pro.kinokuniya.co.jp/search_detail/product?search_detail_called=1&amp;table_kbn=E&amp;exp_id=0</v>
      </c>
    </row>
    <row r="1188" spans="1:2" x14ac:dyDescent="0.15">
      <c r="A1188" s="1">
        <f>アナメン詳細!A1187</f>
        <v>0</v>
      </c>
      <c r="B1188" t="str">
        <f t="shared" si="18"/>
        <v>https://pro.kinokuniya.co.jp/search_detail/product?search_detail_called=1&amp;table_kbn=E&amp;exp_id=0</v>
      </c>
    </row>
    <row r="1189" spans="1:2" x14ac:dyDescent="0.15">
      <c r="A1189" s="1">
        <f>アナメン詳細!A1188</f>
        <v>0</v>
      </c>
      <c r="B1189" t="str">
        <f t="shared" si="18"/>
        <v>https://pro.kinokuniya.co.jp/search_detail/product?search_detail_called=1&amp;table_kbn=E&amp;exp_id=0</v>
      </c>
    </row>
    <row r="1190" spans="1:2" x14ac:dyDescent="0.15">
      <c r="A1190" s="1">
        <f>アナメン詳細!A1189</f>
        <v>0</v>
      </c>
      <c r="B1190" t="str">
        <f t="shared" si="18"/>
        <v>https://pro.kinokuniya.co.jp/search_detail/product?search_detail_called=1&amp;table_kbn=E&amp;exp_id=0</v>
      </c>
    </row>
    <row r="1191" spans="1:2" x14ac:dyDescent="0.15">
      <c r="A1191" s="1">
        <f>アナメン詳細!A1190</f>
        <v>0</v>
      </c>
      <c r="B1191" t="str">
        <f t="shared" si="18"/>
        <v>https://pro.kinokuniya.co.jp/search_detail/product?search_detail_called=1&amp;table_kbn=E&amp;exp_id=0</v>
      </c>
    </row>
    <row r="1192" spans="1:2" x14ac:dyDescent="0.15">
      <c r="A1192" s="1">
        <f>アナメン詳細!A1191</f>
        <v>0</v>
      </c>
      <c r="B1192" t="str">
        <f t="shared" si="18"/>
        <v>https://pro.kinokuniya.co.jp/search_detail/product?search_detail_called=1&amp;table_kbn=E&amp;exp_id=0</v>
      </c>
    </row>
    <row r="1193" spans="1:2" x14ac:dyDescent="0.15">
      <c r="A1193" s="1">
        <f>アナメン詳細!A1192</f>
        <v>0</v>
      </c>
      <c r="B1193" t="str">
        <f t="shared" si="18"/>
        <v>https://pro.kinokuniya.co.jp/search_detail/product?search_detail_called=1&amp;table_kbn=E&amp;exp_id=0</v>
      </c>
    </row>
    <row r="1194" spans="1:2" x14ac:dyDescent="0.15">
      <c r="A1194" s="1">
        <f>アナメン詳細!A1193</f>
        <v>0</v>
      </c>
      <c r="B1194" t="str">
        <f t="shared" si="18"/>
        <v>https://pro.kinokuniya.co.jp/search_detail/product?search_detail_called=1&amp;table_kbn=E&amp;exp_id=0</v>
      </c>
    </row>
    <row r="1195" spans="1:2" x14ac:dyDescent="0.15">
      <c r="A1195" s="1">
        <f>アナメン詳細!A1194</f>
        <v>0</v>
      </c>
      <c r="B1195" t="str">
        <f t="shared" si="18"/>
        <v>https://pro.kinokuniya.co.jp/search_detail/product?search_detail_called=1&amp;table_kbn=E&amp;exp_id=0</v>
      </c>
    </row>
    <row r="1196" spans="1:2" x14ac:dyDescent="0.15">
      <c r="A1196" s="1">
        <f>アナメン詳細!A1195</f>
        <v>0</v>
      </c>
      <c r="B1196" t="str">
        <f t="shared" si="18"/>
        <v>https://pro.kinokuniya.co.jp/search_detail/product?search_detail_called=1&amp;table_kbn=E&amp;exp_id=0</v>
      </c>
    </row>
    <row r="1197" spans="1:2" x14ac:dyDescent="0.15">
      <c r="A1197" s="1">
        <f>アナメン詳細!A1196</f>
        <v>0</v>
      </c>
      <c r="B1197" t="str">
        <f t="shared" si="18"/>
        <v>https://pro.kinokuniya.co.jp/search_detail/product?search_detail_called=1&amp;table_kbn=E&amp;exp_id=0</v>
      </c>
    </row>
    <row r="1198" spans="1:2" x14ac:dyDescent="0.15">
      <c r="A1198" s="1">
        <f>アナメン詳細!A1197</f>
        <v>0</v>
      </c>
      <c r="B1198" t="str">
        <f t="shared" si="18"/>
        <v>https://pro.kinokuniya.co.jp/search_detail/product?search_detail_called=1&amp;table_kbn=E&amp;exp_id=0</v>
      </c>
    </row>
    <row r="1199" spans="1:2" x14ac:dyDescent="0.15">
      <c r="A1199" s="1">
        <f>アナメン詳細!A1198</f>
        <v>0</v>
      </c>
      <c r="B1199" t="str">
        <f t="shared" si="18"/>
        <v>https://pro.kinokuniya.co.jp/search_detail/product?search_detail_called=1&amp;table_kbn=E&amp;exp_id=0</v>
      </c>
    </row>
    <row r="1200" spans="1:2" x14ac:dyDescent="0.15">
      <c r="A1200" s="1">
        <f>アナメン詳細!A1199</f>
        <v>0</v>
      </c>
      <c r="B1200" t="str">
        <f t="shared" si="18"/>
        <v>https://pro.kinokuniya.co.jp/search_detail/product?search_detail_called=1&amp;table_kbn=E&amp;exp_id=0</v>
      </c>
    </row>
    <row r="1201" spans="1:2" x14ac:dyDescent="0.15">
      <c r="A1201" s="1">
        <f>アナメン詳細!A1200</f>
        <v>0</v>
      </c>
      <c r="B1201" t="str">
        <f t="shared" si="18"/>
        <v>https://pro.kinokuniya.co.jp/search_detail/product?search_detail_called=1&amp;table_kbn=E&amp;exp_id=0</v>
      </c>
    </row>
    <row r="1202" spans="1:2" x14ac:dyDescent="0.15">
      <c r="A1202" s="1">
        <f>アナメン詳細!A1201</f>
        <v>0</v>
      </c>
      <c r="B1202" t="str">
        <f t="shared" si="18"/>
        <v>https://pro.kinokuniya.co.jp/search_detail/product?search_detail_called=1&amp;table_kbn=E&amp;exp_id=0</v>
      </c>
    </row>
    <row r="1203" spans="1:2" x14ac:dyDescent="0.15">
      <c r="A1203" s="1">
        <f>アナメン詳細!A1202</f>
        <v>0</v>
      </c>
      <c r="B1203" t="str">
        <f t="shared" si="18"/>
        <v>https://pro.kinokuniya.co.jp/search_detail/product?search_detail_called=1&amp;table_kbn=E&amp;exp_id=0</v>
      </c>
    </row>
    <row r="1204" spans="1:2" x14ac:dyDescent="0.15">
      <c r="A1204" s="1">
        <f>アナメン詳細!A1203</f>
        <v>0</v>
      </c>
      <c r="B1204" t="str">
        <f t="shared" si="18"/>
        <v>https://pro.kinokuniya.co.jp/search_detail/product?search_detail_called=1&amp;table_kbn=E&amp;exp_id=0</v>
      </c>
    </row>
    <row r="1205" spans="1:2" x14ac:dyDescent="0.15">
      <c r="A1205" s="1">
        <f>アナメン詳細!A1204</f>
        <v>0</v>
      </c>
      <c r="B1205" t="str">
        <f t="shared" si="18"/>
        <v>https://pro.kinokuniya.co.jp/search_detail/product?search_detail_called=1&amp;table_kbn=E&amp;exp_id=0</v>
      </c>
    </row>
    <row r="1206" spans="1:2" x14ac:dyDescent="0.15">
      <c r="A1206" s="1">
        <f>アナメン詳細!A1205</f>
        <v>0</v>
      </c>
      <c r="B1206" t="str">
        <f t="shared" si="18"/>
        <v>https://pro.kinokuniya.co.jp/search_detail/product?search_detail_called=1&amp;table_kbn=E&amp;exp_id=0</v>
      </c>
    </row>
    <row r="1207" spans="1:2" x14ac:dyDescent="0.15">
      <c r="A1207" s="1">
        <f>アナメン詳細!A1206</f>
        <v>0</v>
      </c>
      <c r="B1207" t="str">
        <f t="shared" si="18"/>
        <v>https://pro.kinokuniya.co.jp/search_detail/product?search_detail_called=1&amp;table_kbn=E&amp;exp_id=0</v>
      </c>
    </row>
    <row r="1208" spans="1:2" x14ac:dyDescent="0.15">
      <c r="A1208" s="1">
        <f>アナメン詳細!A1207</f>
        <v>0</v>
      </c>
      <c r="B1208" t="str">
        <f t="shared" si="18"/>
        <v>https://pro.kinokuniya.co.jp/search_detail/product?search_detail_called=1&amp;table_kbn=E&amp;exp_id=0</v>
      </c>
    </row>
    <row r="1209" spans="1:2" x14ac:dyDescent="0.15">
      <c r="A1209" s="1">
        <f>アナメン詳細!A1208</f>
        <v>0</v>
      </c>
      <c r="B1209" t="str">
        <f t="shared" si="18"/>
        <v>https://pro.kinokuniya.co.jp/search_detail/product?search_detail_called=1&amp;table_kbn=E&amp;exp_id=0</v>
      </c>
    </row>
    <row r="1210" spans="1:2" x14ac:dyDescent="0.15">
      <c r="A1210" s="1">
        <f>アナメン詳細!A1209</f>
        <v>0</v>
      </c>
      <c r="B1210" t="str">
        <f t="shared" si="18"/>
        <v>https://pro.kinokuniya.co.jp/search_detail/product?search_detail_called=1&amp;table_kbn=E&amp;exp_id=0</v>
      </c>
    </row>
    <row r="1211" spans="1:2" x14ac:dyDescent="0.15">
      <c r="A1211" s="1">
        <f>アナメン詳細!A1210</f>
        <v>0</v>
      </c>
      <c r="B1211" t="str">
        <f t="shared" si="18"/>
        <v>https://pro.kinokuniya.co.jp/search_detail/product?search_detail_called=1&amp;table_kbn=E&amp;exp_id=0</v>
      </c>
    </row>
    <row r="1212" spans="1:2" x14ac:dyDescent="0.15">
      <c r="A1212" s="1">
        <f>アナメン詳細!A1211</f>
        <v>0</v>
      </c>
      <c r="B1212" t="str">
        <f t="shared" si="18"/>
        <v>https://pro.kinokuniya.co.jp/search_detail/product?search_detail_called=1&amp;table_kbn=E&amp;exp_id=0</v>
      </c>
    </row>
    <row r="1213" spans="1:2" x14ac:dyDescent="0.15">
      <c r="A1213" s="1">
        <f>アナメン詳細!A1212</f>
        <v>0</v>
      </c>
      <c r="B1213" t="str">
        <f t="shared" si="18"/>
        <v>https://pro.kinokuniya.co.jp/search_detail/product?search_detail_called=1&amp;table_kbn=E&amp;exp_id=0</v>
      </c>
    </row>
    <row r="1214" spans="1:2" x14ac:dyDescent="0.15">
      <c r="A1214" s="1">
        <f>アナメン詳細!A1213</f>
        <v>0</v>
      </c>
      <c r="B1214" t="str">
        <f t="shared" si="18"/>
        <v>https://pro.kinokuniya.co.jp/search_detail/product?search_detail_called=1&amp;table_kbn=E&amp;exp_id=0</v>
      </c>
    </row>
    <row r="1215" spans="1:2" x14ac:dyDescent="0.15">
      <c r="A1215" s="1">
        <f>アナメン詳細!A1214</f>
        <v>0</v>
      </c>
      <c r="B1215" t="str">
        <f t="shared" si="18"/>
        <v>https://pro.kinokuniya.co.jp/search_detail/product?search_detail_called=1&amp;table_kbn=E&amp;exp_id=0</v>
      </c>
    </row>
    <row r="1216" spans="1:2" x14ac:dyDescent="0.15">
      <c r="A1216" s="1">
        <f>アナメン詳細!A1215</f>
        <v>0</v>
      </c>
      <c r="B1216" t="str">
        <f t="shared" si="18"/>
        <v>https://pro.kinokuniya.co.jp/search_detail/product?search_detail_called=1&amp;table_kbn=E&amp;exp_id=0</v>
      </c>
    </row>
    <row r="1217" spans="1:2" x14ac:dyDescent="0.15">
      <c r="A1217" s="1">
        <f>アナメン詳細!A1216</f>
        <v>0</v>
      </c>
      <c r="B1217" t="str">
        <f t="shared" si="18"/>
        <v>https://pro.kinokuniya.co.jp/search_detail/product?search_detail_called=1&amp;table_kbn=E&amp;exp_id=0</v>
      </c>
    </row>
    <row r="1218" spans="1:2" x14ac:dyDescent="0.15">
      <c r="A1218" s="1">
        <f>アナメン詳細!A1217</f>
        <v>0</v>
      </c>
      <c r="B1218" t="str">
        <f t="shared" si="18"/>
        <v>https://pro.kinokuniya.co.jp/search_detail/product?search_detail_called=1&amp;table_kbn=E&amp;exp_id=0</v>
      </c>
    </row>
    <row r="1219" spans="1:2" x14ac:dyDescent="0.15">
      <c r="A1219" s="1">
        <f>アナメン詳細!A1218</f>
        <v>0</v>
      </c>
      <c r="B1219" t="str">
        <f t="shared" si="18"/>
        <v>https://pro.kinokuniya.co.jp/search_detail/product?search_detail_called=1&amp;table_kbn=E&amp;exp_id=0</v>
      </c>
    </row>
    <row r="1220" spans="1:2" x14ac:dyDescent="0.15">
      <c r="A1220" s="1">
        <f>アナメン詳細!A1219</f>
        <v>0</v>
      </c>
      <c r="B1220" t="str">
        <f t="shared" ref="B1220:B1283" si="19">CONCATENATE($B$1,A1220)</f>
        <v>https://pro.kinokuniya.co.jp/search_detail/product?search_detail_called=1&amp;table_kbn=E&amp;exp_id=0</v>
      </c>
    </row>
    <row r="1221" spans="1:2" x14ac:dyDescent="0.15">
      <c r="A1221" s="1">
        <f>アナメン詳細!A1220</f>
        <v>0</v>
      </c>
      <c r="B1221" t="str">
        <f t="shared" si="19"/>
        <v>https://pro.kinokuniya.co.jp/search_detail/product?search_detail_called=1&amp;table_kbn=E&amp;exp_id=0</v>
      </c>
    </row>
    <row r="1222" spans="1:2" x14ac:dyDescent="0.15">
      <c r="A1222" s="1">
        <f>アナメン詳細!A1221</f>
        <v>0</v>
      </c>
      <c r="B1222" t="str">
        <f t="shared" si="19"/>
        <v>https://pro.kinokuniya.co.jp/search_detail/product?search_detail_called=1&amp;table_kbn=E&amp;exp_id=0</v>
      </c>
    </row>
    <row r="1223" spans="1:2" x14ac:dyDescent="0.15">
      <c r="A1223" s="1">
        <f>アナメン詳細!A1222</f>
        <v>0</v>
      </c>
      <c r="B1223" t="str">
        <f t="shared" si="19"/>
        <v>https://pro.kinokuniya.co.jp/search_detail/product?search_detail_called=1&amp;table_kbn=E&amp;exp_id=0</v>
      </c>
    </row>
    <row r="1224" spans="1:2" x14ac:dyDescent="0.15">
      <c r="A1224" s="1">
        <f>アナメン詳細!A1223</f>
        <v>0</v>
      </c>
      <c r="B1224" t="str">
        <f t="shared" si="19"/>
        <v>https://pro.kinokuniya.co.jp/search_detail/product?search_detail_called=1&amp;table_kbn=E&amp;exp_id=0</v>
      </c>
    </row>
    <row r="1225" spans="1:2" x14ac:dyDescent="0.15">
      <c r="A1225" s="1">
        <f>アナメン詳細!A1224</f>
        <v>0</v>
      </c>
      <c r="B1225" t="str">
        <f t="shared" si="19"/>
        <v>https://pro.kinokuniya.co.jp/search_detail/product?search_detail_called=1&amp;table_kbn=E&amp;exp_id=0</v>
      </c>
    </row>
    <row r="1226" spans="1:2" x14ac:dyDescent="0.15">
      <c r="A1226" s="1">
        <f>アナメン詳細!A1225</f>
        <v>0</v>
      </c>
      <c r="B1226" t="str">
        <f t="shared" si="19"/>
        <v>https://pro.kinokuniya.co.jp/search_detail/product?search_detail_called=1&amp;table_kbn=E&amp;exp_id=0</v>
      </c>
    </row>
    <row r="1227" spans="1:2" x14ac:dyDescent="0.15">
      <c r="A1227" s="1">
        <f>アナメン詳細!A1226</f>
        <v>0</v>
      </c>
      <c r="B1227" t="str">
        <f t="shared" si="19"/>
        <v>https://pro.kinokuniya.co.jp/search_detail/product?search_detail_called=1&amp;table_kbn=E&amp;exp_id=0</v>
      </c>
    </row>
    <row r="1228" spans="1:2" x14ac:dyDescent="0.15">
      <c r="A1228" s="1">
        <f>アナメン詳細!A1227</f>
        <v>0</v>
      </c>
      <c r="B1228" t="str">
        <f t="shared" si="19"/>
        <v>https://pro.kinokuniya.co.jp/search_detail/product?search_detail_called=1&amp;table_kbn=E&amp;exp_id=0</v>
      </c>
    </row>
    <row r="1229" spans="1:2" x14ac:dyDescent="0.15">
      <c r="A1229" s="1">
        <f>アナメン詳細!A1228</f>
        <v>0</v>
      </c>
      <c r="B1229" t="str">
        <f t="shared" si="19"/>
        <v>https://pro.kinokuniya.co.jp/search_detail/product?search_detail_called=1&amp;table_kbn=E&amp;exp_id=0</v>
      </c>
    </row>
    <row r="1230" spans="1:2" x14ac:dyDescent="0.15">
      <c r="A1230" s="1">
        <f>アナメン詳細!A1229</f>
        <v>0</v>
      </c>
      <c r="B1230" t="str">
        <f t="shared" si="19"/>
        <v>https://pro.kinokuniya.co.jp/search_detail/product?search_detail_called=1&amp;table_kbn=E&amp;exp_id=0</v>
      </c>
    </row>
    <row r="1231" spans="1:2" x14ac:dyDescent="0.15">
      <c r="A1231" s="1">
        <f>アナメン詳細!A1230</f>
        <v>0</v>
      </c>
      <c r="B1231" t="str">
        <f t="shared" si="19"/>
        <v>https://pro.kinokuniya.co.jp/search_detail/product?search_detail_called=1&amp;table_kbn=E&amp;exp_id=0</v>
      </c>
    </row>
    <row r="1232" spans="1:2" x14ac:dyDescent="0.15">
      <c r="A1232" s="1">
        <f>アナメン詳細!A1231</f>
        <v>0</v>
      </c>
      <c r="B1232" t="str">
        <f t="shared" si="19"/>
        <v>https://pro.kinokuniya.co.jp/search_detail/product?search_detail_called=1&amp;table_kbn=E&amp;exp_id=0</v>
      </c>
    </row>
    <row r="1233" spans="1:2" x14ac:dyDescent="0.15">
      <c r="A1233" s="1">
        <f>アナメン詳細!A1232</f>
        <v>0</v>
      </c>
      <c r="B1233" t="str">
        <f t="shared" si="19"/>
        <v>https://pro.kinokuniya.co.jp/search_detail/product?search_detail_called=1&amp;table_kbn=E&amp;exp_id=0</v>
      </c>
    </row>
    <row r="1234" spans="1:2" x14ac:dyDescent="0.15">
      <c r="A1234" s="1">
        <f>アナメン詳細!A1233</f>
        <v>0</v>
      </c>
      <c r="B1234" t="str">
        <f t="shared" si="19"/>
        <v>https://pro.kinokuniya.co.jp/search_detail/product?search_detail_called=1&amp;table_kbn=E&amp;exp_id=0</v>
      </c>
    </row>
    <row r="1235" spans="1:2" x14ac:dyDescent="0.15">
      <c r="A1235" s="1">
        <f>アナメン詳細!A1234</f>
        <v>0</v>
      </c>
      <c r="B1235" t="str">
        <f t="shared" si="19"/>
        <v>https://pro.kinokuniya.co.jp/search_detail/product?search_detail_called=1&amp;table_kbn=E&amp;exp_id=0</v>
      </c>
    </row>
    <row r="1236" spans="1:2" x14ac:dyDescent="0.15">
      <c r="A1236" s="1">
        <f>アナメン詳細!A1235</f>
        <v>0</v>
      </c>
      <c r="B1236" t="str">
        <f t="shared" si="19"/>
        <v>https://pro.kinokuniya.co.jp/search_detail/product?search_detail_called=1&amp;table_kbn=E&amp;exp_id=0</v>
      </c>
    </row>
    <row r="1237" spans="1:2" x14ac:dyDescent="0.15">
      <c r="A1237" s="1">
        <f>アナメン詳細!A1236</f>
        <v>0</v>
      </c>
      <c r="B1237" t="str">
        <f t="shared" si="19"/>
        <v>https://pro.kinokuniya.co.jp/search_detail/product?search_detail_called=1&amp;table_kbn=E&amp;exp_id=0</v>
      </c>
    </row>
    <row r="1238" spans="1:2" x14ac:dyDescent="0.15">
      <c r="A1238" s="1">
        <f>アナメン詳細!A1237</f>
        <v>0</v>
      </c>
      <c r="B1238" t="str">
        <f t="shared" si="19"/>
        <v>https://pro.kinokuniya.co.jp/search_detail/product?search_detail_called=1&amp;table_kbn=E&amp;exp_id=0</v>
      </c>
    </row>
    <row r="1239" spans="1:2" x14ac:dyDescent="0.15">
      <c r="A1239" s="1">
        <f>アナメン詳細!A1238</f>
        <v>0</v>
      </c>
      <c r="B1239" t="str">
        <f t="shared" si="19"/>
        <v>https://pro.kinokuniya.co.jp/search_detail/product?search_detail_called=1&amp;table_kbn=E&amp;exp_id=0</v>
      </c>
    </row>
    <row r="1240" spans="1:2" x14ac:dyDescent="0.15">
      <c r="A1240" s="1">
        <f>アナメン詳細!A1239</f>
        <v>0</v>
      </c>
      <c r="B1240" t="str">
        <f t="shared" si="19"/>
        <v>https://pro.kinokuniya.co.jp/search_detail/product?search_detail_called=1&amp;table_kbn=E&amp;exp_id=0</v>
      </c>
    </row>
    <row r="1241" spans="1:2" x14ac:dyDescent="0.15">
      <c r="A1241" s="1">
        <f>アナメン詳細!A1240</f>
        <v>0</v>
      </c>
      <c r="B1241" t="str">
        <f t="shared" si="19"/>
        <v>https://pro.kinokuniya.co.jp/search_detail/product?search_detail_called=1&amp;table_kbn=E&amp;exp_id=0</v>
      </c>
    </row>
    <row r="1242" spans="1:2" x14ac:dyDescent="0.15">
      <c r="A1242" s="1">
        <f>アナメン詳細!A1241</f>
        <v>0</v>
      </c>
      <c r="B1242" t="str">
        <f t="shared" si="19"/>
        <v>https://pro.kinokuniya.co.jp/search_detail/product?search_detail_called=1&amp;table_kbn=E&amp;exp_id=0</v>
      </c>
    </row>
    <row r="1243" spans="1:2" x14ac:dyDescent="0.15">
      <c r="A1243" s="1">
        <f>アナメン詳細!A1242</f>
        <v>0</v>
      </c>
      <c r="B1243" t="str">
        <f t="shared" si="19"/>
        <v>https://pro.kinokuniya.co.jp/search_detail/product?search_detail_called=1&amp;table_kbn=E&amp;exp_id=0</v>
      </c>
    </row>
    <row r="1244" spans="1:2" x14ac:dyDescent="0.15">
      <c r="A1244" s="1">
        <f>アナメン詳細!A1243</f>
        <v>0</v>
      </c>
      <c r="B1244" t="str">
        <f t="shared" si="19"/>
        <v>https://pro.kinokuniya.co.jp/search_detail/product?search_detail_called=1&amp;table_kbn=E&amp;exp_id=0</v>
      </c>
    </row>
    <row r="1245" spans="1:2" x14ac:dyDescent="0.15">
      <c r="A1245" s="1">
        <f>アナメン詳細!A1244</f>
        <v>0</v>
      </c>
      <c r="B1245" t="str">
        <f t="shared" si="19"/>
        <v>https://pro.kinokuniya.co.jp/search_detail/product?search_detail_called=1&amp;table_kbn=E&amp;exp_id=0</v>
      </c>
    </row>
    <row r="1246" spans="1:2" x14ac:dyDescent="0.15">
      <c r="A1246" s="1">
        <f>アナメン詳細!A1245</f>
        <v>0</v>
      </c>
      <c r="B1246" t="str">
        <f t="shared" si="19"/>
        <v>https://pro.kinokuniya.co.jp/search_detail/product?search_detail_called=1&amp;table_kbn=E&amp;exp_id=0</v>
      </c>
    </row>
    <row r="1247" spans="1:2" x14ac:dyDescent="0.15">
      <c r="A1247" s="1">
        <f>アナメン詳細!A1246</f>
        <v>0</v>
      </c>
      <c r="B1247" t="str">
        <f t="shared" si="19"/>
        <v>https://pro.kinokuniya.co.jp/search_detail/product?search_detail_called=1&amp;table_kbn=E&amp;exp_id=0</v>
      </c>
    </row>
    <row r="1248" spans="1:2" x14ac:dyDescent="0.15">
      <c r="A1248" s="1">
        <f>アナメン詳細!A1247</f>
        <v>0</v>
      </c>
      <c r="B1248" t="str">
        <f t="shared" si="19"/>
        <v>https://pro.kinokuniya.co.jp/search_detail/product?search_detail_called=1&amp;table_kbn=E&amp;exp_id=0</v>
      </c>
    </row>
    <row r="1249" spans="1:2" x14ac:dyDescent="0.15">
      <c r="A1249" s="1">
        <f>アナメン詳細!A1248</f>
        <v>0</v>
      </c>
      <c r="B1249" t="str">
        <f t="shared" si="19"/>
        <v>https://pro.kinokuniya.co.jp/search_detail/product?search_detail_called=1&amp;table_kbn=E&amp;exp_id=0</v>
      </c>
    </row>
    <row r="1250" spans="1:2" x14ac:dyDescent="0.15">
      <c r="A1250" s="1">
        <f>アナメン詳細!A1249</f>
        <v>0</v>
      </c>
      <c r="B1250" t="str">
        <f t="shared" si="19"/>
        <v>https://pro.kinokuniya.co.jp/search_detail/product?search_detail_called=1&amp;table_kbn=E&amp;exp_id=0</v>
      </c>
    </row>
    <row r="1251" spans="1:2" x14ac:dyDescent="0.15">
      <c r="A1251" s="1">
        <f>アナメン詳細!A1250</f>
        <v>0</v>
      </c>
      <c r="B1251" t="str">
        <f t="shared" si="19"/>
        <v>https://pro.kinokuniya.co.jp/search_detail/product?search_detail_called=1&amp;table_kbn=E&amp;exp_id=0</v>
      </c>
    </row>
    <row r="1252" spans="1:2" x14ac:dyDescent="0.15">
      <c r="A1252" s="1">
        <f>アナメン詳細!A1251</f>
        <v>0</v>
      </c>
      <c r="B1252" t="str">
        <f t="shared" si="19"/>
        <v>https://pro.kinokuniya.co.jp/search_detail/product?search_detail_called=1&amp;table_kbn=E&amp;exp_id=0</v>
      </c>
    </row>
    <row r="1253" spans="1:2" x14ac:dyDescent="0.15">
      <c r="A1253" s="1">
        <f>アナメン詳細!A1252</f>
        <v>0</v>
      </c>
      <c r="B1253" t="str">
        <f t="shared" si="19"/>
        <v>https://pro.kinokuniya.co.jp/search_detail/product?search_detail_called=1&amp;table_kbn=E&amp;exp_id=0</v>
      </c>
    </row>
    <row r="1254" spans="1:2" x14ac:dyDescent="0.15">
      <c r="A1254" s="1">
        <f>アナメン詳細!A1253</f>
        <v>0</v>
      </c>
      <c r="B1254" t="str">
        <f t="shared" si="19"/>
        <v>https://pro.kinokuniya.co.jp/search_detail/product?search_detail_called=1&amp;table_kbn=E&amp;exp_id=0</v>
      </c>
    </row>
    <row r="1255" spans="1:2" x14ac:dyDescent="0.15">
      <c r="A1255" s="1">
        <f>アナメン詳細!A1254</f>
        <v>0</v>
      </c>
      <c r="B1255" t="str">
        <f t="shared" si="19"/>
        <v>https://pro.kinokuniya.co.jp/search_detail/product?search_detail_called=1&amp;table_kbn=E&amp;exp_id=0</v>
      </c>
    </row>
    <row r="1256" spans="1:2" x14ac:dyDescent="0.15">
      <c r="A1256" s="1">
        <f>アナメン詳細!A1255</f>
        <v>0</v>
      </c>
      <c r="B1256" t="str">
        <f t="shared" si="19"/>
        <v>https://pro.kinokuniya.co.jp/search_detail/product?search_detail_called=1&amp;table_kbn=E&amp;exp_id=0</v>
      </c>
    </row>
    <row r="1257" spans="1:2" x14ac:dyDescent="0.15">
      <c r="A1257" s="1">
        <f>アナメン詳細!A1256</f>
        <v>0</v>
      </c>
      <c r="B1257" t="str">
        <f t="shared" si="19"/>
        <v>https://pro.kinokuniya.co.jp/search_detail/product?search_detail_called=1&amp;table_kbn=E&amp;exp_id=0</v>
      </c>
    </row>
    <row r="1258" spans="1:2" x14ac:dyDescent="0.15">
      <c r="A1258" s="1">
        <f>アナメン詳細!A1257</f>
        <v>0</v>
      </c>
      <c r="B1258" t="str">
        <f t="shared" si="19"/>
        <v>https://pro.kinokuniya.co.jp/search_detail/product?search_detail_called=1&amp;table_kbn=E&amp;exp_id=0</v>
      </c>
    </row>
    <row r="1259" spans="1:2" x14ac:dyDescent="0.15">
      <c r="A1259" s="1">
        <f>アナメン詳細!A1258</f>
        <v>0</v>
      </c>
      <c r="B1259" t="str">
        <f t="shared" si="19"/>
        <v>https://pro.kinokuniya.co.jp/search_detail/product?search_detail_called=1&amp;table_kbn=E&amp;exp_id=0</v>
      </c>
    </row>
    <row r="1260" spans="1:2" x14ac:dyDescent="0.15">
      <c r="A1260" s="1">
        <f>アナメン詳細!A1259</f>
        <v>0</v>
      </c>
      <c r="B1260" t="str">
        <f t="shared" si="19"/>
        <v>https://pro.kinokuniya.co.jp/search_detail/product?search_detail_called=1&amp;table_kbn=E&amp;exp_id=0</v>
      </c>
    </row>
    <row r="1261" spans="1:2" x14ac:dyDescent="0.15">
      <c r="A1261" s="1">
        <f>アナメン詳細!A1260</f>
        <v>0</v>
      </c>
      <c r="B1261" t="str">
        <f t="shared" si="19"/>
        <v>https://pro.kinokuniya.co.jp/search_detail/product?search_detail_called=1&amp;table_kbn=E&amp;exp_id=0</v>
      </c>
    </row>
    <row r="1262" spans="1:2" x14ac:dyDescent="0.15">
      <c r="A1262" s="1">
        <f>アナメン詳細!A1261</f>
        <v>0</v>
      </c>
      <c r="B1262" t="str">
        <f t="shared" si="19"/>
        <v>https://pro.kinokuniya.co.jp/search_detail/product?search_detail_called=1&amp;table_kbn=E&amp;exp_id=0</v>
      </c>
    </row>
    <row r="1263" spans="1:2" x14ac:dyDescent="0.15">
      <c r="A1263" s="1">
        <f>アナメン詳細!A1262</f>
        <v>0</v>
      </c>
      <c r="B1263" t="str">
        <f t="shared" si="19"/>
        <v>https://pro.kinokuniya.co.jp/search_detail/product?search_detail_called=1&amp;table_kbn=E&amp;exp_id=0</v>
      </c>
    </row>
    <row r="1264" spans="1:2" x14ac:dyDescent="0.15">
      <c r="A1264" s="1">
        <f>アナメン詳細!A1263</f>
        <v>0</v>
      </c>
      <c r="B1264" t="str">
        <f t="shared" si="19"/>
        <v>https://pro.kinokuniya.co.jp/search_detail/product?search_detail_called=1&amp;table_kbn=E&amp;exp_id=0</v>
      </c>
    </row>
    <row r="1265" spans="1:2" x14ac:dyDescent="0.15">
      <c r="A1265" s="1">
        <f>アナメン詳細!A1264</f>
        <v>0</v>
      </c>
      <c r="B1265" t="str">
        <f t="shared" si="19"/>
        <v>https://pro.kinokuniya.co.jp/search_detail/product?search_detail_called=1&amp;table_kbn=E&amp;exp_id=0</v>
      </c>
    </row>
    <row r="1266" spans="1:2" x14ac:dyDescent="0.15">
      <c r="A1266" s="1">
        <f>アナメン詳細!A1265</f>
        <v>0</v>
      </c>
      <c r="B1266" t="str">
        <f t="shared" si="19"/>
        <v>https://pro.kinokuniya.co.jp/search_detail/product?search_detail_called=1&amp;table_kbn=E&amp;exp_id=0</v>
      </c>
    </row>
    <row r="1267" spans="1:2" x14ac:dyDescent="0.15">
      <c r="A1267" s="1">
        <f>アナメン詳細!A1266</f>
        <v>0</v>
      </c>
      <c r="B1267" t="str">
        <f t="shared" si="19"/>
        <v>https://pro.kinokuniya.co.jp/search_detail/product?search_detail_called=1&amp;table_kbn=E&amp;exp_id=0</v>
      </c>
    </row>
    <row r="1268" spans="1:2" x14ac:dyDescent="0.15">
      <c r="A1268" s="1">
        <f>アナメン詳細!A1267</f>
        <v>0</v>
      </c>
      <c r="B1268" t="str">
        <f t="shared" si="19"/>
        <v>https://pro.kinokuniya.co.jp/search_detail/product?search_detail_called=1&amp;table_kbn=E&amp;exp_id=0</v>
      </c>
    </row>
    <row r="1269" spans="1:2" x14ac:dyDescent="0.15">
      <c r="A1269" s="1">
        <f>アナメン詳細!A1268</f>
        <v>0</v>
      </c>
      <c r="B1269" t="str">
        <f t="shared" si="19"/>
        <v>https://pro.kinokuniya.co.jp/search_detail/product?search_detail_called=1&amp;table_kbn=E&amp;exp_id=0</v>
      </c>
    </row>
    <row r="1270" spans="1:2" x14ac:dyDescent="0.15">
      <c r="A1270" s="1">
        <f>アナメン詳細!A1269</f>
        <v>0</v>
      </c>
      <c r="B1270" t="str">
        <f t="shared" si="19"/>
        <v>https://pro.kinokuniya.co.jp/search_detail/product?search_detail_called=1&amp;table_kbn=E&amp;exp_id=0</v>
      </c>
    </row>
    <row r="1271" spans="1:2" x14ac:dyDescent="0.15">
      <c r="A1271" s="1">
        <f>アナメン詳細!A1270</f>
        <v>0</v>
      </c>
      <c r="B1271" t="str">
        <f t="shared" si="19"/>
        <v>https://pro.kinokuniya.co.jp/search_detail/product?search_detail_called=1&amp;table_kbn=E&amp;exp_id=0</v>
      </c>
    </row>
    <row r="1272" spans="1:2" x14ac:dyDescent="0.15">
      <c r="A1272" s="1">
        <f>アナメン詳細!A1271</f>
        <v>0</v>
      </c>
      <c r="B1272" t="str">
        <f t="shared" si="19"/>
        <v>https://pro.kinokuniya.co.jp/search_detail/product?search_detail_called=1&amp;table_kbn=E&amp;exp_id=0</v>
      </c>
    </row>
    <row r="1273" spans="1:2" x14ac:dyDescent="0.15">
      <c r="A1273" s="1">
        <f>アナメン詳細!A1272</f>
        <v>0</v>
      </c>
      <c r="B1273" t="str">
        <f t="shared" si="19"/>
        <v>https://pro.kinokuniya.co.jp/search_detail/product?search_detail_called=1&amp;table_kbn=E&amp;exp_id=0</v>
      </c>
    </row>
    <row r="1274" spans="1:2" x14ac:dyDescent="0.15">
      <c r="A1274" s="1">
        <f>アナメン詳細!A1273</f>
        <v>0</v>
      </c>
      <c r="B1274" t="str">
        <f t="shared" si="19"/>
        <v>https://pro.kinokuniya.co.jp/search_detail/product?search_detail_called=1&amp;table_kbn=E&amp;exp_id=0</v>
      </c>
    </row>
    <row r="1275" spans="1:2" x14ac:dyDescent="0.15">
      <c r="A1275" s="1">
        <f>アナメン詳細!A1274</f>
        <v>0</v>
      </c>
      <c r="B1275" t="str">
        <f t="shared" si="19"/>
        <v>https://pro.kinokuniya.co.jp/search_detail/product?search_detail_called=1&amp;table_kbn=E&amp;exp_id=0</v>
      </c>
    </row>
    <row r="1276" spans="1:2" x14ac:dyDescent="0.15">
      <c r="A1276" s="1">
        <f>アナメン詳細!A1275</f>
        <v>0</v>
      </c>
      <c r="B1276" t="str">
        <f t="shared" si="19"/>
        <v>https://pro.kinokuniya.co.jp/search_detail/product?search_detail_called=1&amp;table_kbn=E&amp;exp_id=0</v>
      </c>
    </row>
    <row r="1277" spans="1:2" x14ac:dyDescent="0.15">
      <c r="A1277" s="1">
        <f>アナメン詳細!A1276</f>
        <v>0</v>
      </c>
      <c r="B1277" t="str">
        <f t="shared" si="19"/>
        <v>https://pro.kinokuniya.co.jp/search_detail/product?search_detail_called=1&amp;table_kbn=E&amp;exp_id=0</v>
      </c>
    </row>
    <row r="1278" spans="1:2" x14ac:dyDescent="0.15">
      <c r="A1278" s="1">
        <f>アナメン詳細!A1277</f>
        <v>0</v>
      </c>
      <c r="B1278" t="str">
        <f t="shared" si="19"/>
        <v>https://pro.kinokuniya.co.jp/search_detail/product?search_detail_called=1&amp;table_kbn=E&amp;exp_id=0</v>
      </c>
    </row>
    <row r="1279" spans="1:2" x14ac:dyDescent="0.15">
      <c r="A1279" s="1">
        <f>アナメン詳細!A1278</f>
        <v>0</v>
      </c>
      <c r="B1279" t="str">
        <f t="shared" si="19"/>
        <v>https://pro.kinokuniya.co.jp/search_detail/product?search_detail_called=1&amp;table_kbn=E&amp;exp_id=0</v>
      </c>
    </row>
    <row r="1280" spans="1:2" x14ac:dyDescent="0.15">
      <c r="A1280" s="1">
        <f>アナメン詳細!A1279</f>
        <v>0</v>
      </c>
      <c r="B1280" t="str">
        <f t="shared" si="19"/>
        <v>https://pro.kinokuniya.co.jp/search_detail/product?search_detail_called=1&amp;table_kbn=E&amp;exp_id=0</v>
      </c>
    </row>
    <row r="1281" spans="1:2" x14ac:dyDescent="0.15">
      <c r="A1281" s="1">
        <f>アナメン詳細!A1280</f>
        <v>0</v>
      </c>
      <c r="B1281" t="str">
        <f t="shared" si="19"/>
        <v>https://pro.kinokuniya.co.jp/search_detail/product?search_detail_called=1&amp;table_kbn=E&amp;exp_id=0</v>
      </c>
    </row>
    <row r="1282" spans="1:2" x14ac:dyDescent="0.15">
      <c r="A1282" s="1">
        <f>アナメン詳細!A1281</f>
        <v>0</v>
      </c>
      <c r="B1282" t="str">
        <f t="shared" si="19"/>
        <v>https://pro.kinokuniya.co.jp/search_detail/product?search_detail_called=1&amp;table_kbn=E&amp;exp_id=0</v>
      </c>
    </row>
    <row r="1283" spans="1:2" x14ac:dyDescent="0.15">
      <c r="A1283" s="1">
        <f>アナメン詳細!A1282</f>
        <v>0</v>
      </c>
      <c r="B1283" t="str">
        <f t="shared" si="19"/>
        <v>https://pro.kinokuniya.co.jp/search_detail/product?search_detail_called=1&amp;table_kbn=E&amp;exp_id=0</v>
      </c>
    </row>
    <row r="1284" spans="1:2" x14ac:dyDescent="0.15">
      <c r="A1284" s="1">
        <f>アナメン詳細!A1283</f>
        <v>0</v>
      </c>
      <c r="B1284" t="str">
        <f t="shared" ref="B1284:B1347" si="20">CONCATENATE($B$1,A1284)</f>
        <v>https://pro.kinokuniya.co.jp/search_detail/product?search_detail_called=1&amp;table_kbn=E&amp;exp_id=0</v>
      </c>
    </row>
    <row r="1285" spans="1:2" x14ac:dyDescent="0.15">
      <c r="A1285" s="1">
        <f>アナメン詳細!A1284</f>
        <v>0</v>
      </c>
      <c r="B1285" t="str">
        <f t="shared" si="20"/>
        <v>https://pro.kinokuniya.co.jp/search_detail/product?search_detail_called=1&amp;table_kbn=E&amp;exp_id=0</v>
      </c>
    </row>
    <row r="1286" spans="1:2" x14ac:dyDescent="0.15">
      <c r="A1286" s="1">
        <f>アナメン詳細!A1285</f>
        <v>0</v>
      </c>
      <c r="B1286" t="str">
        <f t="shared" si="20"/>
        <v>https://pro.kinokuniya.co.jp/search_detail/product?search_detail_called=1&amp;table_kbn=E&amp;exp_id=0</v>
      </c>
    </row>
    <row r="1287" spans="1:2" x14ac:dyDescent="0.15">
      <c r="A1287" s="1">
        <f>アナメン詳細!A1286</f>
        <v>0</v>
      </c>
      <c r="B1287" t="str">
        <f t="shared" si="20"/>
        <v>https://pro.kinokuniya.co.jp/search_detail/product?search_detail_called=1&amp;table_kbn=E&amp;exp_id=0</v>
      </c>
    </row>
    <row r="1288" spans="1:2" x14ac:dyDescent="0.15">
      <c r="A1288" s="1">
        <f>アナメン詳細!A1287</f>
        <v>0</v>
      </c>
      <c r="B1288" t="str">
        <f t="shared" si="20"/>
        <v>https://pro.kinokuniya.co.jp/search_detail/product?search_detail_called=1&amp;table_kbn=E&amp;exp_id=0</v>
      </c>
    </row>
    <row r="1289" spans="1:2" x14ac:dyDescent="0.15">
      <c r="A1289" s="1">
        <f>アナメン詳細!A1288</f>
        <v>0</v>
      </c>
      <c r="B1289" t="str">
        <f t="shared" si="20"/>
        <v>https://pro.kinokuniya.co.jp/search_detail/product?search_detail_called=1&amp;table_kbn=E&amp;exp_id=0</v>
      </c>
    </row>
    <row r="1290" spans="1:2" x14ac:dyDescent="0.15">
      <c r="A1290" s="1">
        <f>アナメン詳細!A1289</f>
        <v>0</v>
      </c>
      <c r="B1290" t="str">
        <f t="shared" si="20"/>
        <v>https://pro.kinokuniya.co.jp/search_detail/product?search_detail_called=1&amp;table_kbn=E&amp;exp_id=0</v>
      </c>
    </row>
    <row r="1291" spans="1:2" x14ac:dyDescent="0.15">
      <c r="A1291" s="1">
        <f>アナメン詳細!A1290</f>
        <v>0</v>
      </c>
      <c r="B1291" t="str">
        <f t="shared" si="20"/>
        <v>https://pro.kinokuniya.co.jp/search_detail/product?search_detail_called=1&amp;table_kbn=E&amp;exp_id=0</v>
      </c>
    </row>
    <row r="1292" spans="1:2" x14ac:dyDescent="0.15">
      <c r="A1292" s="1">
        <f>アナメン詳細!A1291</f>
        <v>0</v>
      </c>
      <c r="B1292" t="str">
        <f t="shared" si="20"/>
        <v>https://pro.kinokuniya.co.jp/search_detail/product?search_detail_called=1&amp;table_kbn=E&amp;exp_id=0</v>
      </c>
    </row>
    <row r="1293" spans="1:2" x14ac:dyDescent="0.15">
      <c r="A1293" s="1">
        <f>アナメン詳細!A1292</f>
        <v>0</v>
      </c>
      <c r="B1293" t="str">
        <f t="shared" si="20"/>
        <v>https://pro.kinokuniya.co.jp/search_detail/product?search_detail_called=1&amp;table_kbn=E&amp;exp_id=0</v>
      </c>
    </row>
    <row r="1294" spans="1:2" x14ac:dyDescent="0.15">
      <c r="A1294" s="1">
        <f>アナメン詳細!A1293</f>
        <v>0</v>
      </c>
      <c r="B1294" t="str">
        <f t="shared" si="20"/>
        <v>https://pro.kinokuniya.co.jp/search_detail/product?search_detail_called=1&amp;table_kbn=E&amp;exp_id=0</v>
      </c>
    </row>
    <row r="1295" spans="1:2" x14ac:dyDescent="0.15">
      <c r="A1295" s="1">
        <f>アナメン詳細!A1294</f>
        <v>0</v>
      </c>
      <c r="B1295" t="str">
        <f t="shared" si="20"/>
        <v>https://pro.kinokuniya.co.jp/search_detail/product?search_detail_called=1&amp;table_kbn=E&amp;exp_id=0</v>
      </c>
    </row>
    <row r="1296" spans="1:2" x14ac:dyDescent="0.15">
      <c r="A1296" s="1">
        <f>アナメン詳細!A1295</f>
        <v>0</v>
      </c>
      <c r="B1296" t="str">
        <f t="shared" si="20"/>
        <v>https://pro.kinokuniya.co.jp/search_detail/product?search_detail_called=1&amp;table_kbn=E&amp;exp_id=0</v>
      </c>
    </row>
    <row r="1297" spans="1:2" x14ac:dyDescent="0.15">
      <c r="A1297" s="1">
        <f>アナメン詳細!A1296</f>
        <v>0</v>
      </c>
      <c r="B1297" t="str">
        <f t="shared" si="20"/>
        <v>https://pro.kinokuniya.co.jp/search_detail/product?search_detail_called=1&amp;table_kbn=E&amp;exp_id=0</v>
      </c>
    </row>
    <row r="1298" spans="1:2" x14ac:dyDescent="0.15">
      <c r="A1298" s="1">
        <f>アナメン詳細!A1297</f>
        <v>0</v>
      </c>
      <c r="B1298" t="str">
        <f t="shared" si="20"/>
        <v>https://pro.kinokuniya.co.jp/search_detail/product?search_detail_called=1&amp;table_kbn=E&amp;exp_id=0</v>
      </c>
    </row>
    <row r="1299" spans="1:2" x14ac:dyDescent="0.15">
      <c r="A1299" s="1">
        <f>アナメン詳細!A1298</f>
        <v>0</v>
      </c>
      <c r="B1299" t="str">
        <f t="shared" si="20"/>
        <v>https://pro.kinokuniya.co.jp/search_detail/product?search_detail_called=1&amp;table_kbn=E&amp;exp_id=0</v>
      </c>
    </row>
    <row r="1300" spans="1:2" x14ac:dyDescent="0.15">
      <c r="A1300" s="1">
        <f>アナメン詳細!A1299</f>
        <v>0</v>
      </c>
      <c r="B1300" t="str">
        <f t="shared" si="20"/>
        <v>https://pro.kinokuniya.co.jp/search_detail/product?search_detail_called=1&amp;table_kbn=E&amp;exp_id=0</v>
      </c>
    </row>
    <row r="1301" spans="1:2" x14ac:dyDescent="0.15">
      <c r="A1301" s="1">
        <f>アナメン詳細!A1300</f>
        <v>0</v>
      </c>
      <c r="B1301" t="str">
        <f t="shared" si="20"/>
        <v>https://pro.kinokuniya.co.jp/search_detail/product?search_detail_called=1&amp;table_kbn=E&amp;exp_id=0</v>
      </c>
    </row>
    <row r="1302" spans="1:2" x14ac:dyDescent="0.15">
      <c r="A1302" s="1">
        <f>アナメン詳細!A1301</f>
        <v>0</v>
      </c>
      <c r="B1302" t="str">
        <f t="shared" si="20"/>
        <v>https://pro.kinokuniya.co.jp/search_detail/product?search_detail_called=1&amp;table_kbn=E&amp;exp_id=0</v>
      </c>
    </row>
    <row r="1303" spans="1:2" x14ac:dyDescent="0.15">
      <c r="A1303" s="1">
        <f>アナメン詳細!A1302</f>
        <v>0</v>
      </c>
      <c r="B1303" t="str">
        <f t="shared" si="20"/>
        <v>https://pro.kinokuniya.co.jp/search_detail/product?search_detail_called=1&amp;table_kbn=E&amp;exp_id=0</v>
      </c>
    </row>
    <row r="1304" spans="1:2" x14ac:dyDescent="0.15">
      <c r="A1304" s="1">
        <f>アナメン詳細!A1303</f>
        <v>0</v>
      </c>
      <c r="B1304" t="str">
        <f t="shared" si="20"/>
        <v>https://pro.kinokuniya.co.jp/search_detail/product?search_detail_called=1&amp;table_kbn=E&amp;exp_id=0</v>
      </c>
    </row>
    <row r="1305" spans="1:2" x14ac:dyDescent="0.15">
      <c r="A1305" s="1">
        <f>アナメン詳細!A1304</f>
        <v>0</v>
      </c>
      <c r="B1305" t="str">
        <f t="shared" si="20"/>
        <v>https://pro.kinokuniya.co.jp/search_detail/product?search_detail_called=1&amp;table_kbn=E&amp;exp_id=0</v>
      </c>
    </row>
    <row r="1306" spans="1:2" x14ac:dyDescent="0.15">
      <c r="A1306" s="1">
        <f>アナメン詳細!A1305</f>
        <v>0</v>
      </c>
      <c r="B1306" t="str">
        <f t="shared" si="20"/>
        <v>https://pro.kinokuniya.co.jp/search_detail/product?search_detail_called=1&amp;table_kbn=E&amp;exp_id=0</v>
      </c>
    </row>
    <row r="1307" spans="1:2" x14ac:dyDescent="0.15">
      <c r="A1307" s="1">
        <f>アナメン詳細!A1306</f>
        <v>0</v>
      </c>
      <c r="B1307" t="str">
        <f t="shared" si="20"/>
        <v>https://pro.kinokuniya.co.jp/search_detail/product?search_detail_called=1&amp;table_kbn=E&amp;exp_id=0</v>
      </c>
    </row>
    <row r="1308" spans="1:2" x14ac:dyDescent="0.15">
      <c r="A1308" s="1">
        <f>アナメン詳細!A1307</f>
        <v>0</v>
      </c>
      <c r="B1308" t="str">
        <f t="shared" si="20"/>
        <v>https://pro.kinokuniya.co.jp/search_detail/product?search_detail_called=1&amp;table_kbn=E&amp;exp_id=0</v>
      </c>
    </row>
    <row r="1309" spans="1:2" x14ac:dyDescent="0.15">
      <c r="A1309" s="1">
        <f>アナメン詳細!A1308</f>
        <v>0</v>
      </c>
      <c r="B1309" t="str">
        <f t="shared" si="20"/>
        <v>https://pro.kinokuniya.co.jp/search_detail/product?search_detail_called=1&amp;table_kbn=E&amp;exp_id=0</v>
      </c>
    </row>
    <row r="1310" spans="1:2" x14ac:dyDescent="0.15">
      <c r="A1310" s="1">
        <f>アナメン詳細!A1309</f>
        <v>0</v>
      </c>
      <c r="B1310" t="str">
        <f t="shared" si="20"/>
        <v>https://pro.kinokuniya.co.jp/search_detail/product?search_detail_called=1&amp;table_kbn=E&amp;exp_id=0</v>
      </c>
    </row>
    <row r="1311" spans="1:2" x14ac:dyDescent="0.15">
      <c r="A1311" s="1">
        <f>アナメン詳細!A1310</f>
        <v>0</v>
      </c>
      <c r="B1311" t="str">
        <f t="shared" si="20"/>
        <v>https://pro.kinokuniya.co.jp/search_detail/product?search_detail_called=1&amp;table_kbn=E&amp;exp_id=0</v>
      </c>
    </row>
    <row r="1312" spans="1:2" x14ac:dyDescent="0.15">
      <c r="A1312" s="1">
        <f>アナメン詳細!A1311</f>
        <v>0</v>
      </c>
      <c r="B1312" t="str">
        <f t="shared" si="20"/>
        <v>https://pro.kinokuniya.co.jp/search_detail/product?search_detail_called=1&amp;table_kbn=E&amp;exp_id=0</v>
      </c>
    </row>
    <row r="1313" spans="1:2" x14ac:dyDescent="0.15">
      <c r="A1313" s="1">
        <f>アナメン詳細!A1312</f>
        <v>0</v>
      </c>
      <c r="B1313" t="str">
        <f t="shared" si="20"/>
        <v>https://pro.kinokuniya.co.jp/search_detail/product?search_detail_called=1&amp;table_kbn=E&amp;exp_id=0</v>
      </c>
    </row>
    <row r="1314" spans="1:2" x14ac:dyDescent="0.15">
      <c r="A1314" s="1">
        <f>アナメン詳細!A1313</f>
        <v>0</v>
      </c>
      <c r="B1314" t="str">
        <f t="shared" si="20"/>
        <v>https://pro.kinokuniya.co.jp/search_detail/product?search_detail_called=1&amp;table_kbn=E&amp;exp_id=0</v>
      </c>
    </row>
    <row r="1315" spans="1:2" x14ac:dyDescent="0.15">
      <c r="A1315" s="1">
        <f>アナメン詳細!A1314</f>
        <v>0</v>
      </c>
      <c r="B1315" t="str">
        <f t="shared" si="20"/>
        <v>https://pro.kinokuniya.co.jp/search_detail/product?search_detail_called=1&amp;table_kbn=E&amp;exp_id=0</v>
      </c>
    </row>
    <row r="1316" spans="1:2" x14ac:dyDescent="0.15">
      <c r="A1316" s="1">
        <f>アナメン詳細!A1315</f>
        <v>0</v>
      </c>
      <c r="B1316" t="str">
        <f t="shared" si="20"/>
        <v>https://pro.kinokuniya.co.jp/search_detail/product?search_detail_called=1&amp;table_kbn=E&amp;exp_id=0</v>
      </c>
    </row>
    <row r="1317" spans="1:2" x14ac:dyDescent="0.15">
      <c r="A1317" s="1">
        <f>アナメン詳細!A1316</f>
        <v>0</v>
      </c>
      <c r="B1317" t="str">
        <f t="shared" si="20"/>
        <v>https://pro.kinokuniya.co.jp/search_detail/product?search_detail_called=1&amp;table_kbn=E&amp;exp_id=0</v>
      </c>
    </row>
    <row r="1318" spans="1:2" x14ac:dyDescent="0.15">
      <c r="A1318" s="1">
        <f>アナメン詳細!A1317</f>
        <v>0</v>
      </c>
      <c r="B1318" t="str">
        <f t="shared" si="20"/>
        <v>https://pro.kinokuniya.co.jp/search_detail/product?search_detail_called=1&amp;table_kbn=E&amp;exp_id=0</v>
      </c>
    </row>
    <row r="1319" spans="1:2" x14ac:dyDescent="0.15">
      <c r="A1319" s="1">
        <f>アナメン詳細!A1318</f>
        <v>0</v>
      </c>
      <c r="B1319" t="str">
        <f t="shared" si="20"/>
        <v>https://pro.kinokuniya.co.jp/search_detail/product?search_detail_called=1&amp;table_kbn=E&amp;exp_id=0</v>
      </c>
    </row>
    <row r="1320" spans="1:2" x14ac:dyDescent="0.15">
      <c r="A1320" s="1">
        <f>アナメン詳細!A1319</f>
        <v>0</v>
      </c>
      <c r="B1320" t="str">
        <f t="shared" si="20"/>
        <v>https://pro.kinokuniya.co.jp/search_detail/product?search_detail_called=1&amp;table_kbn=E&amp;exp_id=0</v>
      </c>
    </row>
    <row r="1321" spans="1:2" x14ac:dyDescent="0.15">
      <c r="A1321" s="1">
        <f>アナメン詳細!A1320</f>
        <v>0</v>
      </c>
      <c r="B1321" t="str">
        <f t="shared" si="20"/>
        <v>https://pro.kinokuniya.co.jp/search_detail/product?search_detail_called=1&amp;table_kbn=E&amp;exp_id=0</v>
      </c>
    </row>
    <row r="1322" spans="1:2" x14ac:dyDescent="0.15">
      <c r="A1322" s="1">
        <f>アナメン詳細!A1321</f>
        <v>0</v>
      </c>
      <c r="B1322" t="str">
        <f t="shared" si="20"/>
        <v>https://pro.kinokuniya.co.jp/search_detail/product?search_detail_called=1&amp;table_kbn=E&amp;exp_id=0</v>
      </c>
    </row>
    <row r="1323" spans="1:2" x14ac:dyDescent="0.15">
      <c r="A1323" s="1">
        <f>アナメン詳細!A1322</f>
        <v>0</v>
      </c>
      <c r="B1323" t="str">
        <f t="shared" si="20"/>
        <v>https://pro.kinokuniya.co.jp/search_detail/product?search_detail_called=1&amp;table_kbn=E&amp;exp_id=0</v>
      </c>
    </row>
    <row r="1324" spans="1:2" x14ac:dyDescent="0.15">
      <c r="A1324" s="1">
        <f>アナメン詳細!A1323</f>
        <v>0</v>
      </c>
      <c r="B1324" t="str">
        <f t="shared" si="20"/>
        <v>https://pro.kinokuniya.co.jp/search_detail/product?search_detail_called=1&amp;table_kbn=E&amp;exp_id=0</v>
      </c>
    </row>
    <row r="1325" spans="1:2" x14ac:dyDescent="0.15">
      <c r="A1325" s="1">
        <f>アナメン詳細!A1324</f>
        <v>0</v>
      </c>
      <c r="B1325" t="str">
        <f t="shared" si="20"/>
        <v>https://pro.kinokuniya.co.jp/search_detail/product?search_detail_called=1&amp;table_kbn=E&amp;exp_id=0</v>
      </c>
    </row>
    <row r="1326" spans="1:2" x14ac:dyDescent="0.15">
      <c r="A1326" s="1">
        <f>アナメン詳細!A1325</f>
        <v>0</v>
      </c>
      <c r="B1326" t="str">
        <f t="shared" si="20"/>
        <v>https://pro.kinokuniya.co.jp/search_detail/product?search_detail_called=1&amp;table_kbn=E&amp;exp_id=0</v>
      </c>
    </row>
    <row r="1327" spans="1:2" x14ac:dyDescent="0.15">
      <c r="A1327" s="1">
        <f>アナメン詳細!A1326</f>
        <v>0</v>
      </c>
      <c r="B1327" t="str">
        <f t="shared" si="20"/>
        <v>https://pro.kinokuniya.co.jp/search_detail/product?search_detail_called=1&amp;table_kbn=E&amp;exp_id=0</v>
      </c>
    </row>
    <row r="1328" spans="1:2" x14ac:dyDescent="0.15">
      <c r="A1328" s="1">
        <f>アナメン詳細!A1327</f>
        <v>0</v>
      </c>
      <c r="B1328" t="str">
        <f t="shared" si="20"/>
        <v>https://pro.kinokuniya.co.jp/search_detail/product?search_detail_called=1&amp;table_kbn=E&amp;exp_id=0</v>
      </c>
    </row>
    <row r="1329" spans="1:2" x14ac:dyDescent="0.15">
      <c r="A1329" s="1">
        <f>アナメン詳細!A1328</f>
        <v>0</v>
      </c>
      <c r="B1329" t="str">
        <f t="shared" si="20"/>
        <v>https://pro.kinokuniya.co.jp/search_detail/product?search_detail_called=1&amp;table_kbn=E&amp;exp_id=0</v>
      </c>
    </row>
    <row r="1330" spans="1:2" x14ac:dyDescent="0.15">
      <c r="A1330" s="1">
        <f>アナメン詳細!A1329</f>
        <v>0</v>
      </c>
      <c r="B1330" t="str">
        <f t="shared" si="20"/>
        <v>https://pro.kinokuniya.co.jp/search_detail/product?search_detail_called=1&amp;table_kbn=E&amp;exp_id=0</v>
      </c>
    </row>
    <row r="1331" spans="1:2" x14ac:dyDescent="0.15">
      <c r="A1331" s="1">
        <f>アナメン詳細!A1330</f>
        <v>0</v>
      </c>
      <c r="B1331" t="str">
        <f t="shared" si="20"/>
        <v>https://pro.kinokuniya.co.jp/search_detail/product?search_detail_called=1&amp;table_kbn=E&amp;exp_id=0</v>
      </c>
    </row>
    <row r="1332" spans="1:2" x14ac:dyDescent="0.15">
      <c r="A1332" s="1">
        <f>アナメン詳細!A1331</f>
        <v>0</v>
      </c>
      <c r="B1332" t="str">
        <f t="shared" si="20"/>
        <v>https://pro.kinokuniya.co.jp/search_detail/product?search_detail_called=1&amp;table_kbn=E&amp;exp_id=0</v>
      </c>
    </row>
    <row r="1333" spans="1:2" x14ac:dyDescent="0.15">
      <c r="A1333" s="1">
        <f>アナメン詳細!A1332</f>
        <v>0</v>
      </c>
      <c r="B1333" t="str">
        <f t="shared" si="20"/>
        <v>https://pro.kinokuniya.co.jp/search_detail/product?search_detail_called=1&amp;table_kbn=E&amp;exp_id=0</v>
      </c>
    </row>
    <row r="1334" spans="1:2" x14ac:dyDescent="0.15">
      <c r="A1334" s="1">
        <f>アナメン詳細!A1333</f>
        <v>0</v>
      </c>
      <c r="B1334" t="str">
        <f t="shared" si="20"/>
        <v>https://pro.kinokuniya.co.jp/search_detail/product?search_detail_called=1&amp;table_kbn=E&amp;exp_id=0</v>
      </c>
    </row>
    <row r="1335" spans="1:2" x14ac:dyDescent="0.15">
      <c r="A1335" s="1">
        <f>アナメン詳細!A1334</f>
        <v>0</v>
      </c>
      <c r="B1335" t="str">
        <f t="shared" si="20"/>
        <v>https://pro.kinokuniya.co.jp/search_detail/product?search_detail_called=1&amp;table_kbn=E&amp;exp_id=0</v>
      </c>
    </row>
    <row r="1336" spans="1:2" x14ac:dyDescent="0.15">
      <c r="A1336" s="1">
        <f>アナメン詳細!A1335</f>
        <v>0</v>
      </c>
      <c r="B1336" t="str">
        <f t="shared" si="20"/>
        <v>https://pro.kinokuniya.co.jp/search_detail/product?search_detail_called=1&amp;table_kbn=E&amp;exp_id=0</v>
      </c>
    </row>
    <row r="1337" spans="1:2" x14ac:dyDescent="0.15">
      <c r="A1337" s="1">
        <f>アナメン詳細!A1336</f>
        <v>0</v>
      </c>
      <c r="B1337" t="str">
        <f t="shared" si="20"/>
        <v>https://pro.kinokuniya.co.jp/search_detail/product?search_detail_called=1&amp;table_kbn=E&amp;exp_id=0</v>
      </c>
    </row>
    <row r="1338" spans="1:2" x14ac:dyDescent="0.15">
      <c r="A1338" s="1">
        <f>アナメン詳細!A1337</f>
        <v>0</v>
      </c>
      <c r="B1338" t="str">
        <f t="shared" si="20"/>
        <v>https://pro.kinokuniya.co.jp/search_detail/product?search_detail_called=1&amp;table_kbn=E&amp;exp_id=0</v>
      </c>
    </row>
    <row r="1339" spans="1:2" x14ac:dyDescent="0.15">
      <c r="A1339" s="1">
        <f>アナメン詳細!A1338</f>
        <v>0</v>
      </c>
      <c r="B1339" t="str">
        <f t="shared" si="20"/>
        <v>https://pro.kinokuniya.co.jp/search_detail/product?search_detail_called=1&amp;table_kbn=E&amp;exp_id=0</v>
      </c>
    </row>
    <row r="1340" spans="1:2" x14ac:dyDescent="0.15">
      <c r="A1340" s="1">
        <f>アナメン詳細!A1339</f>
        <v>0</v>
      </c>
      <c r="B1340" t="str">
        <f t="shared" si="20"/>
        <v>https://pro.kinokuniya.co.jp/search_detail/product?search_detail_called=1&amp;table_kbn=E&amp;exp_id=0</v>
      </c>
    </row>
    <row r="1341" spans="1:2" x14ac:dyDescent="0.15">
      <c r="A1341" s="1">
        <f>アナメン詳細!A1340</f>
        <v>0</v>
      </c>
      <c r="B1341" t="str">
        <f t="shared" si="20"/>
        <v>https://pro.kinokuniya.co.jp/search_detail/product?search_detail_called=1&amp;table_kbn=E&amp;exp_id=0</v>
      </c>
    </row>
    <row r="1342" spans="1:2" x14ac:dyDescent="0.15">
      <c r="A1342" s="1">
        <f>アナメン詳細!A1341</f>
        <v>0</v>
      </c>
      <c r="B1342" t="str">
        <f t="shared" si="20"/>
        <v>https://pro.kinokuniya.co.jp/search_detail/product?search_detail_called=1&amp;table_kbn=E&amp;exp_id=0</v>
      </c>
    </row>
    <row r="1343" spans="1:2" x14ac:dyDescent="0.15">
      <c r="A1343" s="1">
        <f>アナメン詳細!A1342</f>
        <v>0</v>
      </c>
      <c r="B1343" t="str">
        <f t="shared" si="20"/>
        <v>https://pro.kinokuniya.co.jp/search_detail/product?search_detail_called=1&amp;table_kbn=E&amp;exp_id=0</v>
      </c>
    </row>
    <row r="1344" spans="1:2" x14ac:dyDescent="0.15">
      <c r="A1344" s="1">
        <f>アナメン詳細!A1343</f>
        <v>0</v>
      </c>
      <c r="B1344" t="str">
        <f t="shared" si="20"/>
        <v>https://pro.kinokuniya.co.jp/search_detail/product?search_detail_called=1&amp;table_kbn=E&amp;exp_id=0</v>
      </c>
    </row>
    <row r="1345" spans="1:2" x14ac:dyDescent="0.15">
      <c r="A1345" s="1">
        <f>アナメン詳細!A1344</f>
        <v>0</v>
      </c>
      <c r="B1345" t="str">
        <f t="shared" si="20"/>
        <v>https://pro.kinokuniya.co.jp/search_detail/product?search_detail_called=1&amp;table_kbn=E&amp;exp_id=0</v>
      </c>
    </row>
    <row r="1346" spans="1:2" x14ac:dyDescent="0.15">
      <c r="A1346" s="1">
        <f>アナメン詳細!A1345</f>
        <v>0</v>
      </c>
      <c r="B1346" t="str">
        <f t="shared" si="20"/>
        <v>https://pro.kinokuniya.co.jp/search_detail/product?search_detail_called=1&amp;table_kbn=E&amp;exp_id=0</v>
      </c>
    </row>
    <row r="1347" spans="1:2" x14ac:dyDescent="0.15">
      <c r="A1347" s="1">
        <f>アナメン詳細!A1346</f>
        <v>0</v>
      </c>
      <c r="B1347" t="str">
        <f t="shared" si="20"/>
        <v>https://pro.kinokuniya.co.jp/search_detail/product?search_detail_called=1&amp;table_kbn=E&amp;exp_id=0</v>
      </c>
    </row>
    <row r="1348" spans="1:2" x14ac:dyDescent="0.15">
      <c r="A1348" s="1">
        <f>アナメン詳細!A1347</f>
        <v>0</v>
      </c>
      <c r="B1348" t="str">
        <f t="shared" ref="B1348:B1411" si="21">CONCATENATE($B$1,A1348)</f>
        <v>https://pro.kinokuniya.co.jp/search_detail/product?search_detail_called=1&amp;table_kbn=E&amp;exp_id=0</v>
      </c>
    </row>
    <row r="1349" spans="1:2" x14ac:dyDescent="0.15">
      <c r="A1349" s="1">
        <f>アナメン詳細!A1348</f>
        <v>0</v>
      </c>
      <c r="B1349" t="str">
        <f t="shared" si="21"/>
        <v>https://pro.kinokuniya.co.jp/search_detail/product?search_detail_called=1&amp;table_kbn=E&amp;exp_id=0</v>
      </c>
    </row>
    <row r="1350" spans="1:2" x14ac:dyDescent="0.15">
      <c r="A1350" s="1">
        <f>アナメン詳細!A1349</f>
        <v>0</v>
      </c>
      <c r="B1350" t="str">
        <f t="shared" si="21"/>
        <v>https://pro.kinokuniya.co.jp/search_detail/product?search_detail_called=1&amp;table_kbn=E&amp;exp_id=0</v>
      </c>
    </row>
    <row r="1351" spans="1:2" x14ac:dyDescent="0.15">
      <c r="A1351" s="1">
        <f>アナメン詳細!A1350</f>
        <v>0</v>
      </c>
      <c r="B1351" t="str">
        <f t="shared" si="21"/>
        <v>https://pro.kinokuniya.co.jp/search_detail/product?search_detail_called=1&amp;table_kbn=E&amp;exp_id=0</v>
      </c>
    </row>
    <row r="1352" spans="1:2" x14ac:dyDescent="0.15">
      <c r="A1352" s="1">
        <f>アナメン詳細!A1351</f>
        <v>0</v>
      </c>
      <c r="B1352" t="str">
        <f t="shared" si="21"/>
        <v>https://pro.kinokuniya.co.jp/search_detail/product?search_detail_called=1&amp;table_kbn=E&amp;exp_id=0</v>
      </c>
    </row>
    <row r="1353" spans="1:2" x14ac:dyDescent="0.15">
      <c r="A1353" s="1">
        <f>アナメン詳細!A1352</f>
        <v>0</v>
      </c>
      <c r="B1353" t="str">
        <f t="shared" si="21"/>
        <v>https://pro.kinokuniya.co.jp/search_detail/product?search_detail_called=1&amp;table_kbn=E&amp;exp_id=0</v>
      </c>
    </row>
    <row r="1354" spans="1:2" x14ac:dyDescent="0.15">
      <c r="A1354" s="1">
        <f>アナメン詳細!A1353</f>
        <v>0</v>
      </c>
      <c r="B1354" t="str">
        <f t="shared" si="21"/>
        <v>https://pro.kinokuniya.co.jp/search_detail/product?search_detail_called=1&amp;table_kbn=E&amp;exp_id=0</v>
      </c>
    </row>
    <row r="1355" spans="1:2" x14ac:dyDescent="0.15">
      <c r="A1355" s="1">
        <f>アナメン詳細!A1354</f>
        <v>0</v>
      </c>
      <c r="B1355" t="str">
        <f t="shared" si="21"/>
        <v>https://pro.kinokuniya.co.jp/search_detail/product?search_detail_called=1&amp;table_kbn=E&amp;exp_id=0</v>
      </c>
    </row>
    <row r="1356" spans="1:2" x14ac:dyDescent="0.15">
      <c r="A1356" s="1">
        <f>アナメン詳細!A1355</f>
        <v>0</v>
      </c>
      <c r="B1356" t="str">
        <f t="shared" si="21"/>
        <v>https://pro.kinokuniya.co.jp/search_detail/product?search_detail_called=1&amp;table_kbn=E&amp;exp_id=0</v>
      </c>
    </row>
    <row r="1357" spans="1:2" x14ac:dyDescent="0.15">
      <c r="A1357" s="1">
        <f>アナメン詳細!A1356</f>
        <v>0</v>
      </c>
      <c r="B1357" t="str">
        <f t="shared" si="21"/>
        <v>https://pro.kinokuniya.co.jp/search_detail/product?search_detail_called=1&amp;table_kbn=E&amp;exp_id=0</v>
      </c>
    </row>
    <row r="1358" spans="1:2" x14ac:dyDescent="0.15">
      <c r="A1358" s="1">
        <f>アナメン詳細!A1357</f>
        <v>0</v>
      </c>
      <c r="B1358" t="str">
        <f t="shared" si="21"/>
        <v>https://pro.kinokuniya.co.jp/search_detail/product?search_detail_called=1&amp;table_kbn=E&amp;exp_id=0</v>
      </c>
    </row>
    <row r="1359" spans="1:2" x14ac:dyDescent="0.15">
      <c r="A1359" s="1">
        <f>アナメン詳細!A1358</f>
        <v>0</v>
      </c>
      <c r="B1359" t="str">
        <f t="shared" si="21"/>
        <v>https://pro.kinokuniya.co.jp/search_detail/product?search_detail_called=1&amp;table_kbn=E&amp;exp_id=0</v>
      </c>
    </row>
    <row r="1360" spans="1:2" x14ac:dyDescent="0.15">
      <c r="A1360" s="1">
        <f>アナメン詳細!A1359</f>
        <v>0</v>
      </c>
      <c r="B1360" t="str">
        <f t="shared" si="21"/>
        <v>https://pro.kinokuniya.co.jp/search_detail/product?search_detail_called=1&amp;table_kbn=E&amp;exp_id=0</v>
      </c>
    </row>
    <row r="1361" spans="1:2" x14ac:dyDescent="0.15">
      <c r="A1361" s="1">
        <f>アナメン詳細!A1360</f>
        <v>0</v>
      </c>
      <c r="B1361" t="str">
        <f t="shared" si="21"/>
        <v>https://pro.kinokuniya.co.jp/search_detail/product?search_detail_called=1&amp;table_kbn=E&amp;exp_id=0</v>
      </c>
    </row>
    <row r="1362" spans="1:2" x14ac:dyDescent="0.15">
      <c r="A1362" s="1">
        <f>アナメン詳細!A1361</f>
        <v>0</v>
      </c>
      <c r="B1362" t="str">
        <f t="shared" si="21"/>
        <v>https://pro.kinokuniya.co.jp/search_detail/product?search_detail_called=1&amp;table_kbn=E&amp;exp_id=0</v>
      </c>
    </row>
    <row r="1363" spans="1:2" x14ac:dyDescent="0.15">
      <c r="A1363" s="1">
        <f>アナメン詳細!A1362</f>
        <v>0</v>
      </c>
      <c r="B1363" t="str">
        <f t="shared" si="21"/>
        <v>https://pro.kinokuniya.co.jp/search_detail/product?search_detail_called=1&amp;table_kbn=E&amp;exp_id=0</v>
      </c>
    </row>
    <row r="1364" spans="1:2" x14ac:dyDescent="0.15">
      <c r="A1364" s="1">
        <f>アナメン詳細!A1363</f>
        <v>0</v>
      </c>
      <c r="B1364" t="str">
        <f t="shared" si="21"/>
        <v>https://pro.kinokuniya.co.jp/search_detail/product?search_detail_called=1&amp;table_kbn=E&amp;exp_id=0</v>
      </c>
    </row>
    <row r="1365" spans="1:2" x14ac:dyDescent="0.15">
      <c r="A1365" s="1">
        <f>アナメン詳細!A1364</f>
        <v>0</v>
      </c>
      <c r="B1365" t="str">
        <f t="shared" si="21"/>
        <v>https://pro.kinokuniya.co.jp/search_detail/product?search_detail_called=1&amp;table_kbn=E&amp;exp_id=0</v>
      </c>
    </row>
    <row r="1366" spans="1:2" x14ac:dyDescent="0.15">
      <c r="A1366" s="1">
        <f>アナメン詳細!A1365</f>
        <v>0</v>
      </c>
      <c r="B1366" t="str">
        <f t="shared" si="21"/>
        <v>https://pro.kinokuniya.co.jp/search_detail/product?search_detail_called=1&amp;table_kbn=E&amp;exp_id=0</v>
      </c>
    </row>
    <row r="1367" spans="1:2" x14ac:dyDescent="0.15">
      <c r="A1367" s="1">
        <f>アナメン詳細!A1366</f>
        <v>0</v>
      </c>
      <c r="B1367" t="str">
        <f t="shared" si="21"/>
        <v>https://pro.kinokuniya.co.jp/search_detail/product?search_detail_called=1&amp;table_kbn=E&amp;exp_id=0</v>
      </c>
    </row>
    <row r="1368" spans="1:2" x14ac:dyDescent="0.15">
      <c r="A1368" s="1">
        <f>アナメン詳細!A1367</f>
        <v>0</v>
      </c>
      <c r="B1368" t="str">
        <f t="shared" si="21"/>
        <v>https://pro.kinokuniya.co.jp/search_detail/product?search_detail_called=1&amp;table_kbn=E&amp;exp_id=0</v>
      </c>
    </row>
    <row r="1369" spans="1:2" x14ac:dyDescent="0.15">
      <c r="A1369" s="1">
        <f>アナメン詳細!A1368</f>
        <v>0</v>
      </c>
      <c r="B1369" t="str">
        <f t="shared" si="21"/>
        <v>https://pro.kinokuniya.co.jp/search_detail/product?search_detail_called=1&amp;table_kbn=E&amp;exp_id=0</v>
      </c>
    </row>
    <row r="1370" spans="1:2" x14ac:dyDescent="0.15">
      <c r="A1370" s="1">
        <f>アナメン詳細!A1369</f>
        <v>0</v>
      </c>
      <c r="B1370" t="str">
        <f t="shared" si="21"/>
        <v>https://pro.kinokuniya.co.jp/search_detail/product?search_detail_called=1&amp;table_kbn=E&amp;exp_id=0</v>
      </c>
    </row>
    <row r="1371" spans="1:2" x14ac:dyDescent="0.15">
      <c r="A1371" s="1">
        <f>アナメン詳細!A1370</f>
        <v>0</v>
      </c>
      <c r="B1371" t="str">
        <f t="shared" si="21"/>
        <v>https://pro.kinokuniya.co.jp/search_detail/product?search_detail_called=1&amp;table_kbn=E&amp;exp_id=0</v>
      </c>
    </row>
    <row r="1372" spans="1:2" x14ac:dyDescent="0.15">
      <c r="A1372" s="1">
        <f>アナメン詳細!A1371</f>
        <v>0</v>
      </c>
      <c r="B1372" t="str">
        <f t="shared" si="21"/>
        <v>https://pro.kinokuniya.co.jp/search_detail/product?search_detail_called=1&amp;table_kbn=E&amp;exp_id=0</v>
      </c>
    </row>
    <row r="1373" spans="1:2" x14ac:dyDescent="0.15">
      <c r="A1373" s="1">
        <f>アナメン詳細!A1372</f>
        <v>0</v>
      </c>
      <c r="B1373" t="str">
        <f t="shared" si="21"/>
        <v>https://pro.kinokuniya.co.jp/search_detail/product?search_detail_called=1&amp;table_kbn=E&amp;exp_id=0</v>
      </c>
    </row>
    <row r="1374" spans="1:2" x14ac:dyDescent="0.15">
      <c r="A1374" s="1">
        <f>アナメン詳細!A1373</f>
        <v>0</v>
      </c>
      <c r="B1374" t="str">
        <f t="shared" si="21"/>
        <v>https://pro.kinokuniya.co.jp/search_detail/product?search_detail_called=1&amp;table_kbn=E&amp;exp_id=0</v>
      </c>
    </row>
    <row r="1375" spans="1:2" x14ac:dyDescent="0.15">
      <c r="A1375" s="1">
        <f>アナメン詳細!A1374</f>
        <v>0</v>
      </c>
      <c r="B1375" t="str">
        <f t="shared" si="21"/>
        <v>https://pro.kinokuniya.co.jp/search_detail/product?search_detail_called=1&amp;table_kbn=E&amp;exp_id=0</v>
      </c>
    </row>
    <row r="1376" spans="1:2" x14ac:dyDescent="0.15">
      <c r="A1376" s="1">
        <f>アナメン詳細!A1375</f>
        <v>0</v>
      </c>
      <c r="B1376" t="str">
        <f t="shared" si="21"/>
        <v>https://pro.kinokuniya.co.jp/search_detail/product?search_detail_called=1&amp;table_kbn=E&amp;exp_id=0</v>
      </c>
    </row>
    <row r="1377" spans="1:2" x14ac:dyDescent="0.15">
      <c r="A1377" s="1">
        <f>アナメン詳細!A1376</f>
        <v>0</v>
      </c>
      <c r="B1377" t="str">
        <f t="shared" si="21"/>
        <v>https://pro.kinokuniya.co.jp/search_detail/product?search_detail_called=1&amp;table_kbn=E&amp;exp_id=0</v>
      </c>
    </row>
    <row r="1378" spans="1:2" x14ac:dyDescent="0.15">
      <c r="A1378" s="1">
        <f>アナメン詳細!A1377</f>
        <v>0</v>
      </c>
      <c r="B1378" t="str">
        <f t="shared" si="21"/>
        <v>https://pro.kinokuniya.co.jp/search_detail/product?search_detail_called=1&amp;table_kbn=E&amp;exp_id=0</v>
      </c>
    </row>
    <row r="1379" spans="1:2" x14ac:dyDescent="0.15">
      <c r="A1379" s="1">
        <f>アナメン詳細!A1378</f>
        <v>0</v>
      </c>
      <c r="B1379" t="str">
        <f t="shared" si="21"/>
        <v>https://pro.kinokuniya.co.jp/search_detail/product?search_detail_called=1&amp;table_kbn=E&amp;exp_id=0</v>
      </c>
    </row>
    <row r="1380" spans="1:2" x14ac:dyDescent="0.15">
      <c r="A1380" s="1">
        <f>アナメン詳細!A1379</f>
        <v>0</v>
      </c>
      <c r="B1380" t="str">
        <f t="shared" si="21"/>
        <v>https://pro.kinokuniya.co.jp/search_detail/product?search_detail_called=1&amp;table_kbn=E&amp;exp_id=0</v>
      </c>
    </row>
    <row r="1381" spans="1:2" x14ac:dyDescent="0.15">
      <c r="A1381" s="1">
        <f>アナメン詳細!A1380</f>
        <v>0</v>
      </c>
      <c r="B1381" t="str">
        <f t="shared" si="21"/>
        <v>https://pro.kinokuniya.co.jp/search_detail/product?search_detail_called=1&amp;table_kbn=E&amp;exp_id=0</v>
      </c>
    </row>
    <row r="1382" spans="1:2" x14ac:dyDescent="0.15">
      <c r="A1382" s="1">
        <f>アナメン詳細!A1381</f>
        <v>0</v>
      </c>
      <c r="B1382" t="str">
        <f t="shared" si="21"/>
        <v>https://pro.kinokuniya.co.jp/search_detail/product?search_detail_called=1&amp;table_kbn=E&amp;exp_id=0</v>
      </c>
    </row>
    <row r="1383" spans="1:2" x14ac:dyDescent="0.15">
      <c r="A1383" s="1">
        <f>アナメン詳細!A1382</f>
        <v>0</v>
      </c>
      <c r="B1383" t="str">
        <f t="shared" si="21"/>
        <v>https://pro.kinokuniya.co.jp/search_detail/product?search_detail_called=1&amp;table_kbn=E&amp;exp_id=0</v>
      </c>
    </row>
    <row r="1384" spans="1:2" x14ac:dyDescent="0.15">
      <c r="A1384" s="1">
        <f>アナメン詳細!A1383</f>
        <v>0</v>
      </c>
      <c r="B1384" t="str">
        <f t="shared" si="21"/>
        <v>https://pro.kinokuniya.co.jp/search_detail/product?search_detail_called=1&amp;table_kbn=E&amp;exp_id=0</v>
      </c>
    </row>
    <row r="1385" spans="1:2" x14ac:dyDescent="0.15">
      <c r="A1385" s="1">
        <f>アナメン詳細!A1384</f>
        <v>0</v>
      </c>
      <c r="B1385" t="str">
        <f t="shared" si="21"/>
        <v>https://pro.kinokuniya.co.jp/search_detail/product?search_detail_called=1&amp;table_kbn=E&amp;exp_id=0</v>
      </c>
    </row>
    <row r="1386" spans="1:2" x14ac:dyDescent="0.15">
      <c r="A1386" s="1">
        <f>アナメン詳細!A1385</f>
        <v>0</v>
      </c>
      <c r="B1386" t="str">
        <f t="shared" si="21"/>
        <v>https://pro.kinokuniya.co.jp/search_detail/product?search_detail_called=1&amp;table_kbn=E&amp;exp_id=0</v>
      </c>
    </row>
    <row r="1387" spans="1:2" x14ac:dyDescent="0.15">
      <c r="A1387" s="1">
        <f>アナメン詳細!A1386</f>
        <v>0</v>
      </c>
      <c r="B1387" t="str">
        <f t="shared" si="21"/>
        <v>https://pro.kinokuniya.co.jp/search_detail/product?search_detail_called=1&amp;table_kbn=E&amp;exp_id=0</v>
      </c>
    </row>
    <row r="1388" spans="1:2" x14ac:dyDescent="0.15">
      <c r="A1388" s="1">
        <f>アナメン詳細!A1387</f>
        <v>0</v>
      </c>
      <c r="B1388" t="str">
        <f t="shared" si="21"/>
        <v>https://pro.kinokuniya.co.jp/search_detail/product?search_detail_called=1&amp;table_kbn=E&amp;exp_id=0</v>
      </c>
    </row>
    <row r="1389" spans="1:2" x14ac:dyDescent="0.15">
      <c r="A1389" s="1">
        <f>アナメン詳細!A1388</f>
        <v>0</v>
      </c>
      <c r="B1389" t="str">
        <f t="shared" si="21"/>
        <v>https://pro.kinokuniya.co.jp/search_detail/product?search_detail_called=1&amp;table_kbn=E&amp;exp_id=0</v>
      </c>
    </row>
    <row r="1390" spans="1:2" x14ac:dyDescent="0.15">
      <c r="A1390" s="1">
        <f>アナメン詳細!A1389</f>
        <v>0</v>
      </c>
      <c r="B1390" t="str">
        <f t="shared" si="21"/>
        <v>https://pro.kinokuniya.co.jp/search_detail/product?search_detail_called=1&amp;table_kbn=E&amp;exp_id=0</v>
      </c>
    </row>
    <row r="1391" spans="1:2" x14ac:dyDescent="0.15">
      <c r="A1391" s="1">
        <f>アナメン詳細!A1390</f>
        <v>0</v>
      </c>
      <c r="B1391" t="str">
        <f t="shared" si="21"/>
        <v>https://pro.kinokuniya.co.jp/search_detail/product?search_detail_called=1&amp;table_kbn=E&amp;exp_id=0</v>
      </c>
    </row>
    <row r="1392" spans="1:2" x14ac:dyDescent="0.15">
      <c r="A1392" s="1">
        <f>アナメン詳細!A1391</f>
        <v>0</v>
      </c>
      <c r="B1392" t="str">
        <f t="shared" si="21"/>
        <v>https://pro.kinokuniya.co.jp/search_detail/product?search_detail_called=1&amp;table_kbn=E&amp;exp_id=0</v>
      </c>
    </row>
    <row r="1393" spans="1:2" x14ac:dyDescent="0.15">
      <c r="A1393" s="1">
        <f>アナメン詳細!A1392</f>
        <v>0</v>
      </c>
      <c r="B1393" t="str">
        <f t="shared" si="21"/>
        <v>https://pro.kinokuniya.co.jp/search_detail/product?search_detail_called=1&amp;table_kbn=E&amp;exp_id=0</v>
      </c>
    </row>
    <row r="1394" spans="1:2" x14ac:dyDescent="0.15">
      <c r="A1394" s="1">
        <f>アナメン詳細!A1393</f>
        <v>0</v>
      </c>
      <c r="B1394" t="str">
        <f t="shared" si="21"/>
        <v>https://pro.kinokuniya.co.jp/search_detail/product?search_detail_called=1&amp;table_kbn=E&amp;exp_id=0</v>
      </c>
    </row>
    <row r="1395" spans="1:2" x14ac:dyDescent="0.15">
      <c r="A1395" s="1">
        <f>アナメン詳細!A1394</f>
        <v>0</v>
      </c>
      <c r="B1395" t="str">
        <f t="shared" si="21"/>
        <v>https://pro.kinokuniya.co.jp/search_detail/product?search_detail_called=1&amp;table_kbn=E&amp;exp_id=0</v>
      </c>
    </row>
    <row r="1396" spans="1:2" x14ac:dyDescent="0.15">
      <c r="A1396" s="1">
        <f>アナメン詳細!A1395</f>
        <v>0</v>
      </c>
      <c r="B1396" t="str">
        <f t="shared" si="21"/>
        <v>https://pro.kinokuniya.co.jp/search_detail/product?search_detail_called=1&amp;table_kbn=E&amp;exp_id=0</v>
      </c>
    </row>
    <row r="1397" spans="1:2" x14ac:dyDescent="0.15">
      <c r="A1397" s="1">
        <f>アナメン詳細!A1396</f>
        <v>0</v>
      </c>
      <c r="B1397" t="str">
        <f t="shared" si="21"/>
        <v>https://pro.kinokuniya.co.jp/search_detail/product?search_detail_called=1&amp;table_kbn=E&amp;exp_id=0</v>
      </c>
    </row>
    <row r="1398" spans="1:2" x14ac:dyDescent="0.15">
      <c r="A1398" s="1">
        <f>アナメン詳細!A1397</f>
        <v>0</v>
      </c>
      <c r="B1398" t="str">
        <f t="shared" si="21"/>
        <v>https://pro.kinokuniya.co.jp/search_detail/product?search_detail_called=1&amp;table_kbn=E&amp;exp_id=0</v>
      </c>
    </row>
    <row r="1399" spans="1:2" x14ac:dyDescent="0.15">
      <c r="A1399" s="1">
        <f>アナメン詳細!A1398</f>
        <v>0</v>
      </c>
      <c r="B1399" t="str">
        <f t="shared" si="21"/>
        <v>https://pro.kinokuniya.co.jp/search_detail/product?search_detail_called=1&amp;table_kbn=E&amp;exp_id=0</v>
      </c>
    </row>
    <row r="1400" spans="1:2" x14ac:dyDescent="0.15">
      <c r="A1400" s="1">
        <f>アナメン詳細!A1399</f>
        <v>0</v>
      </c>
      <c r="B1400" t="str">
        <f t="shared" si="21"/>
        <v>https://pro.kinokuniya.co.jp/search_detail/product?search_detail_called=1&amp;table_kbn=E&amp;exp_id=0</v>
      </c>
    </row>
    <row r="1401" spans="1:2" x14ac:dyDescent="0.15">
      <c r="A1401" s="1">
        <f>アナメン詳細!A1400</f>
        <v>0</v>
      </c>
      <c r="B1401" t="str">
        <f t="shared" si="21"/>
        <v>https://pro.kinokuniya.co.jp/search_detail/product?search_detail_called=1&amp;table_kbn=E&amp;exp_id=0</v>
      </c>
    </row>
    <row r="1402" spans="1:2" x14ac:dyDescent="0.15">
      <c r="A1402" s="1">
        <f>アナメン詳細!A1401</f>
        <v>0</v>
      </c>
      <c r="B1402" t="str">
        <f t="shared" si="21"/>
        <v>https://pro.kinokuniya.co.jp/search_detail/product?search_detail_called=1&amp;table_kbn=E&amp;exp_id=0</v>
      </c>
    </row>
    <row r="1403" spans="1:2" x14ac:dyDescent="0.15">
      <c r="A1403" s="1">
        <f>アナメン詳細!A1402</f>
        <v>0</v>
      </c>
      <c r="B1403" t="str">
        <f t="shared" si="21"/>
        <v>https://pro.kinokuniya.co.jp/search_detail/product?search_detail_called=1&amp;table_kbn=E&amp;exp_id=0</v>
      </c>
    </row>
    <row r="1404" spans="1:2" x14ac:dyDescent="0.15">
      <c r="A1404" s="1">
        <f>アナメン詳細!A1403</f>
        <v>0</v>
      </c>
      <c r="B1404" t="str">
        <f t="shared" si="21"/>
        <v>https://pro.kinokuniya.co.jp/search_detail/product?search_detail_called=1&amp;table_kbn=E&amp;exp_id=0</v>
      </c>
    </row>
    <row r="1405" spans="1:2" x14ac:dyDescent="0.15">
      <c r="A1405" s="1">
        <f>アナメン詳細!A1404</f>
        <v>0</v>
      </c>
      <c r="B1405" t="str">
        <f t="shared" si="21"/>
        <v>https://pro.kinokuniya.co.jp/search_detail/product?search_detail_called=1&amp;table_kbn=E&amp;exp_id=0</v>
      </c>
    </row>
    <row r="1406" spans="1:2" x14ac:dyDescent="0.15">
      <c r="A1406" s="1">
        <f>アナメン詳細!A1405</f>
        <v>0</v>
      </c>
      <c r="B1406" t="str">
        <f t="shared" si="21"/>
        <v>https://pro.kinokuniya.co.jp/search_detail/product?search_detail_called=1&amp;table_kbn=E&amp;exp_id=0</v>
      </c>
    </row>
    <row r="1407" spans="1:2" x14ac:dyDescent="0.15">
      <c r="A1407" s="1">
        <f>アナメン詳細!A1406</f>
        <v>0</v>
      </c>
      <c r="B1407" t="str">
        <f t="shared" si="21"/>
        <v>https://pro.kinokuniya.co.jp/search_detail/product?search_detail_called=1&amp;table_kbn=E&amp;exp_id=0</v>
      </c>
    </row>
    <row r="1408" spans="1:2" x14ac:dyDescent="0.15">
      <c r="A1408" s="1">
        <f>アナメン詳細!A1407</f>
        <v>0</v>
      </c>
      <c r="B1408" t="str">
        <f t="shared" si="21"/>
        <v>https://pro.kinokuniya.co.jp/search_detail/product?search_detail_called=1&amp;table_kbn=E&amp;exp_id=0</v>
      </c>
    </row>
    <row r="1409" spans="1:2" x14ac:dyDescent="0.15">
      <c r="A1409" s="1">
        <f>アナメン詳細!A1408</f>
        <v>0</v>
      </c>
      <c r="B1409" t="str">
        <f t="shared" si="21"/>
        <v>https://pro.kinokuniya.co.jp/search_detail/product?search_detail_called=1&amp;table_kbn=E&amp;exp_id=0</v>
      </c>
    </row>
    <row r="1410" spans="1:2" x14ac:dyDescent="0.15">
      <c r="A1410" s="1">
        <f>アナメン詳細!A1409</f>
        <v>0</v>
      </c>
      <c r="B1410" t="str">
        <f t="shared" si="21"/>
        <v>https://pro.kinokuniya.co.jp/search_detail/product?search_detail_called=1&amp;table_kbn=E&amp;exp_id=0</v>
      </c>
    </row>
    <row r="1411" spans="1:2" x14ac:dyDescent="0.15">
      <c r="A1411" s="1">
        <f>アナメン詳細!A1410</f>
        <v>0</v>
      </c>
      <c r="B1411" t="str">
        <f t="shared" si="21"/>
        <v>https://pro.kinokuniya.co.jp/search_detail/product?search_detail_called=1&amp;table_kbn=E&amp;exp_id=0</v>
      </c>
    </row>
    <row r="1412" spans="1:2" x14ac:dyDescent="0.15">
      <c r="A1412" s="1">
        <f>アナメン詳細!A1411</f>
        <v>0</v>
      </c>
      <c r="B1412" t="str">
        <f t="shared" ref="B1412:B1475" si="22">CONCATENATE($B$1,A1412)</f>
        <v>https://pro.kinokuniya.co.jp/search_detail/product?search_detail_called=1&amp;table_kbn=E&amp;exp_id=0</v>
      </c>
    </row>
    <row r="1413" spans="1:2" x14ac:dyDescent="0.15">
      <c r="A1413" s="1">
        <f>アナメン詳細!A1412</f>
        <v>0</v>
      </c>
      <c r="B1413" t="str">
        <f t="shared" si="22"/>
        <v>https://pro.kinokuniya.co.jp/search_detail/product?search_detail_called=1&amp;table_kbn=E&amp;exp_id=0</v>
      </c>
    </row>
    <row r="1414" spans="1:2" x14ac:dyDescent="0.15">
      <c r="A1414" s="1">
        <f>アナメン詳細!A1413</f>
        <v>0</v>
      </c>
      <c r="B1414" t="str">
        <f t="shared" si="22"/>
        <v>https://pro.kinokuniya.co.jp/search_detail/product?search_detail_called=1&amp;table_kbn=E&amp;exp_id=0</v>
      </c>
    </row>
    <row r="1415" spans="1:2" x14ac:dyDescent="0.15">
      <c r="A1415" s="1">
        <f>アナメン詳細!A1414</f>
        <v>0</v>
      </c>
      <c r="B1415" t="str">
        <f t="shared" si="22"/>
        <v>https://pro.kinokuniya.co.jp/search_detail/product?search_detail_called=1&amp;table_kbn=E&amp;exp_id=0</v>
      </c>
    </row>
    <row r="1416" spans="1:2" x14ac:dyDescent="0.15">
      <c r="A1416" s="1">
        <f>アナメン詳細!A1415</f>
        <v>0</v>
      </c>
      <c r="B1416" t="str">
        <f t="shared" si="22"/>
        <v>https://pro.kinokuniya.co.jp/search_detail/product?search_detail_called=1&amp;table_kbn=E&amp;exp_id=0</v>
      </c>
    </row>
    <row r="1417" spans="1:2" x14ac:dyDescent="0.15">
      <c r="A1417" s="1">
        <f>アナメン詳細!A1416</f>
        <v>0</v>
      </c>
      <c r="B1417" t="str">
        <f t="shared" si="22"/>
        <v>https://pro.kinokuniya.co.jp/search_detail/product?search_detail_called=1&amp;table_kbn=E&amp;exp_id=0</v>
      </c>
    </row>
    <row r="1418" spans="1:2" x14ac:dyDescent="0.15">
      <c r="A1418" s="1">
        <f>アナメン詳細!A1417</f>
        <v>0</v>
      </c>
      <c r="B1418" t="str">
        <f t="shared" si="22"/>
        <v>https://pro.kinokuniya.co.jp/search_detail/product?search_detail_called=1&amp;table_kbn=E&amp;exp_id=0</v>
      </c>
    </row>
    <row r="1419" spans="1:2" x14ac:dyDescent="0.15">
      <c r="A1419" s="1">
        <f>アナメン詳細!A1418</f>
        <v>0</v>
      </c>
      <c r="B1419" t="str">
        <f t="shared" si="22"/>
        <v>https://pro.kinokuniya.co.jp/search_detail/product?search_detail_called=1&amp;table_kbn=E&amp;exp_id=0</v>
      </c>
    </row>
    <row r="1420" spans="1:2" x14ac:dyDescent="0.15">
      <c r="A1420" s="1">
        <f>アナメン詳細!A1419</f>
        <v>0</v>
      </c>
      <c r="B1420" t="str">
        <f t="shared" si="22"/>
        <v>https://pro.kinokuniya.co.jp/search_detail/product?search_detail_called=1&amp;table_kbn=E&amp;exp_id=0</v>
      </c>
    </row>
    <row r="1421" spans="1:2" x14ac:dyDescent="0.15">
      <c r="A1421" s="1">
        <f>アナメン詳細!A1420</f>
        <v>0</v>
      </c>
      <c r="B1421" t="str">
        <f t="shared" si="22"/>
        <v>https://pro.kinokuniya.co.jp/search_detail/product?search_detail_called=1&amp;table_kbn=E&amp;exp_id=0</v>
      </c>
    </row>
    <row r="1422" spans="1:2" x14ac:dyDescent="0.15">
      <c r="A1422" s="1">
        <f>アナメン詳細!A1421</f>
        <v>0</v>
      </c>
      <c r="B1422" t="str">
        <f t="shared" si="22"/>
        <v>https://pro.kinokuniya.co.jp/search_detail/product?search_detail_called=1&amp;table_kbn=E&amp;exp_id=0</v>
      </c>
    </row>
    <row r="1423" spans="1:2" x14ac:dyDescent="0.15">
      <c r="A1423" s="1">
        <f>アナメン詳細!A1422</f>
        <v>0</v>
      </c>
      <c r="B1423" t="str">
        <f t="shared" si="22"/>
        <v>https://pro.kinokuniya.co.jp/search_detail/product?search_detail_called=1&amp;table_kbn=E&amp;exp_id=0</v>
      </c>
    </row>
    <row r="1424" spans="1:2" x14ac:dyDescent="0.15">
      <c r="A1424" s="1">
        <f>アナメン詳細!A1423</f>
        <v>0</v>
      </c>
      <c r="B1424" t="str">
        <f t="shared" si="22"/>
        <v>https://pro.kinokuniya.co.jp/search_detail/product?search_detail_called=1&amp;table_kbn=E&amp;exp_id=0</v>
      </c>
    </row>
    <row r="1425" spans="1:2" x14ac:dyDescent="0.15">
      <c r="A1425" s="1">
        <f>アナメン詳細!A1424</f>
        <v>0</v>
      </c>
      <c r="B1425" t="str">
        <f t="shared" si="22"/>
        <v>https://pro.kinokuniya.co.jp/search_detail/product?search_detail_called=1&amp;table_kbn=E&amp;exp_id=0</v>
      </c>
    </row>
    <row r="1426" spans="1:2" x14ac:dyDescent="0.15">
      <c r="A1426" s="1">
        <f>アナメン詳細!A1425</f>
        <v>0</v>
      </c>
      <c r="B1426" t="str">
        <f t="shared" si="22"/>
        <v>https://pro.kinokuniya.co.jp/search_detail/product?search_detail_called=1&amp;table_kbn=E&amp;exp_id=0</v>
      </c>
    </row>
    <row r="1427" spans="1:2" x14ac:dyDescent="0.15">
      <c r="A1427" s="1">
        <f>アナメン詳細!A1426</f>
        <v>0</v>
      </c>
      <c r="B1427" t="str">
        <f t="shared" si="22"/>
        <v>https://pro.kinokuniya.co.jp/search_detail/product?search_detail_called=1&amp;table_kbn=E&amp;exp_id=0</v>
      </c>
    </row>
    <row r="1428" spans="1:2" x14ac:dyDescent="0.15">
      <c r="A1428" s="1">
        <f>アナメン詳細!A1427</f>
        <v>0</v>
      </c>
      <c r="B1428" t="str">
        <f t="shared" si="22"/>
        <v>https://pro.kinokuniya.co.jp/search_detail/product?search_detail_called=1&amp;table_kbn=E&amp;exp_id=0</v>
      </c>
    </row>
    <row r="1429" spans="1:2" x14ac:dyDescent="0.15">
      <c r="A1429" s="1">
        <f>アナメン詳細!A1428</f>
        <v>0</v>
      </c>
      <c r="B1429" t="str">
        <f t="shared" si="22"/>
        <v>https://pro.kinokuniya.co.jp/search_detail/product?search_detail_called=1&amp;table_kbn=E&amp;exp_id=0</v>
      </c>
    </row>
    <row r="1430" spans="1:2" x14ac:dyDescent="0.15">
      <c r="A1430" s="1">
        <f>アナメン詳細!A1429</f>
        <v>0</v>
      </c>
      <c r="B1430" t="str">
        <f t="shared" si="22"/>
        <v>https://pro.kinokuniya.co.jp/search_detail/product?search_detail_called=1&amp;table_kbn=E&amp;exp_id=0</v>
      </c>
    </row>
    <row r="1431" spans="1:2" x14ac:dyDescent="0.15">
      <c r="A1431" s="1">
        <f>アナメン詳細!A1430</f>
        <v>0</v>
      </c>
      <c r="B1431" t="str">
        <f t="shared" si="22"/>
        <v>https://pro.kinokuniya.co.jp/search_detail/product?search_detail_called=1&amp;table_kbn=E&amp;exp_id=0</v>
      </c>
    </row>
    <row r="1432" spans="1:2" x14ac:dyDescent="0.15">
      <c r="A1432" s="1">
        <f>アナメン詳細!A1431</f>
        <v>0</v>
      </c>
      <c r="B1432" t="str">
        <f t="shared" si="22"/>
        <v>https://pro.kinokuniya.co.jp/search_detail/product?search_detail_called=1&amp;table_kbn=E&amp;exp_id=0</v>
      </c>
    </row>
    <row r="1433" spans="1:2" x14ac:dyDescent="0.15">
      <c r="A1433" s="1">
        <f>アナメン詳細!A1432</f>
        <v>0</v>
      </c>
      <c r="B1433" t="str">
        <f t="shared" si="22"/>
        <v>https://pro.kinokuniya.co.jp/search_detail/product?search_detail_called=1&amp;table_kbn=E&amp;exp_id=0</v>
      </c>
    </row>
    <row r="1434" spans="1:2" x14ac:dyDescent="0.15">
      <c r="A1434" s="1">
        <f>アナメン詳細!A1433</f>
        <v>0</v>
      </c>
      <c r="B1434" t="str">
        <f t="shared" si="22"/>
        <v>https://pro.kinokuniya.co.jp/search_detail/product?search_detail_called=1&amp;table_kbn=E&amp;exp_id=0</v>
      </c>
    </row>
    <row r="1435" spans="1:2" x14ac:dyDescent="0.15">
      <c r="A1435" s="1">
        <f>アナメン詳細!A1434</f>
        <v>0</v>
      </c>
      <c r="B1435" t="str">
        <f t="shared" si="22"/>
        <v>https://pro.kinokuniya.co.jp/search_detail/product?search_detail_called=1&amp;table_kbn=E&amp;exp_id=0</v>
      </c>
    </row>
    <row r="1436" spans="1:2" x14ac:dyDescent="0.15">
      <c r="A1436" s="1">
        <f>アナメン詳細!A1435</f>
        <v>0</v>
      </c>
      <c r="B1436" t="str">
        <f t="shared" si="22"/>
        <v>https://pro.kinokuniya.co.jp/search_detail/product?search_detail_called=1&amp;table_kbn=E&amp;exp_id=0</v>
      </c>
    </row>
    <row r="1437" spans="1:2" x14ac:dyDescent="0.15">
      <c r="A1437" s="1">
        <f>アナメン詳細!A1436</f>
        <v>0</v>
      </c>
      <c r="B1437" t="str">
        <f t="shared" si="22"/>
        <v>https://pro.kinokuniya.co.jp/search_detail/product?search_detail_called=1&amp;table_kbn=E&amp;exp_id=0</v>
      </c>
    </row>
    <row r="1438" spans="1:2" x14ac:dyDescent="0.15">
      <c r="A1438" s="1">
        <f>アナメン詳細!A1437</f>
        <v>0</v>
      </c>
      <c r="B1438" t="str">
        <f t="shared" si="22"/>
        <v>https://pro.kinokuniya.co.jp/search_detail/product?search_detail_called=1&amp;table_kbn=E&amp;exp_id=0</v>
      </c>
    </row>
    <row r="1439" spans="1:2" x14ac:dyDescent="0.15">
      <c r="A1439" s="1">
        <f>アナメン詳細!A1438</f>
        <v>0</v>
      </c>
      <c r="B1439" t="str">
        <f t="shared" si="22"/>
        <v>https://pro.kinokuniya.co.jp/search_detail/product?search_detail_called=1&amp;table_kbn=E&amp;exp_id=0</v>
      </c>
    </row>
    <row r="1440" spans="1:2" x14ac:dyDescent="0.15">
      <c r="A1440" s="1">
        <f>アナメン詳細!A1439</f>
        <v>0</v>
      </c>
      <c r="B1440" t="str">
        <f t="shared" si="22"/>
        <v>https://pro.kinokuniya.co.jp/search_detail/product?search_detail_called=1&amp;table_kbn=E&amp;exp_id=0</v>
      </c>
    </row>
    <row r="1441" spans="1:2" x14ac:dyDescent="0.15">
      <c r="A1441" s="1">
        <f>アナメン詳細!A1440</f>
        <v>0</v>
      </c>
      <c r="B1441" t="str">
        <f t="shared" si="22"/>
        <v>https://pro.kinokuniya.co.jp/search_detail/product?search_detail_called=1&amp;table_kbn=E&amp;exp_id=0</v>
      </c>
    </row>
    <row r="1442" spans="1:2" x14ac:dyDescent="0.15">
      <c r="A1442" s="1">
        <f>アナメン詳細!A1441</f>
        <v>0</v>
      </c>
      <c r="B1442" t="str">
        <f t="shared" si="22"/>
        <v>https://pro.kinokuniya.co.jp/search_detail/product?search_detail_called=1&amp;table_kbn=E&amp;exp_id=0</v>
      </c>
    </row>
    <row r="1443" spans="1:2" x14ac:dyDescent="0.15">
      <c r="A1443" s="1">
        <f>アナメン詳細!A1442</f>
        <v>0</v>
      </c>
      <c r="B1443" t="str">
        <f t="shared" si="22"/>
        <v>https://pro.kinokuniya.co.jp/search_detail/product?search_detail_called=1&amp;table_kbn=E&amp;exp_id=0</v>
      </c>
    </row>
    <row r="1444" spans="1:2" x14ac:dyDescent="0.15">
      <c r="A1444" s="1">
        <f>アナメン詳細!A1443</f>
        <v>0</v>
      </c>
      <c r="B1444" t="str">
        <f t="shared" si="22"/>
        <v>https://pro.kinokuniya.co.jp/search_detail/product?search_detail_called=1&amp;table_kbn=E&amp;exp_id=0</v>
      </c>
    </row>
    <row r="1445" spans="1:2" x14ac:dyDescent="0.15">
      <c r="A1445" s="1">
        <f>アナメン詳細!A1444</f>
        <v>0</v>
      </c>
      <c r="B1445" t="str">
        <f t="shared" si="22"/>
        <v>https://pro.kinokuniya.co.jp/search_detail/product?search_detail_called=1&amp;table_kbn=E&amp;exp_id=0</v>
      </c>
    </row>
    <row r="1446" spans="1:2" x14ac:dyDescent="0.15">
      <c r="A1446" s="1">
        <f>アナメン詳細!A1445</f>
        <v>0</v>
      </c>
      <c r="B1446" t="str">
        <f t="shared" si="22"/>
        <v>https://pro.kinokuniya.co.jp/search_detail/product?search_detail_called=1&amp;table_kbn=E&amp;exp_id=0</v>
      </c>
    </row>
    <row r="1447" spans="1:2" x14ac:dyDescent="0.15">
      <c r="A1447" s="1">
        <f>アナメン詳細!A1446</f>
        <v>0</v>
      </c>
      <c r="B1447" t="str">
        <f t="shared" si="22"/>
        <v>https://pro.kinokuniya.co.jp/search_detail/product?search_detail_called=1&amp;table_kbn=E&amp;exp_id=0</v>
      </c>
    </row>
    <row r="1448" spans="1:2" x14ac:dyDescent="0.15">
      <c r="A1448" s="1">
        <f>アナメン詳細!A1447</f>
        <v>0</v>
      </c>
      <c r="B1448" t="str">
        <f t="shared" si="22"/>
        <v>https://pro.kinokuniya.co.jp/search_detail/product?search_detail_called=1&amp;table_kbn=E&amp;exp_id=0</v>
      </c>
    </row>
    <row r="1449" spans="1:2" x14ac:dyDescent="0.15">
      <c r="A1449" s="1">
        <f>アナメン詳細!A1448</f>
        <v>0</v>
      </c>
      <c r="B1449" t="str">
        <f t="shared" si="22"/>
        <v>https://pro.kinokuniya.co.jp/search_detail/product?search_detail_called=1&amp;table_kbn=E&amp;exp_id=0</v>
      </c>
    </row>
    <row r="1450" spans="1:2" x14ac:dyDescent="0.15">
      <c r="A1450" s="1">
        <f>アナメン詳細!A1449</f>
        <v>0</v>
      </c>
      <c r="B1450" t="str">
        <f t="shared" si="22"/>
        <v>https://pro.kinokuniya.co.jp/search_detail/product?search_detail_called=1&amp;table_kbn=E&amp;exp_id=0</v>
      </c>
    </row>
    <row r="1451" spans="1:2" x14ac:dyDescent="0.15">
      <c r="A1451" s="1">
        <f>アナメン詳細!A1450</f>
        <v>0</v>
      </c>
      <c r="B1451" t="str">
        <f t="shared" si="22"/>
        <v>https://pro.kinokuniya.co.jp/search_detail/product?search_detail_called=1&amp;table_kbn=E&amp;exp_id=0</v>
      </c>
    </row>
    <row r="1452" spans="1:2" x14ac:dyDescent="0.15">
      <c r="A1452" s="1">
        <f>アナメン詳細!A1451</f>
        <v>0</v>
      </c>
      <c r="B1452" t="str">
        <f t="shared" si="22"/>
        <v>https://pro.kinokuniya.co.jp/search_detail/product?search_detail_called=1&amp;table_kbn=E&amp;exp_id=0</v>
      </c>
    </row>
    <row r="1453" spans="1:2" x14ac:dyDescent="0.15">
      <c r="A1453" s="1">
        <f>アナメン詳細!A1452</f>
        <v>0</v>
      </c>
      <c r="B1453" t="str">
        <f t="shared" si="22"/>
        <v>https://pro.kinokuniya.co.jp/search_detail/product?search_detail_called=1&amp;table_kbn=E&amp;exp_id=0</v>
      </c>
    </row>
    <row r="1454" spans="1:2" x14ac:dyDescent="0.15">
      <c r="A1454" s="1">
        <f>アナメン詳細!A1453</f>
        <v>0</v>
      </c>
      <c r="B1454" t="str">
        <f t="shared" si="22"/>
        <v>https://pro.kinokuniya.co.jp/search_detail/product?search_detail_called=1&amp;table_kbn=E&amp;exp_id=0</v>
      </c>
    </row>
    <row r="1455" spans="1:2" x14ac:dyDescent="0.15">
      <c r="A1455" s="1">
        <f>アナメン詳細!A1454</f>
        <v>0</v>
      </c>
      <c r="B1455" t="str">
        <f t="shared" si="22"/>
        <v>https://pro.kinokuniya.co.jp/search_detail/product?search_detail_called=1&amp;table_kbn=E&amp;exp_id=0</v>
      </c>
    </row>
    <row r="1456" spans="1:2" x14ac:dyDescent="0.15">
      <c r="A1456" s="1">
        <f>アナメン詳細!A1455</f>
        <v>0</v>
      </c>
      <c r="B1456" t="str">
        <f t="shared" si="22"/>
        <v>https://pro.kinokuniya.co.jp/search_detail/product?search_detail_called=1&amp;table_kbn=E&amp;exp_id=0</v>
      </c>
    </row>
    <row r="1457" spans="1:2" x14ac:dyDescent="0.15">
      <c r="A1457" s="1">
        <f>アナメン詳細!A1456</f>
        <v>0</v>
      </c>
      <c r="B1457" t="str">
        <f t="shared" si="22"/>
        <v>https://pro.kinokuniya.co.jp/search_detail/product?search_detail_called=1&amp;table_kbn=E&amp;exp_id=0</v>
      </c>
    </row>
    <row r="1458" spans="1:2" x14ac:dyDescent="0.15">
      <c r="A1458" s="1">
        <f>アナメン詳細!A1457</f>
        <v>0</v>
      </c>
      <c r="B1458" t="str">
        <f t="shared" si="22"/>
        <v>https://pro.kinokuniya.co.jp/search_detail/product?search_detail_called=1&amp;table_kbn=E&amp;exp_id=0</v>
      </c>
    </row>
    <row r="1459" spans="1:2" x14ac:dyDescent="0.15">
      <c r="A1459" s="1">
        <f>アナメン詳細!A1458</f>
        <v>0</v>
      </c>
      <c r="B1459" t="str">
        <f t="shared" si="22"/>
        <v>https://pro.kinokuniya.co.jp/search_detail/product?search_detail_called=1&amp;table_kbn=E&amp;exp_id=0</v>
      </c>
    </row>
    <row r="1460" spans="1:2" x14ac:dyDescent="0.15">
      <c r="A1460" s="1">
        <f>アナメン詳細!A1459</f>
        <v>0</v>
      </c>
      <c r="B1460" t="str">
        <f t="shared" si="22"/>
        <v>https://pro.kinokuniya.co.jp/search_detail/product?search_detail_called=1&amp;table_kbn=E&amp;exp_id=0</v>
      </c>
    </row>
    <row r="1461" spans="1:2" x14ac:dyDescent="0.15">
      <c r="A1461" s="1">
        <f>アナメン詳細!A1460</f>
        <v>0</v>
      </c>
      <c r="B1461" t="str">
        <f t="shared" si="22"/>
        <v>https://pro.kinokuniya.co.jp/search_detail/product?search_detail_called=1&amp;table_kbn=E&amp;exp_id=0</v>
      </c>
    </row>
    <row r="1462" spans="1:2" x14ac:dyDescent="0.15">
      <c r="A1462" s="1">
        <f>アナメン詳細!A1461</f>
        <v>0</v>
      </c>
      <c r="B1462" t="str">
        <f t="shared" si="22"/>
        <v>https://pro.kinokuniya.co.jp/search_detail/product?search_detail_called=1&amp;table_kbn=E&amp;exp_id=0</v>
      </c>
    </row>
    <row r="1463" spans="1:2" x14ac:dyDescent="0.15">
      <c r="A1463" s="1">
        <f>アナメン詳細!A1462</f>
        <v>0</v>
      </c>
      <c r="B1463" t="str">
        <f t="shared" si="22"/>
        <v>https://pro.kinokuniya.co.jp/search_detail/product?search_detail_called=1&amp;table_kbn=E&amp;exp_id=0</v>
      </c>
    </row>
    <row r="1464" spans="1:2" x14ac:dyDescent="0.15">
      <c r="A1464" s="1">
        <f>アナメン詳細!A1463</f>
        <v>0</v>
      </c>
      <c r="B1464" t="str">
        <f t="shared" si="22"/>
        <v>https://pro.kinokuniya.co.jp/search_detail/product?search_detail_called=1&amp;table_kbn=E&amp;exp_id=0</v>
      </c>
    </row>
    <row r="1465" spans="1:2" x14ac:dyDescent="0.15">
      <c r="A1465" s="1">
        <f>アナメン詳細!A1464</f>
        <v>0</v>
      </c>
      <c r="B1465" t="str">
        <f t="shared" si="22"/>
        <v>https://pro.kinokuniya.co.jp/search_detail/product?search_detail_called=1&amp;table_kbn=E&amp;exp_id=0</v>
      </c>
    </row>
    <row r="1466" spans="1:2" x14ac:dyDescent="0.15">
      <c r="A1466" s="1">
        <f>アナメン詳細!A1465</f>
        <v>0</v>
      </c>
      <c r="B1466" t="str">
        <f t="shared" si="22"/>
        <v>https://pro.kinokuniya.co.jp/search_detail/product?search_detail_called=1&amp;table_kbn=E&amp;exp_id=0</v>
      </c>
    </row>
    <row r="1467" spans="1:2" x14ac:dyDescent="0.15">
      <c r="A1467" s="1">
        <f>アナメン詳細!A1466</f>
        <v>0</v>
      </c>
      <c r="B1467" t="str">
        <f t="shared" si="22"/>
        <v>https://pro.kinokuniya.co.jp/search_detail/product?search_detail_called=1&amp;table_kbn=E&amp;exp_id=0</v>
      </c>
    </row>
    <row r="1468" spans="1:2" x14ac:dyDescent="0.15">
      <c r="A1468" s="1">
        <f>アナメン詳細!A1467</f>
        <v>0</v>
      </c>
      <c r="B1468" t="str">
        <f t="shared" si="22"/>
        <v>https://pro.kinokuniya.co.jp/search_detail/product?search_detail_called=1&amp;table_kbn=E&amp;exp_id=0</v>
      </c>
    </row>
    <row r="1469" spans="1:2" x14ac:dyDescent="0.15">
      <c r="A1469" s="1">
        <f>アナメン詳細!A1468</f>
        <v>0</v>
      </c>
      <c r="B1469" t="str">
        <f t="shared" si="22"/>
        <v>https://pro.kinokuniya.co.jp/search_detail/product?search_detail_called=1&amp;table_kbn=E&amp;exp_id=0</v>
      </c>
    </row>
    <row r="1470" spans="1:2" x14ac:dyDescent="0.15">
      <c r="A1470" s="1">
        <f>アナメン詳細!A1469</f>
        <v>0</v>
      </c>
      <c r="B1470" t="str">
        <f t="shared" si="22"/>
        <v>https://pro.kinokuniya.co.jp/search_detail/product?search_detail_called=1&amp;table_kbn=E&amp;exp_id=0</v>
      </c>
    </row>
    <row r="1471" spans="1:2" x14ac:dyDescent="0.15">
      <c r="A1471" s="1">
        <f>アナメン詳細!A1470</f>
        <v>0</v>
      </c>
      <c r="B1471" t="str">
        <f t="shared" si="22"/>
        <v>https://pro.kinokuniya.co.jp/search_detail/product?search_detail_called=1&amp;table_kbn=E&amp;exp_id=0</v>
      </c>
    </row>
    <row r="1472" spans="1:2" x14ac:dyDescent="0.15">
      <c r="A1472" s="1">
        <f>アナメン詳細!A1471</f>
        <v>0</v>
      </c>
      <c r="B1472" t="str">
        <f t="shared" si="22"/>
        <v>https://pro.kinokuniya.co.jp/search_detail/product?search_detail_called=1&amp;table_kbn=E&amp;exp_id=0</v>
      </c>
    </row>
    <row r="1473" spans="1:2" x14ac:dyDescent="0.15">
      <c r="A1473" s="1">
        <f>アナメン詳細!A1472</f>
        <v>0</v>
      </c>
      <c r="B1473" t="str">
        <f t="shared" si="22"/>
        <v>https://pro.kinokuniya.co.jp/search_detail/product?search_detail_called=1&amp;table_kbn=E&amp;exp_id=0</v>
      </c>
    </row>
    <row r="1474" spans="1:2" x14ac:dyDescent="0.15">
      <c r="A1474" s="1">
        <f>アナメン詳細!A1473</f>
        <v>0</v>
      </c>
      <c r="B1474" t="str">
        <f t="shared" si="22"/>
        <v>https://pro.kinokuniya.co.jp/search_detail/product?search_detail_called=1&amp;table_kbn=E&amp;exp_id=0</v>
      </c>
    </row>
    <row r="1475" spans="1:2" x14ac:dyDescent="0.15">
      <c r="A1475" s="1">
        <f>アナメン詳細!A1474</f>
        <v>0</v>
      </c>
      <c r="B1475" t="str">
        <f t="shared" si="22"/>
        <v>https://pro.kinokuniya.co.jp/search_detail/product?search_detail_called=1&amp;table_kbn=E&amp;exp_id=0</v>
      </c>
    </row>
    <row r="1476" spans="1:2" x14ac:dyDescent="0.15">
      <c r="A1476" s="1">
        <f>アナメン詳細!A1475</f>
        <v>0</v>
      </c>
      <c r="B1476" t="str">
        <f t="shared" ref="B1476:B1539" si="23">CONCATENATE($B$1,A1476)</f>
        <v>https://pro.kinokuniya.co.jp/search_detail/product?search_detail_called=1&amp;table_kbn=E&amp;exp_id=0</v>
      </c>
    </row>
    <row r="1477" spans="1:2" x14ac:dyDescent="0.15">
      <c r="A1477" s="1">
        <f>アナメン詳細!A1476</f>
        <v>0</v>
      </c>
      <c r="B1477" t="str">
        <f t="shared" si="23"/>
        <v>https://pro.kinokuniya.co.jp/search_detail/product?search_detail_called=1&amp;table_kbn=E&amp;exp_id=0</v>
      </c>
    </row>
    <row r="1478" spans="1:2" x14ac:dyDescent="0.15">
      <c r="A1478" s="1">
        <f>アナメン詳細!A1477</f>
        <v>0</v>
      </c>
      <c r="B1478" t="str">
        <f t="shared" si="23"/>
        <v>https://pro.kinokuniya.co.jp/search_detail/product?search_detail_called=1&amp;table_kbn=E&amp;exp_id=0</v>
      </c>
    </row>
    <row r="1479" spans="1:2" x14ac:dyDescent="0.15">
      <c r="A1479" s="1">
        <f>アナメン詳細!A1478</f>
        <v>0</v>
      </c>
      <c r="B1479" t="str">
        <f t="shared" si="23"/>
        <v>https://pro.kinokuniya.co.jp/search_detail/product?search_detail_called=1&amp;table_kbn=E&amp;exp_id=0</v>
      </c>
    </row>
    <row r="1480" spans="1:2" x14ac:dyDescent="0.15">
      <c r="A1480" s="1">
        <f>アナメン詳細!A1479</f>
        <v>0</v>
      </c>
      <c r="B1480" t="str">
        <f t="shared" si="23"/>
        <v>https://pro.kinokuniya.co.jp/search_detail/product?search_detail_called=1&amp;table_kbn=E&amp;exp_id=0</v>
      </c>
    </row>
    <row r="1481" spans="1:2" x14ac:dyDescent="0.15">
      <c r="A1481" s="1">
        <f>アナメン詳細!A1480</f>
        <v>0</v>
      </c>
      <c r="B1481" t="str">
        <f t="shared" si="23"/>
        <v>https://pro.kinokuniya.co.jp/search_detail/product?search_detail_called=1&amp;table_kbn=E&amp;exp_id=0</v>
      </c>
    </row>
    <row r="1482" spans="1:2" x14ac:dyDescent="0.15">
      <c r="A1482" s="1">
        <f>アナメン詳細!A1481</f>
        <v>0</v>
      </c>
      <c r="B1482" t="str">
        <f t="shared" si="23"/>
        <v>https://pro.kinokuniya.co.jp/search_detail/product?search_detail_called=1&amp;table_kbn=E&amp;exp_id=0</v>
      </c>
    </row>
    <row r="1483" spans="1:2" x14ac:dyDescent="0.15">
      <c r="A1483" s="1">
        <f>アナメン詳細!A1482</f>
        <v>0</v>
      </c>
      <c r="B1483" t="str">
        <f t="shared" si="23"/>
        <v>https://pro.kinokuniya.co.jp/search_detail/product?search_detail_called=1&amp;table_kbn=E&amp;exp_id=0</v>
      </c>
    </row>
    <row r="1484" spans="1:2" x14ac:dyDescent="0.15">
      <c r="A1484" s="1">
        <f>アナメン詳細!A1483</f>
        <v>0</v>
      </c>
      <c r="B1484" t="str">
        <f t="shared" si="23"/>
        <v>https://pro.kinokuniya.co.jp/search_detail/product?search_detail_called=1&amp;table_kbn=E&amp;exp_id=0</v>
      </c>
    </row>
    <row r="1485" spans="1:2" x14ac:dyDescent="0.15">
      <c r="A1485" s="1">
        <f>アナメン詳細!A1484</f>
        <v>0</v>
      </c>
      <c r="B1485" t="str">
        <f t="shared" si="23"/>
        <v>https://pro.kinokuniya.co.jp/search_detail/product?search_detail_called=1&amp;table_kbn=E&amp;exp_id=0</v>
      </c>
    </row>
    <row r="1486" spans="1:2" x14ac:dyDescent="0.15">
      <c r="A1486" s="1">
        <f>アナメン詳細!A1485</f>
        <v>0</v>
      </c>
      <c r="B1486" t="str">
        <f t="shared" si="23"/>
        <v>https://pro.kinokuniya.co.jp/search_detail/product?search_detail_called=1&amp;table_kbn=E&amp;exp_id=0</v>
      </c>
    </row>
    <row r="1487" spans="1:2" x14ac:dyDescent="0.15">
      <c r="A1487" s="1">
        <f>アナメン詳細!A1486</f>
        <v>0</v>
      </c>
      <c r="B1487" t="str">
        <f t="shared" si="23"/>
        <v>https://pro.kinokuniya.co.jp/search_detail/product?search_detail_called=1&amp;table_kbn=E&amp;exp_id=0</v>
      </c>
    </row>
    <row r="1488" spans="1:2" x14ac:dyDescent="0.15">
      <c r="A1488" s="1">
        <f>アナメン詳細!A1487</f>
        <v>0</v>
      </c>
      <c r="B1488" t="str">
        <f t="shared" si="23"/>
        <v>https://pro.kinokuniya.co.jp/search_detail/product?search_detail_called=1&amp;table_kbn=E&amp;exp_id=0</v>
      </c>
    </row>
    <row r="1489" spans="1:2" x14ac:dyDescent="0.15">
      <c r="A1489" s="1">
        <f>アナメン詳細!A1488</f>
        <v>0</v>
      </c>
      <c r="B1489" t="str">
        <f t="shared" si="23"/>
        <v>https://pro.kinokuniya.co.jp/search_detail/product?search_detail_called=1&amp;table_kbn=E&amp;exp_id=0</v>
      </c>
    </row>
    <row r="1490" spans="1:2" x14ac:dyDescent="0.15">
      <c r="A1490" s="1">
        <f>アナメン詳細!A1489</f>
        <v>0</v>
      </c>
      <c r="B1490" t="str">
        <f t="shared" si="23"/>
        <v>https://pro.kinokuniya.co.jp/search_detail/product?search_detail_called=1&amp;table_kbn=E&amp;exp_id=0</v>
      </c>
    </row>
    <row r="1491" spans="1:2" x14ac:dyDescent="0.15">
      <c r="A1491" s="1">
        <f>アナメン詳細!A1490</f>
        <v>0</v>
      </c>
      <c r="B1491" t="str">
        <f t="shared" si="23"/>
        <v>https://pro.kinokuniya.co.jp/search_detail/product?search_detail_called=1&amp;table_kbn=E&amp;exp_id=0</v>
      </c>
    </row>
    <row r="1492" spans="1:2" x14ac:dyDescent="0.15">
      <c r="A1492" s="1">
        <f>アナメン詳細!A1491</f>
        <v>0</v>
      </c>
      <c r="B1492" t="str">
        <f t="shared" si="23"/>
        <v>https://pro.kinokuniya.co.jp/search_detail/product?search_detail_called=1&amp;table_kbn=E&amp;exp_id=0</v>
      </c>
    </row>
    <row r="1493" spans="1:2" x14ac:dyDescent="0.15">
      <c r="A1493" s="1">
        <f>アナメン詳細!A1492</f>
        <v>0</v>
      </c>
      <c r="B1493" t="str">
        <f t="shared" si="23"/>
        <v>https://pro.kinokuniya.co.jp/search_detail/product?search_detail_called=1&amp;table_kbn=E&amp;exp_id=0</v>
      </c>
    </row>
    <row r="1494" spans="1:2" x14ac:dyDescent="0.15">
      <c r="A1494" s="1">
        <f>アナメン詳細!A1493</f>
        <v>0</v>
      </c>
      <c r="B1494" t="str">
        <f t="shared" si="23"/>
        <v>https://pro.kinokuniya.co.jp/search_detail/product?search_detail_called=1&amp;table_kbn=E&amp;exp_id=0</v>
      </c>
    </row>
    <row r="1495" spans="1:2" x14ac:dyDescent="0.15">
      <c r="A1495" s="1">
        <f>アナメン詳細!A1494</f>
        <v>0</v>
      </c>
      <c r="B1495" t="str">
        <f t="shared" si="23"/>
        <v>https://pro.kinokuniya.co.jp/search_detail/product?search_detail_called=1&amp;table_kbn=E&amp;exp_id=0</v>
      </c>
    </row>
    <row r="1496" spans="1:2" x14ac:dyDescent="0.15">
      <c r="A1496" s="1">
        <f>アナメン詳細!A1495</f>
        <v>0</v>
      </c>
      <c r="B1496" t="str">
        <f t="shared" si="23"/>
        <v>https://pro.kinokuniya.co.jp/search_detail/product?search_detail_called=1&amp;table_kbn=E&amp;exp_id=0</v>
      </c>
    </row>
    <row r="1497" spans="1:2" x14ac:dyDescent="0.15">
      <c r="A1497" s="1">
        <f>アナメン詳細!A1496</f>
        <v>0</v>
      </c>
      <c r="B1497" t="str">
        <f t="shared" si="23"/>
        <v>https://pro.kinokuniya.co.jp/search_detail/product?search_detail_called=1&amp;table_kbn=E&amp;exp_id=0</v>
      </c>
    </row>
    <row r="1498" spans="1:2" x14ac:dyDescent="0.15">
      <c r="A1498" s="1">
        <f>アナメン詳細!A1497</f>
        <v>0</v>
      </c>
      <c r="B1498" t="str">
        <f t="shared" si="23"/>
        <v>https://pro.kinokuniya.co.jp/search_detail/product?search_detail_called=1&amp;table_kbn=E&amp;exp_id=0</v>
      </c>
    </row>
    <row r="1499" spans="1:2" x14ac:dyDescent="0.15">
      <c r="A1499" s="1">
        <f>アナメン詳細!A1498</f>
        <v>0</v>
      </c>
      <c r="B1499" t="str">
        <f t="shared" si="23"/>
        <v>https://pro.kinokuniya.co.jp/search_detail/product?search_detail_called=1&amp;table_kbn=E&amp;exp_id=0</v>
      </c>
    </row>
    <row r="1500" spans="1:2" x14ac:dyDescent="0.15">
      <c r="A1500" s="1">
        <f>アナメン詳細!A1499</f>
        <v>0</v>
      </c>
      <c r="B1500" t="str">
        <f t="shared" si="23"/>
        <v>https://pro.kinokuniya.co.jp/search_detail/product?search_detail_called=1&amp;table_kbn=E&amp;exp_id=0</v>
      </c>
    </row>
    <row r="1501" spans="1:2" x14ac:dyDescent="0.15">
      <c r="A1501" s="1">
        <f>アナメン詳細!A1500</f>
        <v>0</v>
      </c>
      <c r="B1501" t="str">
        <f t="shared" si="23"/>
        <v>https://pro.kinokuniya.co.jp/search_detail/product?search_detail_called=1&amp;table_kbn=E&amp;exp_id=0</v>
      </c>
    </row>
    <row r="1502" spans="1:2" x14ac:dyDescent="0.15">
      <c r="A1502" s="1">
        <f>アナメン詳細!A1501</f>
        <v>0</v>
      </c>
      <c r="B1502" t="str">
        <f t="shared" si="23"/>
        <v>https://pro.kinokuniya.co.jp/search_detail/product?search_detail_called=1&amp;table_kbn=E&amp;exp_id=0</v>
      </c>
    </row>
    <row r="1503" spans="1:2" x14ac:dyDescent="0.15">
      <c r="A1503" s="1">
        <f>アナメン詳細!A1502</f>
        <v>0</v>
      </c>
      <c r="B1503" t="str">
        <f t="shared" si="23"/>
        <v>https://pro.kinokuniya.co.jp/search_detail/product?search_detail_called=1&amp;table_kbn=E&amp;exp_id=0</v>
      </c>
    </row>
    <row r="1504" spans="1:2" x14ac:dyDescent="0.15">
      <c r="A1504" s="1">
        <f>アナメン詳細!A1503</f>
        <v>0</v>
      </c>
      <c r="B1504" t="str">
        <f t="shared" si="23"/>
        <v>https://pro.kinokuniya.co.jp/search_detail/product?search_detail_called=1&amp;table_kbn=E&amp;exp_id=0</v>
      </c>
    </row>
    <row r="1505" spans="1:2" x14ac:dyDescent="0.15">
      <c r="A1505" s="1">
        <f>アナメン詳細!A1504</f>
        <v>0</v>
      </c>
      <c r="B1505" t="str">
        <f t="shared" si="23"/>
        <v>https://pro.kinokuniya.co.jp/search_detail/product?search_detail_called=1&amp;table_kbn=E&amp;exp_id=0</v>
      </c>
    </row>
    <row r="1506" spans="1:2" x14ac:dyDescent="0.15">
      <c r="A1506" s="1">
        <f>アナメン詳細!A1505</f>
        <v>0</v>
      </c>
      <c r="B1506" t="str">
        <f t="shared" si="23"/>
        <v>https://pro.kinokuniya.co.jp/search_detail/product?search_detail_called=1&amp;table_kbn=E&amp;exp_id=0</v>
      </c>
    </row>
    <row r="1507" spans="1:2" x14ac:dyDescent="0.15">
      <c r="A1507" s="1">
        <f>アナメン詳細!A1506</f>
        <v>0</v>
      </c>
      <c r="B1507" t="str">
        <f t="shared" si="23"/>
        <v>https://pro.kinokuniya.co.jp/search_detail/product?search_detail_called=1&amp;table_kbn=E&amp;exp_id=0</v>
      </c>
    </row>
    <row r="1508" spans="1:2" x14ac:dyDescent="0.15">
      <c r="A1508" s="1">
        <f>アナメン詳細!A1507</f>
        <v>0</v>
      </c>
      <c r="B1508" t="str">
        <f t="shared" si="23"/>
        <v>https://pro.kinokuniya.co.jp/search_detail/product?search_detail_called=1&amp;table_kbn=E&amp;exp_id=0</v>
      </c>
    </row>
    <row r="1509" spans="1:2" x14ac:dyDescent="0.15">
      <c r="A1509" s="1">
        <f>アナメン詳細!A1508</f>
        <v>0</v>
      </c>
      <c r="B1509" t="str">
        <f t="shared" si="23"/>
        <v>https://pro.kinokuniya.co.jp/search_detail/product?search_detail_called=1&amp;table_kbn=E&amp;exp_id=0</v>
      </c>
    </row>
    <row r="1510" spans="1:2" x14ac:dyDescent="0.15">
      <c r="A1510" s="1">
        <f>アナメン詳細!A1509</f>
        <v>0</v>
      </c>
      <c r="B1510" t="str">
        <f t="shared" si="23"/>
        <v>https://pro.kinokuniya.co.jp/search_detail/product?search_detail_called=1&amp;table_kbn=E&amp;exp_id=0</v>
      </c>
    </row>
    <row r="1511" spans="1:2" x14ac:dyDescent="0.15">
      <c r="A1511" s="1">
        <f>アナメン詳細!A1510</f>
        <v>0</v>
      </c>
      <c r="B1511" t="str">
        <f t="shared" si="23"/>
        <v>https://pro.kinokuniya.co.jp/search_detail/product?search_detail_called=1&amp;table_kbn=E&amp;exp_id=0</v>
      </c>
    </row>
    <row r="1512" spans="1:2" x14ac:dyDescent="0.15">
      <c r="A1512" s="1">
        <f>アナメン詳細!A1511</f>
        <v>0</v>
      </c>
      <c r="B1512" t="str">
        <f t="shared" si="23"/>
        <v>https://pro.kinokuniya.co.jp/search_detail/product?search_detail_called=1&amp;table_kbn=E&amp;exp_id=0</v>
      </c>
    </row>
    <row r="1513" spans="1:2" x14ac:dyDescent="0.15">
      <c r="A1513" s="1">
        <f>アナメン詳細!A1512</f>
        <v>0</v>
      </c>
      <c r="B1513" t="str">
        <f t="shared" si="23"/>
        <v>https://pro.kinokuniya.co.jp/search_detail/product?search_detail_called=1&amp;table_kbn=E&amp;exp_id=0</v>
      </c>
    </row>
    <row r="1514" spans="1:2" x14ac:dyDescent="0.15">
      <c r="A1514" s="1">
        <f>アナメン詳細!A1513</f>
        <v>0</v>
      </c>
      <c r="B1514" t="str">
        <f t="shared" si="23"/>
        <v>https://pro.kinokuniya.co.jp/search_detail/product?search_detail_called=1&amp;table_kbn=E&amp;exp_id=0</v>
      </c>
    </row>
    <row r="1515" spans="1:2" x14ac:dyDescent="0.15">
      <c r="A1515" s="1">
        <f>アナメン詳細!A1514</f>
        <v>0</v>
      </c>
      <c r="B1515" t="str">
        <f t="shared" si="23"/>
        <v>https://pro.kinokuniya.co.jp/search_detail/product?search_detail_called=1&amp;table_kbn=E&amp;exp_id=0</v>
      </c>
    </row>
    <row r="1516" spans="1:2" x14ac:dyDescent="0.15">
      <c r="A1516" s="1">
        <f>アナメン詳細!A1515</f>
        <v>0</v>
      </c>
      <c r="B1516" t="str">
        <f t="shared" si="23"/>
        <v>https://pro.kinokuniya.co.jp/search_detail/product?search_detail_called=1&amp;table_kbn=E&amp;exp_id=0</v>
      </c>
    </row>
    <row r="1517" spans="1:2" x14ac:dyDescent="0.15">
      <c r="A1517" s="1">
        <f>アナメン詳細!A1516</f>
        <v>0</v>
      </c>
      <c r="B1517" t="str">
        <f t="shared" si="23"/>
        <v>https://pro.kinokuniya.co.jp/search_detail/product?search_detail_called=1&amp;table_kbn=E&amp;exp_id=0</v>
      </c>
    </row>
    <row r="1518" spans="1:2" x14ac:dyDescent="0.15">
      <c r="A1518" s="1">
        <f>アナメン詳細!A1517</f>
        <v>0</v>
      </c>
      <c r="B1518" t="str">
        <f t="shared" si="23"/>
        <v>https://pro.kinokuniya.co.jp/search_detail/product?search_detail_called=1&amp;table_kbn=E&amp;exp_id=0</v>
      </c>
    </row>
    <row r="1519" spans="1:2" x14ac:dyDescent="0.15">
      <c r="A1519" s="1">
        <f>アナメン詳細!A1518</f>
        <v>0</v>
      </c>
      <c r="B1519" t="str">
        <f t="shared" si="23"/>
        <v>https://pro.kinokuniya.co.jp/search_detail/product?search_detail_called=1&amp;table_kbn=E&amp;exp_id=0</v>
      </c>
    </row>
    <row r="1520" spans="1:2" x14ac:dyDescent="0.15">
      <c r="A1520" s="1">
        <f>アナメン詳細!A1519</f>
        <v>0</v>
      </c>
      <c r="B1520" t="str">
        <f t="shared" si="23"/>
        <v>https://pro.kinokuniya.co.jp/search_detail/product?search_detail_called=1&amp;table_kbn=E&amp;exp_id=0</v>
      </c>
    </row>
    <row r="1521" spans="1:2" x14ac:dyDescent="0.15">
      <c r="A1521" s="1">
        <f>アナメン詳細!A1520</f>
        <v>0</v>
      </c>
      <c r="B1521" t="str">
        <f t="shared" si="23"/>
        <v>https://pro.kinokuniya.co.jp/search_detail/product?search_detail_called=1&amp;table_kbn=E&amp;exp_id=0</v>
      </c>
    </row>
    <row r="1522" spans="1:2" x14ac:dyDescent="0.15">
      <c r="A1522" s="1">
        <f>アナメン詳細!A1521</f>
        <v>0</v>
      </c>
      <c r="B1522" t="str">
        <f t="shared" si="23"/>
        <v>https://pro.kinokuniya.co.jp/search_detail/product?search_detail_called=1&amp;table_kbn=E&amp;exp_id=0</v>
      </c>
    </row>
    <row r="1523" spans="1:2" x14ac:dyDescent="0.15">
      <c r="A1523" s="1">
        <f>アナメン詳細!A1522</f>
        <v>0</v>
      </c>
      <c r="B1523" t="str">
        <f t="shared" si="23"/>
        <v>https://pro.kinokuniya.co.jp/search_detail/product?search_detail_called=1&amp;table_kbn=E&amp;exp_id=0</v>
      </c>
    </row>
    <row r="1524" spans="1:2" x14ac:dyDescent="0.15">
      <c r="A1524" s="1">
        <f>アナメン詳細!A1523</f>
        <v>0</v>
      </c>
      <c r="B1524" t="str">
        <f t="shared" si="23"/>
        <v>https://pro.kinokuniya.co.jp/search_detail/product?search_detail_called=1&amp;table_kbn=E&amp;exp_id=0</v>
      </c>
    </row>
    <row r="1525" spans="1:2" x14ac:dyDescent="0.15">
      <c r="A1525" s="1">
        <f>アナメン詳細!A1524</f>
        <v>0</v>
      </c>
      <c r="B1525" t="str">
        <f t="shared" si="23"/>
        <v>https://pro.kinokuniya.co.jp/search_detail/product?search_detail_called=1&amp;table_kbn=E&amp;exp_id=0</v>
      </c>
    </row>
    <row r="1526" spans="1:2" x14ac:dyDescent="0.15">
      <c r="A1526" s="1">
        <f>アナメン詳細!A1525</f>
        <v>0</v>
      </c>
      <c r="B1526" t="str">
        <f t="shared" si="23"/>
        <v>https://pro.kinokuniya.co.jp/search_detail/product?search_detail_called=1&amp;table_kbn=E&amp;exp_id=0</v>
      </c>
    </row>
    <row r="1527" spans="1:2" x14ac:dyDescent="0.15">
      <c r="A1527" s="1">
        <f>アナメン詳細!A1526</f>
        <v>0</v>
      </c>
      <c r="B1527" t="str">
        <f t="shared" si="23"/>
        <v>https://pro.kinokuniya.co.jp/search_detail/product?search_detail_called=1&amp;table_kbn=E&amp;exp_id=0</v>
      </c>
    </row>
    <row r="1528" spans="1:2" x14ac:dyDescent="0.15">
      <c r="A1528" s="1">
        <f>アナメン詳細!A1527</f>
        <v>0</v>
      </c>
      <c r="B1528" t="str">
        <f t="shared" si="23"/>
        <v>https://pro.kinokuniya.co.jp/search_detail/product?search_detail_called=1&amp;table_kbn=E&amp;exp_id=0</v>
      </c>
    </row>
    <row r="1529" spans="1:2" x14ac:dyDescent="0.15">
      <c r="A1529" s="1">
        <f>アナメン詳細!A1528</f>
        <v>0</v>
      </c>
      <c r="B1529" t="str">
        <f t="shared" si="23"/>
        <v>https://pro.kinokuniya.co.jp/search_detail/product?search_detail_called=1&amp;table_kbn=E&amp;exp_id=0</v>
      </c>
    </row>
    <row r="1530" spans="1:2" x14ac:dyDescent="0.15">
      <c r="A1530" s="1">
        <f>アナメン詳細!A1529</f>
        <v>0</v>
      </c>
      <c r="B1530" t="str">
        <f t="shared" si="23"/>
        <v>https://pro.kinokuniya.co.jp/search_detail/product?search_detail_called=1&amp;table_kbn=E&amp;exp_id=0</v>
      </c>
    </row>
    <row r="1531" spans="1:2" x14ac:dyDescent="0.15">
      <c r="A1531" s="1">
        <f>アナメン詳細!A1530</f>
        <v>0</v>
      </c>
      <c r="B1531" t="str">
        <f t="shared" si="23"/>
        <v>https://pro.kinokuniya.co.jp/search_detail/product?search_detail_called=1&amp;table_kbn=E&amp;exp_id=0</v>
      </c>
    </row>
    <row r="1532" spans="1:2" x14ac:dyDescent="0.15">
      <c r="A1532" s="1">
        <f>アナメン詳細!A1531</f>
        <v>0</v>
      </c>
      <c r="B1532" t="str">
        <f t="shared" si="23"/>
        <v>https://pro.kinokuniya.co.jp/search_detail/product?search_detail_called=1&amp;table_kbn=E&amp;exp_id=0</v>
      </c>
    </row>
    <row r="1533" spans="1:2" x14ac:dyDescent="0.15">
      <c r="A1533" s="1">
        <f>アナメン詳細!A1532</f>
        <v>0</v>
      </c>
      <c r="B1533" t="str">
        <f t="shared" si="23"/>
        <v>https://pro.kinokuniya.co.jp/search_detail/product?search_detail_called=1&amp;table_kbn=E&amp;exp_id=0</v>
      </c>
    </row>
    <row r="1534" spans="1:2" x14ac:dyDescent="0.15">
      <c r="A1534" s="1">
        <f>アナメン詳細!A1533</f>
        <v>0</v>
      </c>
      <c r="B1534" t="str">
        <f t="shared" si="23"/>
        <v>https://pro.kinokuniya.co.jp/search_detail/product?search_detail_called=1&amp;table_kbn=E&amp;exp_id=0</v>
      </c>
    </row>
    <row r="1535" spans="1:2" x14ac:dyDescent="0.15">
      <c r="A1535" s="1">
        <f>アナメン詳細!A1534</f>
        <v>0</v>
      </c>
      <c r="B1535" t="str">
        <f t="shared" si="23"/>
        <v>https://pro.kinokuniya.co.jp/search_detail/product?search_detail_called=1&amp;table_kbn=E&amp;exp_id=0</v>
      </c>
    </row>
    <row r="1536" spans="1:2" x14ac:dyDescent="0.15">
      <c r="A1536" s="1">
        <f>アナメン詳細!A1535</f>
        <v>0</v>
      </c>
      <c r="B1536" t="str">
        <f t="shared" si="23"/>
        <v>https://pro.kinokuniya.co.jp/search_detail/product?search_detail_called=1&amp;table_kbn=E&amp;exp_id=0</v>
      </c>
    </row>
    <row r="1537" spans="1:2" x14ac:dyDescent="0.15">
      <c r="A1537" s="1">
        <f>アナメン詳細!A1536</f>
        <v>0</v>
      </c>
      <c r="B1537" t="str">
        <f t="shared" si="23"/>
        <v>https://pro.kinokuniya.co.jp/search_detail/product?search_detail_called=1&amp;table_kbn=E&amp;exp_id=0</v>
      </c>
    </row>
    <row r="1538" spans="1:2" x14ac:dyDescent="0.15">
      <c r="A1538" s="1">
        <f>アナメン詳細!A1537</f>
        <v>0</v>
      </c>
      <c r="B1538" t="str">
        <f t="shared" si="23"/>
        <v>https://pro.kinokuniya.co.jp/search_detail/product?search_detail_called=1&amp;table_kbn=E&amp;exp_id=0</v>
      </c>
    </row>
    <row r="1539" spans="1:2" x14ac:dyDescent="0.15">
      <c r="A1539" s="1">
        <f>アナメン詳細!A1538</f>
        <v>0</v>
      </c>
      <c r="B1539" t="str">
        <f t="shared" si="23"/>
        <v>https://pro.kinokuniya.co.jp/search_detail/product?search_detail_called=1&amp;table_kbn=E&amp;exp_id=0</v>
      </c>
    </row>
    <row r="1540" spans="1:2" x14ac:dyDescent="0.15">
      <c r="A1540" s="1">
        <f>アナメン詳細!A1539</f>
        <v>0</v>
      </c>
      <c r="B1540" t="str">
        <f t="shared" ref="B1540:B1557" si="24">CONCATENATE($B$1,A1540)</f>
        <v>https://pro.kinokuniya.co.jp/search_detail/product?search_detail_called=1&amp;table_kbn=E&amp;exp_id=0</v>
      </c>
    </row>
    <row r="1541" spans="1:2" x14ac:dyDescent="0.15">
      <c r="A1541" s="1">
        <f>アナメン詳細!A1540</f>
        <v>0</v>
      </c>
      <c r="B1541" t="str">
        <f t="shared" si="24"/>
        <v>https://pro.kinokuniya.co.jp/search_detail/product?search_detail_called=1&amp;table_kbn=E&amp;exp_id=0</v>
      </c>
    </row>
    <row r="1542" spans="1:2" x14ac:dyDescent="0.15">
      <c r="A1542" s="1">
        <f>アナメン詳細!A1541</f>
        <v>0</v>
      </c>
      <c r="B1542" t="str">
        <f t="shared" si="24"/>
        <v>https://pro.kinokuniya.co.jp/search_detail/product?search_detail_called=1&amp;table_kbn=E&amp;exp_id=0</v>
      </c>
    </row>
    <row r="1543" spans="1:2" x14ac:dyDescent="0.15">
      <c r="A1543" s="1">
        <f>アナメン詳細!A1542</f>
        <v>0</v>
      </c>
      <c r="B1543" t="str">
        <f t="shared" si="24"/>
        <v>https://pro.kinokuniya.co.jp/search_detail/product?search_detail_called=1&amp;table_kbn=E&amp;exp_id=0</v>
      </c>
    </row>
    <row r="1544" spans="1:2" x14ac:dyDescent="0.15">
      <c r="A1544" s="1">
        <f>アナメン詳細!A1543</f>
        <v>0</v>
      </c>
      <c r="B1544" t="str">
        <f t="shared" si="24"/>
        <v>https://pro.kinokuniya.co.jp/search_detail/product?search_detail_called=1&amp;table_kbn=E&amp;exp_id=0</v>
      </c>
    </row>
    <row r="1545" spans="1:2" x14ac:dyDescent="0.15">
      <c r="A1545" s="1">
        <f>アナメン詳細!A1544</f>
        <v>0</v>
      </c>
      <c r="B1545" t="str">
        <f t="shared" si="24"/>
        <v>https://pro.kinokuniya.co.jp/search_detail/product?search_detail_called=1&amp;table_kbn=E&amp;exp_id=0</v>
      </c>
    </row>
    <row r="1546" spans="1:2" x14ac:dyDescent="0.15">
      <c r="A1546" s="1">
        <f>アナメン詳細!A1545</f>
        <v>0</v>
      </c>
      <c r="B1546" t="str">
        <f t="shared" si="24"/>
        <v>https://pro.kinokuniya.co.jp/search_detail/product?search_detail_called=1&amp;table_kbn=E&amp;exp_id=0</v>
      </c>
    </row>
    <row r="1547" spans="1:2" x14ac:dyDescent="0.15">
      <c r="A1547" s="1">
        <f>アナメン詳細!A1546</f>
        <v>0</v>
      </c>
      <c r="B1547" t="str">
        <f t="shared" si="24"/>
        <v>https://pro.kinokuniya.co.jp/search_detail/product?search_detail_called=1&amp;table_kbn=E&amp;exp_id=0</v>
      </c>
    </row>
    <row r="1548" spans="1:2" x14ac:dyDescent="0.15">
      <c r="A1548" s="1">
        <f>アナメン詳細!A1547</f>
        <v>0</v>
      </c>
      <c r="B1548" t="str">
        <f t="shared" si="24"/>
        <v>https://pro.kinokuniya.co.jp/search_detail/product?search_detail_called=1&amp;table_kbn=E&amp;exp_id=0</v>
      </c>
    </row>
    <row r="1549" spans="1:2" x14ac:dyDescent="0.15">
      <c r="A1549" s="1">
        <f>アナメン詳細!A1548</f>
        <v>0</v>
      </c>
      <c r="B1549" t="str">
        <f t="shared" si="24"/>
        <v>https://pro.kinokuniya.co.jp/search_detail/product?search_detail_called=1&amp;table_kbn=E&amp;exp_id=0</v>
      </c>
    </row>
    <row r="1550" spans="1:2" x14ac:dyDescent="0.15">
      <c r="A1550" s="1">
        <f>アナメン詳細!A1549</f>
        <v>0</v>
      </c>
      <c r="B1550" t="str">
        <f t="shared" si="24"/>
        <v>https://pro.kinokuniya.co.jp/search_detail/product?search_detail_called=1&amp;table_kbn=E&amp;exp_id=0</v>
      </c>
    </row>
    <row r="1551" spans="1:2" x14ac:dyDescent="0.15">
      <c r="A1551" s="1">
        <f>アナメン詳細!A1550</f>
        <v>0</v>
      </c>
      <c r="B1551" t="str">
        <f t="shared" si="24"/>
        <v>https://pro.kinokuniya.co.jp/search_detail/product?search_detail_called=1&amp;table_kbn=E&amp;exp_id=0</v>
      </c>
    </row>
    <row r="1552" spans="1:2" x14ac:dyDescent="0.15">
      <c r="A1552" s="1">
        <f>アナメン詳細!A1551</f>
        <v>0</v>
      </c>
      <c r="B1552" t="str">
        <f t="shared" si="24"/>
        <v>https://pro.kinokuniya.co.jp/search_detail/product?search_detail_called=1&amp;table_kbn=E&amp;exp_id=0</v>
      </c>
    </row>
    <row r="1553" spans="1:2" x14ac:dyDescent="0.15">
      <c r="A1553" s="1">
        <f>アナメン詳細!A1552</f>
        <v>0</v>
      </c>
      <c r="B1553" t="str">
        <f t="shared" si="24"/>
        <v>https://pro.kinokuniya.co.jp/search_detail/product?search_detail_called=1&amp;table_kbn=E&amp;exp_id=0</v>
      </c>
    </row>
    <row r="1554" spans="1:2" x14ac:dyDescent="0.15">
      <c r="A1554" s="1">
        <f>アナメン詳細!A1553</f>
        <v>0</v>
      </c>
      <c r="B1554" t="str">
        <f t="shared" si="24"/>
        <v>https://pro.kinokuniya.co.jp/search_detail/product?search_detail_called=1&amp;table_kbn=E&amp;exp_id=0</v>
      </c>
    </row>
    <row r="1555" spans="1:2" x14ac:dyDescent="0.15">
      <c r="A1555" s="1">
        <f>アナメン詳細!A1554</f>
        <v>0</v>
      </c>
      <c r="B1555" t="str">
        <f t="shared" si="24"/>
        <v>https://pro.kinokuniya.co.jp/search_detail/product?search_detail_called=1&amp;table_kbn=E&amp;exp_id=0</v>
      </c>
    </row>
    <row r="1556" spans="1:2" x14ac:dyDescent="0.15">
      <c r="A1556" s="1">
        <f>アナメン詳細!A1555</f>
        <v>0</v>
      </c>
      <c r="B1556" t="str">
        <f t="shared" si="24"/>
        <v>https://pro.kinokuniya.co.jp/search_detail/product?search_detail_called=1&amp;table_kbn=E&amp;exp_id=0</v>
      </c>
    </row>
    <row r="1557" spans="1:2" x14ac:dyDescent="0.15">
      <c r="A1557" s="1">
        <f>アナメン詳細!A1556</f>
        <v>0</v>
      </c>
      <c r="B1557" t="str">
        <f t="shared" si="24"/>
        <v>https://pro.kinokuniya.co.jp/search_detail/product?search_detail_called=1&amp;table_kbn=E&amp;exp_id=0</v>
      </c>
    </row>
    <row r="1558" spans="1:2" x14ac:dyDescent="0.15">
      <c r="A1558" s="1">
        <f>アナメン詳細!A1557</f>
        <v>0</v>
      </c>
    </row>
    <row r="1559" spans="1:2" x14ac:dyDescent="0.15">
      <c r="A1559" s="1">
        <f>アナメン詳細!A1558</f>
        <v>0</v>
      </c>
    </row>
    <row r="1560" spans="1:2" x14ac:dyDescent="0.15">
      <c r="A1560" s="1">
        <f>アナメン詳細!A1559</f>
        <v>0</v>
      </c>
    </row>
    <row r="1561" spans="1:2" x14ac:dyDescent="0.15">
      <c r="A1561" s="1">
        <f>アナメン詳細!A1560</f>
        <v>0</v>
      </c>
    </row>
    <row r="1562" spans="1:2" x14ac:dyDescent="0.15">
      <c r="A1562" s="1">
        <f>アナメン詳細!A1561</f>
        <v>0</v>
      </c>
    </row>
    <row r="1563" spans="1:2" x14ac:dyDescent="0.15">
      <c r="A1563" s="1">
        <f>アナメン詳細!A1562</f>
        <v>0</v>
      </c>
    </row>
    <row r="1564" spans="1:2" x14ac:dyDescent="0.15">
      <c r="A1564" s="1">
        <f>アナメン詳細!A1563</f>
        <v>0</v>
      </c>
    </row>
    <row r="1565" spans="1:2" x14ac:dyDescent="0.15">
      <c r="A1565" s="1">
        <f>アナメン詳細!A1564</f>
        <v>0</v>
      </c>
    </row>
    <row r="1566" spans="1:2" x14ac:dyDescent="0.15">
      <c r="A1566" s="1">
        <f>アナメン詳細!A1565</f>
        <v>0</v>
      </c>
    </row>
    <row r="1567" spans="1:2" x14ac:dyDescent="0.15">
      <c r="A1567" s="1">
        <f>アナメン詳細!A1566</f>
        <v>0</v>
      </c>
    </row>
    <row r="1568" spans="1:2" x14ac:dyDescent="0.15">
      <c r="A1568" s="1">
        <f>アナメン詳細!A1567</f>
        <v>0</v>
      </c>
    </row>
    <row r="1569" spans="1:1" x14ac:dyDescent="0.15">
      <c r="A1569" s="1">
        <f>アナメン詳細!A1568</f>
        <v>0</v>
      </c>
    </row>
    <row r="1570" spans="1:1" x14ac:dyDescent="0.15">
      <c r="A1570" s="1">
        <f>アナメン詳細!A1569</f>
        <v>0</v>
      </c>
    </row>
    <row r="1571" spans="1:1" x14ac:dyDescent="0.15">
      <c r="A1571" s="1">
        <f>アナメン詳細!A1570</f>
        <v>0</v>
      </c>
    </row>
    <row r="1572" spans="1:1" x14ac:dyDescent="0.15">
      <c r="A1572" s="1">
        <f>アナメン詳細!A1571</f>
        <v>0</v>
      </c>
    </row>
    <row r="1573" spans="1:1" x14ac:dyDescent="0.15">
      <c r="A1573" s="1">
        <f>アナメン詳細!A1572</f>
        <v>0</v>
      </c>
    </row>
    <row r="1574" spans="1:1" x14ac:dyDescent="0.15">
      <c r="A1574" s="1">
        <f>アナメン詳細!A1573</f>
        <v>0</v>
      </c>
    </row>
    <row r="1575" spans="1:1" x14ac:dyDescent="0.15">
      <c r="A1575" s="1">
        <f>アナメン詳細!A1574</f>
        <v>0</v>
      </c>
    </row>
    <row r="1576" spans="1:1" x14ac:dyDescent="0.15">
      <c r="A1576" s="1">
        <f>アナメン詳細!A1575</f>
        <v>0</v>
      </c>
    </row>
    <row r="1577" spans="1:1" x14ac:dyDescent="0.15">
      <c r="A1577" s="1">
        <f>アナメン詳細!A1576</f>
        <v>0</v>
      </c>
    </row>
    <row r="1578" spans="1:1" x14ac:dyDescent="0.15">
      <c r="A1578" s="1">
        <f>アナメン詳細!A1577</f>
        <v>0</v>
      </c>
    </row>
    <row r="1579" spans="1:1" x14ac:dyDescent="0.15">
      <c r="A1579" s="1">
        <f>アナメン詳細!A1578</f>
        <v>0</v>
      </c>
    </row>
    <row r="1580" spans="1:1" x14ac:dyDescent="0.15">
      <c r="A1580" s="1">
        <f>アナメン詳細!A1579</f>
        <v>0</v>
      </c>
    </row>
    <row r="1581" spans="1:1" x14ac:dyDescent="0.15">
      <c r="A1581" s="1">
        <f>アナメン詳細!A1580</f>
        <v>0</v>
      </c>
    </row>
    <row r="1582" spans="1:1" x14ac:dyDescent="0.15">
      <c r="A1582" s="1">
        <f>アナメン詳細!A1581</f>
        <v>0</v>
      </c>
    </row>
    <row r="1583" spans="1:1" x14ac:dyDescent="0.15">
      <c r="A1583" s="1">
        <f>アナメン詳細!A1582</f>
        <v>0</v>
      </c>
    </row>
    <row r="1584" spans="1:1" x14ac:dyDescent="0.15">
      <c r="A1584" s="1">
        <f>アナメン詳細!A1583</f>
        <v>0</v>
      </c>
    </row>
    <row r="1585" spans="1:1" x14ac:dyDescent="0.15">
      <c r="A1585" s="1">
        <f>アナメン詳細!A1584</f>
        <v>0</v>
      </c>
    </row>
    <row r="1586" spans="1:1" x14ac:dyDescent="0.15">
      <c r="A1586" s="1">
        <f>アナメン詳細!A1585</f>
        <v>0</v>
      </c>
    </row>
    <row r="1587" spans="1:1" x14ac:dyDescent="0.15">
      <c r="A1587" s="1">
        <f>アナメン詳細!A1586</f>
        <v>0</v>
      </c>
    </row>
    <row r="1588" spans="1:1" x14ac:dyDescent="0.15">
      <c r="A1588" s="1">
        <f>アナメン詳細!A1587</f>
        <v>0</v>
      </c>
    </row>
    <row r="1589" spans="1:1" x14ac:dyDescent="0.15">
      <c r="A1589" s="1">
        <f>アナメン詳細!A1588</f>
        <v>0</v>
      </c>
    </row>
    <row r="1590" spans="1:1" x14ac:dyDescent="0.15">
      <c r="A1590" s="1">
        <f>アナメン詳細!A1589</f>
        <v>0</v>
      </c>
    </row>
    <row r="1591" spans="1:1" x14ac:dyDescent="0.15">
      <c r="A1591" s="1">
        <f>アナメン詳細!A1590</f>
        <v>0</v>
      </c>
    </row>
    <row r="1592" spans="1:1" x14ac:dyDescent="0.15">
      <c r="A1592" s="1">
        <f>アナメン詳細!A1591</f>
        <v>0</v>
      </c>
    </row>
    <row r="1593" spans="1:1" x14ac:dyDescent="0.15">
      <c r="A1593" s="1">
        <f>アナメン詳細!A1592</f>
        <v>0</v>
      </c>
    </row>
    <row r="1594" spans="1:1" x14ac:dyDescent="0.15">
      <c r="A1594" s="1">
        <f>アナメン詳細!A1593</f>
        <v>0</v>
      </c>
    </row>
    <row r="1595" spans="1:1" x14ac:dyDescent="0.15">
      <c r="A1595" s="1">
        <f>アナメン詳細!A1594</f>
        <v>0</v>
      </c>
    </row>
    <row r="1596" spans="1:1" x14ac:dyDescent="0.15">
      <c r="A1596" s="1">
        <f>アナメン詳細!A1595</f>
        <v>0</v>
      </c>
    </row>
    <row r="1597" spans="1:1" x14ac:dyDescent="0.15">
      <c r="A1597" s="1">
        <f>アナメン詳細!A1596</f>
        <v>0</v>
      </c>
    </row>
    <row r="1598" spans="1:1" x14ac:dyDescent="0.15">
      <c r="A1598" s="1">
        <f>アナメン詳細!A1597</f>
        <v>0</v>
      </c>
    </row>
    <row r="1599" spans="1:1" x14ac:dyDescent="0.15">
      <c r="A1599" s="1">
        <f>アナメン詳細!A1598</f>
        <v>0</v>
      </c>
    </row>
    <row r="1600" spans="1:1" x14ac:dyDescent="0.15">
      <c r="A1600" s="1">
        <f>アナメン詳細!A1599</f>
        <v>0</v>
      </c>
    </row>
    <row r="1601" spans="1:1" x14ac:dyDescent="0.15">
      <c r="A1601" s="1">
        <f>アナメン詳細!A1600</f>
        <v>0</v>
      </c>
    </row>
    <row r="1602" spans="1:1" x14ac:dyDescent="0.15">
      <c r="A1602" s="1">
        <f>アナメン詳細!A1601</f>
        <v>0</v>
      </c>
    </row>
    <row r="1603" spans="1:1" x14ac:dyDescent="0.15">
      <c r="A1603" s="1">
        <f>アナメン詳細!A1602</f>
        <v>0</v>
      </c>
    </row>
    <row r="1604" spans="1:1" x14ac:dyDescent="0.15">
      <c r="A1604" s="1">
        <f>アナメン詳細!A1603</f>
        <v>0</v>
      </c>
    </row>
    <row r="1605" spans="1:1" x14ac:dyDescent="0.15">
      <c r="A1605" s="1">
        <f>アナメン詳細!A1604</f>
        <v>0</v>
      </c>
    </row>
    <row r="1606" spans="1:1" x14ac:dyDescent="0.15">
      <c r="A1606" s="1">
        <f>アナメン詳細!A1605</f>
        <v>0</v>
      </c>
    </row>
    <row r="1607" spans="1:1" x14ac:dyDescent="0.15">
      <c r="A1607" s="1">
        <f>アナメン詳細!A1606</f>
        <v>0</v>
      </c>
    </row>
    <row r="1608" spans="1:1" x14ac:dyDescent="0.15">
      <c r="A1608" s="1">
        <f>アナメン詳細!A1607</f>
        <v>0</v>
      </c>
    </row>
    <row r="1609" spans="1:1" x14ac:dyDescent="0.15">
      <c r="A1609" s="1">
        <f>アナメン詳細!A1608</f>
        <v>0</v>
      </c>
    </row>
    <row r="1610" spans="1:1" x14ac:dyDescent="0.15">
      <c r="A1610" s="1">
        <f>アナメン詳細!A1609</f>
        <v>0</v>
      </c>
    </row>
    <row r="1611" spans="1:1" x14ac:dyDescent="0.15">
      <c r="A1611" s="1">
        <f>アナメン詳細!A1610</f>
        <v>0</v>
      </c>
    </row>
    <row r="1612" spans="1:1" x14ac:dyDescent="0.15">
      <c r="A1612" s="1">
        <f>アナメン詳細!A1611</f>
        <v>0</v>
      </c>
    </row>
    <row r="1613" spans="1:1" x14ac:dyDescent="0.15">
      <c r="A1613" s="1">
        <f>アナメン詳細!A1612</f>
        <v>0</v>
      </c>
    </row>
    <row r="1614" spans="1:1" x14ac:dyDescent="0.15">
      <c r="A1614" s="1">
        <f>アナメン詳細!A1613</f>
        <v>0</v>
      </c>
    </row>
    <row r="1615" spans="1:1" x14ac:dyDescent="0.15">
      <c r="A1615" s="1">
        <f>アナメン詳細!A1614</f>
        <v>0</v>
      </c>
    </row>
    <row r="1616" spans="1:1" x14ac:dyDescent="0.15">
      <c r="A1616" s="1">
        <f>アナメン詳細!A1615</f>
        <v>0</v>
      </c>
    </row>
    <row r="1617" spans="1:1" x14ac:dyDescent="0.15">
      <c r="A1617" s="1">
        <f>アナメン詳細!A1616</f>
        <v>0</v>
      </c>
    </row>
    <row r="1618" spans="1:1" x14ac:dyDescent="0.15">
      <c r="A1618" s="1">
        <f>アナメン詳細!A1617</f>
        <v>0</v>
      </c>
    </row>
    <row r="1619" spans="1:1" x14ac:dyDescent="0.15">
      <c r="A1619" s="1">
        <f>アナメン詳細!A1618</f>
        <v>0</v>
      </c>
    </row>
    <row r="1620" spans="1:1" x14ac:dyDescent="0.15">
      <c r="A1620" s="1">
        <f>アナメン詳細!A1619</f>
        <v>0</v>
      </c>
    </row>
    <row r="1621" spans="1:1" x14ac:dyDescent="0.15">
      <c r="A1621" s="1">
        <f>アナメン詳細!A1620</f>
        <v>0</v>
      </c>
    </row>
    <row r="1622" spans="1:1" x14ac:dyDescent="0.15">
      <c r="A1622" s="1">
        <f>アナメン詳細!A1621</f>
        <v>0</v>
      </c>
    </row>
    <row r="1623" spans="1:1" x14ac:dyDescent="0.15">
      <c r="A1623" s="1">
        <f>アナメン詳細!A1622</f>
        <v>0</v>
      </c>
    </row>
    <row r="1624" spans="1:1" x14ac:dyDescent="0.15">
      <c r="A1624" s="1">
        <f>アナメン詳細!A1623</f>
        <v>0</v>
      </c>
    </row>
    <row r="1625" spans="1:1" x14ac:dyDescent="0.15">
      <c r="A1625" s="1">
        <f>アナメン詳細!A1624</f>
        <v>0</v>
      </c>
    </row>
    <row r="1626" spans="1:1" x14ac:dyDescent="0.15">
      <c r="A1626" s="1">
        <f>アナメン詳細!A1625</f>
        <v>0</v>
      </c>
    </row>
    <row r="1627" spans="1:1" x14ac:dyDescent="0.15">
      <c r="A1627" s="1">
        <f>アナメン詳細!A1626</f>
        <v>0</v>
      </c>
    </row>
    <row r="1628" spans="1:1" x14ac:dyDescent="0.15">
      <c r="A1628" s="1">
        <f>アナメン詳細!A1627</f>
        <v>0</v>
      </c>
    </row>
    <row r="1629" spans="1:1" x14ac:dyDescent="0.15">
      <c r="A1629" s="1">
        <f>アナメン詳細!A1628</f>
        <v>0</v>
      </c>
    </row>
    <row r="1630" spans="1:1" x14ac:dyDescent="0.15">
      <c r="A1630" s="1">
        <f>アナメン詳細!A1629</f>
        <v>0</v>
      </c>
    </row>
    <row r="1631" spans="1:1" x14ac:dyDescent="0.15">
      <c r="A1631" s="1">
        <f>アナメン詳細!A1630</f>
        <v>0</v>
      </c>
    </row>
    <row r="1632" spans="1:1" x14ac:dyDescent="0.15">
      <c r="A1632" s="1">
        <f>アナメン詳細!A1631</f>
        <v>0</v>
      </c>
    </row>
    <row r="1633" spans="1:1" x14ac:dyDescent="0.15">
      <c r="A1633" s="1">
        <f>アナメン詳細!A1632</f>
        <v>0</v>
      </c>
    </row>
    <row r="1634" spans="1:1" x14ac:dyDescent="0.15">
      <c r="A1634" s="1">
        <f>アナメン詳細!A1633</f>
        <v>0</v>
      </c>
    </row>
    <row r="1635" spans="1:1" x14ac:dyDescent="0.15">
      <c r="A1635" s="1">
        <f>アナメン詳細!A1634</f>
        <v>0</v>
      </c>
    </row>
    <row r="1636" spans="1:1" x14ac:dyDescent="0.15">
      <c r="A1636" s="1">
        <f>アナメン詳細!A1635</f>
        <v>0</v>
      </c>
    </row>
    <row r="1637" spans="1:1" x14ac:dyDescent="0.15">
      <c r="A1637" s="1">
        <f>アナメン詳細!A1636</f>
        <v>0</v>
      </c>
    </row>
    <row r="1638" spans="1:1" x14ac:dyDescent="0.15">
      <c r="A1638" s="1">
        <f>アナメン詳細!A1637</f>
        <v>0</v>
      </c>
    </row>
    <row r="1639" spans="1:1" x14ac:dyDescent="0.15">
      <c r="A1639" s="1">
        <f>アナメン詳細!A1638</f>
        <v>0</v>
      </c>
    </row>
    <row r="1640" spans="1:1" x14ac:dyDescent="0.15">
      <c r="A1640" s="1">
        <f>アナメン詳細!A1639</f>
        <v>0</v>
      </c>
    </row>
    <row r="1641" spans="1:1" x14ac:dyDescent="0.15">
      <c r="A1641" s="1">
        <f>アナメン詳細!A1640</f>
        <v>0</v>
      </c>
    </row>
    <row r="1642" spans="1:1" x14ac:dyDescent="0.15">
      <c r="A1642" s="1">
        <f>アナメン詳細!A1641</f>
        <v>0</v>
      </c>
    </row>
    <row r="1643" spans="1:1" x14ac:dyDescent="0.15">
      <c r="A1643" s="1">
        <f>アナメン詳細!A1642</f>
        <v>0</v>
      </c>
    </row>
    <row r="1644" spans="1:1" x14ac:dyDescent="0.15">
      <c r="A1644" s="1">
        <f>アナメン詳細!A1643</f>
        <v>0</v>
      </c>
    </row>
    <row r="1645" spans="1:1" x14ac:dyDescent="0.15">
      <c r="A1645" s="1">
        <f>アナメン詳細!A1644</f>
        <v>0</v>
      </c>
    </row>
    <row r="1646" spans="1:1" x14ac:dyDescent="0.15">
      <c r="A1646" s="1">
        <f>アナメン詳細!A1645</f>
        <v>0</v>
      </c>
    </row>
    <row r="1647" spans="1:1" x14ac:dyDescent="0.15">
      <c r="A1647" s="1">
        <f>アナメン詳細!A1646</f>
        <v>0</v>
      </c>
    </row>
    <row r="1648" spans="1:1" x14ac:dyDescent="0.15">
      <c r="A1648" s="1">
        <f>アナメン詳細!A1647</f>
        <v>0</v>
      </c>
    </row>
    <row r="1649" spans="1:1" x14ac:dyDescent="0.15">
      <c r="A1649" s="1">
        <f>アナメン詳細!A1648</f>
        <v>0</v>
      </c>
    </row>
    <row r="1650" spans="1:1" x14ac:dyDescent="0.15">
      <c r="A1650" s="1">
        <f>アナメン詳細!A1649</f>
        <v>0</v>
      </c>
    </row>
    <row r="1651" spans="1:1" x14ac:dyDescent="0.15">
      <c r="A1651" s="1">
        <f>アナメン詳細!A1650</f>
        <v>0</v>
      </c>
    </row>
    <row r="1652" spans="1:1" x14ac:dyDescent="0.15">
      <c r="A1652" s="1">
        <f>アナメン詳細!A1651</f>
        <v>0</v>
      </c>
    </row>
    <row r="1653" spans="1:1" x14ac:dyDescent="0.15">
      <c r="A1653" s="1">
        <f>アナメン詳細!A1652</f>
        <v>0</v>
      </c>
    </row>
    <row r="1654" spans="1:1" x14ac:dyDescent="0.15">
      <c r="A1654" s="1">
        <f>アナメン詳細!A1653</f>
        <v>0</v>
      </c>
    </row>
    <row r="1655" spans="1:1" x14ac:dyDescent="0.15">
      <c r="A1655" s="1">
        <f>アナメン詳細!A1654</f>
        <v>0</v>
      </c>
    </row>
    <row r="1656" spans="1:1" x14ac:dyDescent="0.15">
      <c r="A1656" s="1">
        <f>アナメン詳細!A1655</f>
        <v>0</v>
      </c>
    </row>
    <row r="1657" spans="1:1" x14ac:dyDescent="0.15">
      <c r="A1657" s="1">
        <f>アナメン詳細!A1656</f>
        <v>0</v>
      </c>
    </row>
    <row r="1658" spans="1:1" x14ac:dyDescent="0.15">
      <c r="A1658" s="1">
        <f>アナメン詳細!A1657</f>
        <v>0</v>
      </c>
    </row>
    <row r="1659" spans="1:1" x14ac:dyDescent="0.15">
      <c r="A1659" s="1">
        <f>アナメン詳細!A1658</f>
        <v>0</v>
      </c>
    </row>
    <row r="1660" spans="1:1" x14ac:dyDescent="0.15">
      <c r="A1660" s="1">
        <f>アナメン詳細!A1659</f>
        <v>0</v>
      </c>
    </row>
    <row r="1661" spans="1:1" x14ac:dyDescent="0.15">
      <c r="A1661" s="1">
        <f>アナメン詳細!A1660</f>
        <v>0</v>
      </c>
    </row>
    <row r="1662" spans="1:1" x14ac:dyDescent="0.15">
      <c r="A1662" s="1">
        <f>アナメン詳細!A1661</f>
        <v>0</v>
      </c>
    </row>
    <row r="1663" spans="1:1" x14ac:dyDescent="0.15">
      <c r="A1663" s="1">
        <f>アナメン詳細!A1662</f>
        <v>0</v>
      </c>
    </row>
    <row r="1664" spans="1:1" x14ac:dyDescent="0.15">
      <c r="A1664" s="1">
        <f>アナメン詳細!A1663</f>
        <v>0</v>
      </c>
    </row>
    <row r="1665" spans="1:1" x14ac:dyDescent="0.15">
      <c r="A1665" s="1">
        <f>アナメン詳細!A1664</f>
        <v>0</v>
      </c>
    </row>
    <row r="1666" spans="1:1" x14ac:dyDescent="0.15">
      <c r="A1666" s="1">
        <f>アナメン詳細!A1665</f>
        <v>0</v>
      </c>
    </row>
    <row r="1667" spans="1:1" x14ac:dyDescent="0.15">
      <c r="A1667" s="1">
        <f>アナメン詳細!A1666</f>
        <v>0</v>
      </c>
    </row>
    <row r="1668" spans="1:1" x14ac:dyDescent="0.15">
      <c r="A1668" s="1">
        <f>アナメン詳細!A1667</f>
        <v>0</v>
      </c>
    </row>
    <row r="1669" spans="1:1" x14ac:dyDescent="0.15">
      <c r="A1669" s="1">
        <f>アナメン詳細!A1668</f>
        <v>0</v>
      </c>
    </row>
    <row r="1670" spans="1:1" x14ac:dyDescent="0.15">
      <c r="A1670" s="1">
        <f>アナメン詳細!A1669</f>
        <v>0</v>
      </c>
    </row>
    <row r="1671" spans="1:1" x14ac:dyDescent="0.15">
      <c r="A1671" s="1">
        <f>アナメン詳細!A1670</f>
        <v>0</v>
      </c>
    </row>
    <row r="1672" spans="1:1" x14ac:dyDescent="0.15">
      <c r="A1672" s="1">
        <f>アナメン詳細!A1671</f>
        <v>0</v>
      </c>
    </row>
    <row r="1673" spans="1:1" x14ac:dyDescent="0.15">
      <c r="A1673" s="1">
        <f>アナメン詳細!A1672</f>
        <v>0</v>
      </c>
    </row>
    <row r="1674" spans="1:1" x14ac:dyDescent="0.15">
      <c r="A1674" s="1">
        <f>アナメン詳細!A1673</f>
        <v>0</v>
      </c>
    </row>
    <row r="1675" spans="1:1" x14ac:dyDescent="0.15">
      <c r="A1675" s="1">
        <f>アナメン詳細!A1674</f>
        <v>0</v>
      </c>
    </row>
    <row r="1676" spans="1:1" x14ac:dyDescent="0.15">
      <c r="A1676" s="1">
        <f>アナメン詳細!A1675</f>
        <v>0</v>
      </c>
    </row>
    <row r="1677" spans="1:1" x14ac:dyDescent="0.15">
      <c r="A1677" s="1">
        <f>アナメン詳細!A1676</f>
        <v>0</v>
      </c>
    </row>
    <row r="1678" spans="1:1" x14ac:dyDescent="0.15">
      <c r="A1678" s="1">
        <f>アナメン詳細!A1677</f>
        <v>0</v>
      </c>
    </row>
    <row r="1679" spans="1:1" x14ac:dyDescent="0.15">
      <c r="A1679" s="1">
        <f>アナメン詳細!A1678</f>
        <v>0</v>
      </c>
    </row>
    <row r="1680" spans="1:1" x14ac:dyDescent="0.15">
      <c r="A1680" s="1">
        <f>アナメン詳細!A1679</f>
        <v>0</v>
      </c>
    </row>
    <row r="1681" spans="1:1" x14ac:dyDescent="0.15">
      <c r="A1681" s="1">
        <f>アナメン詳細!A1680</f>
        <v>0</v>
      </c>
    </row>
    <row r="1682" spans="1:1" x14ac:dyDescent="0.15">
      <c r="A1682" s="1">
        <f>アナメン詳細!A1681</f>
        <v>0</v>
      </c>
    </row>
    <row r="1683" spans="1:1" x14ac:dyDescent="0.15">
      <c r="A1683" s="1">
        <f>アナメン詳細!A1682</f>
        <v>0</v>
      </c>
    </row>
    <row r="1684" spans="1:1" x14ac:dyDescent="0.15">
      <c r="A1684" s="1">
        <f>アナメン詳細!A1683</f>
        <v>0</v>
      </c>
    </row>
    <row r="1685" spans="1:1" x14ac:dyDescent="0.15">
      <c r="A1685" s="1">
        <f>アナメン詳細!A1684</f>
        <v>0</v>
      </c>
    </row>
    <row r="1686" spans="1:1" x14ac:dyDescent="0.15">
      <c r="A1686" s="1">
        <f>アナメン詳細!A1685</f>
        <v>0</v>
      </c>
    </row>
    <row r="1687" spans="1:1" x14ac:dyDescent="0.15">
      <c r="A1687" s="1">
        <f>アナメン詳細!A1686</f>
        <v>0</v>
      </c>
    </row>
    <row r="1688" spans="1:1" x14ac:dyDescent="0.15">
      <c r="A1688" s="1">
        <f>アナメン詳細!A1687</f>
        <v>0</v>
      </c>
    </row>
    <row r="1689" spans="1:1" x14ac:dyDescent="0.15">
      <c r="A1689" s="1">
        <f>アナメン詳細!A1688</f>
        <v>0</v>
      </c>
    </row>
    <row r="1690" spans="1:1" x14ac:dyDescent="0.15">
      <c r="A1690" s="1">
        <f>アナメン詳細!A1689</f>
        <v>0</v>
      </c>
    </row>
    <row r="1691" spans="1:1" x14ac:dyDescent="0.15">
      <c r="A1691" s="1">
        <f>アナメン詳細!A1690</f>
        <v>0</v>
      </c>
    </row>
    <row r="1692" spans="1:1" x14ac:dyDescent="0.15">
      <c r="A1692" s="1">
        <f>アナメン詳細!A1691</f>
        <v>0</v>
      </c>
    </row>
    <row r="1693" spans="1:1" x14ac:dyDescent="0.15">
      <c r="A1693" s="1">
        <f>アナメン詳細!A1692</f>
        <v>0</v>
      </c>
    </row>
    <row r="1694" spans="1:1" x14ac:dyDescent="0.15">
      <c r="A1694" s="1">
        <f>アナメン詳細!A1693</f>
        <v>0</v>
      </c>
    </row>
    <row r="1695" spans="1:1" x14ac:dyDescent="0.15">
      <c r="A1695" s="1">
        <f>アナメン詳細!A1694</f>
        <v>0</v>
      </c>
    </row>
    <row r="1696" spans="1:1" x14ac:dyDescent="0.15">
      <c r="A1696" s="1">
        <f>アナメン詳細!A1695</f>
        <v>0</v>
      </c>
    </row>
    <row r="1697" spans="1:1" x14ac:dyDescent="0.15">
      <c r="A1697" s="1">
        <f>アナメン詳細!A1696</f>
        <v>0</v>
      </c>
    </row>
    <row r="1698" spans="1:1" x14ac:dyDescent="0.15">
      <c r="A1698" s="1">
        <f>アナメン詳細!A1697</f>
        <v>0</v>
      </c>
    </row>
    <row r="1699" spans="1:1" x14ac:dyDescent="0.15">
      <c r="A1699" s="1">
        <f>アナメン詳細!A1698</f>
        <v>0</v>
      </c>
    </row>
    <row r="1700" spans="1:1" x14ac:dyDescent="0.15">
      <c r="A1700" s="1">
        <f>アナメン詳細!A1699</f>
        <v>0</v>
      </c>
    </row>
    <row r="1701" spans="1:1" x14ac:dyDescent="0.15">
      <c r="A1701" s="1">
        <f>アナメン詳細!A1700</f>
        <v>0</v>
      </c>
    </row>
    <row r="1702" spans="1:1" x14ac:dyDescent="0.15">
      <c r="A1702" s="1">
        <f>アナメン詳細!A1701</f>
        <v>0</v>
      </c>
    </row>
    <row r="1703" spans="1:1" x14ac:dyDescent="0.15">
      <c r="A1703" s="1">
        <f>アナメン詳細!A1702</f>
        <v>0</v>
      </c>
    </row>
    <row r="1704" spans="1:1" x14ac:dyDescent="0.15">
      <c r="A1704" s="1">
        <f>アナメン詳細!A1703</f>
        <v>0</v>
      </c>
    </row>
    <row r="1705" spans="1:1" x14ac:dyDescent="0.15">
      <c r="A1705" s="1">
        <f>アナメン詳細!A1704</f>
        <v>0</v>
      </c>
    </row>
    <row r="1706" spans="1:1" x14ac:dyDescent="0.15">
      <c r="A1706" s="1">
        <f>アナメン詳細!A1705</f>
        <v>0</v>
      </c>
    </row>
    <row r="1707" spans="1:1" x14ac:dyDescent="0.15">
      <c r="A1707" s="1">
        <f>アナメン詳細!A1706</f>
        <v>0</v>
      </c>
    </row>
    <row r="1708" spans="1:1" x14ac:dyDescent="0.15">
      <c r="A1708" s="1">
        <f>アナメン詳細!A1707</f>
        <v>0</v>
      </c>
    </row>
    <row r="1709" spans="1:1" x14ac:dyDescent="0.15">
      <c r="A1709" s="1">
        <f>アナメン詳細!A1708</f>
        <v>0</v>
      </c>
    </row>
    <row r="1710" spans="1:1" x14ac:dyDescent="0.15">
      <c r="A1710" s="1">
        <f>アナメン詳細!A1709</f>
        <v>0</v>
      </c>
    </row>
    <row r="1711" spans="1:1" x14ac:dyDescent="0.15">
      <c r="A1711" s="1">
        <f>アナメン詳細!A1710</f>
        <v>0</v>
      </c>
    </row>
    <row r="1712" spans="1:1" x14ac:dyDescent="0.15">
      <c r="A1712" s="1">
        <f>アナメン詳細!A1711</f>
        <v>0</v>
      </c>
    </row>
    <row r="1713" spans="1:1" x14ac:dyDescent="0.15">
      <c r="A1713" s="1">
        <f>アナメン詳細!A1712</f>
        <v>0</v>
      </c>
    </row>
    <row r="1714" spans="1:1" x14ac:dyDescent="0.15">
      <c r="A1714" s="1">
        <f>アナメン詳細!A1713</f>
        <v>0</v>
      </c>
    </row>
    <row r="1715" spans="1:1" x14ac:dyDescent="0.15">
      <c r="A1715" s="1">
        <f>アナメン詳細!A1714</f>
        <v>0</v>
      </c>
    </row>
    <row r="1716" spans="1:1" x14ac:dyDescent="0.15">
      <c r="A1716" s="1">
        <f>アナメン詳細!A1715</f>
        <v>0</v>
      </c>
    </row>
    <row r="1717" spans="1:1" x14ac:dyDescent="0.15">
      <c r="A1717" s="1">
        <f>アナメン詳細!A1716</f>
        <v>0</v>
      </c>
    </row>
    <row r="1718" spans="1:1" x14ac:dyDescent="0.15">
      <c r="A1718" s="1">
        <f>アナメン詳細!A1717</f>
        <v>0</v>
      </c>
    </row>
    <row r="1719" spans="1:1" x14ac:dyDescent="0.15">
      <c r="A1719" s="1">
        <f>アナメン詳細!A1718</f>
        <v>0</v>
      </c>
    </row>
    <row r="1720" spans="1:1" x14ac:dyDescent="0.15">
      <c r="A1720" s="1">
        <f>アナメン詳細!A1719</f>
        <v>0</v>
      </c>
    </row>
    <row r="1721" spans="1:1" x14ac:dyDescent="0.15">
      <c r="A1721" s="1">
        <f>アナメン詳細!A1720</f>
        <v>0</v>
      </c>
    </row>
    <row r="1722" spans="1:1" x14ac:dyDescent="0.15">
      <c r="A1722" s="1">
        <f>アナメン詳細!A1721</f>
        <v>0</v>
      </c>
    </row>
    <row r="1723" spans="1:1" x14ac:dyDescent="0.15">
      <c r="A1723" s="1">
        <f>アナメン詳細!A1722</f>
        <v>0</v>
      </c>
    </row>
    <row r="1724" spans="1:1" x14ac:dyDescent="0.15">
      <c r="A1724" s="1">
        <f>アナメン詳細!A1723</f>
        <v>0</v>
      </c>
    </row>
    <row r="1725" spans="1:1" x14ac:dyDescent="0.15">
      <c r="A1725" s="1">
        <f>アナメン詳細!A1724</f>
        <v>0</v>
      </c>
    </row>
    <row r="1726" spans="1:1" x14ac:dyDescent="0.15">
      <c r="A1726" s="1">
        <f>アナメン詳細!A1725</f>
        <v>0</v>
      </c>
    </row>
    <row r="1727" spans="1:1" x14ac:dyDescent="0.15">
      <c r="A1727" s="1">
        <f>アナメン詳細!A1726</f>
        <v>0</v>
      </c>
    </row>
    <row r="1728" spans="1:1" x14ac:dyDescent="0.15">
      <c r="A1728" s="1">
        <f>アナメン詳細!A1727</f>
        <v>0</v>
      </c>
    </row>
    <row r="1729" spans="1:1" x14ac:dyDescent="0.15">
      <c r="A1729" s="1">
        <f>アナメン詳細!A1728</f>
        <v>0</v>
      </c>
    </row>
    <row r="1730" spans="1:1" x14ac:dyDescent="0.15">
      <c r="A1730" s="1">
        <f>アナメン詳細!A1729</f>
        <v>0</v>
      </c>
    </row>
    <row r="1731" spans="1:1" x14ac:dyDescent="0.15">
      <c r="A1731" s="1">
        <f>アナメン詳細!A1730</f>
        <v>0</v>
      </c>
    </row>
    <row r="1732" spans="1:1" x14ac:dyDescent="0.15">
      <c r="A1732" s="1">
        <f>アナメン詳細!A1731</f>
        <v>0</v>
      </c>
    </row>
    <row r="1733" spans="1:1" x14ac:dyDescent="0.15">
      <c r="A1733" s="1">
        <f>アナメン詳細!A1732</f>
        <v>0</v>
      </c>
    </row>
    <row r="1734" spans="1:1" x14ac:dyDescent="0.15">
      <c r="A1734" s="1">
        <f>アナメン詳細!A1733</f>
        <v>0</v>
      </c>
    </row>
    <row r="1735" spans="1:1" x14ac:dyDescent="0.15">
      <c r="A1735" s="1">
        <f>アナメン詳細!A1734</f>
        <v>0</v>
      </c>
    </row>
    <row r="1736" spans="1:1" x14ac:dyDescent="0.15">
      <c r="A1736" s="1">
        <f>アナメン詳細!A1735</f>
        <v>0</v>
      </c>
    </row>
    <row r="1737" spans="1:1" x14ac:dyDescent="0.15">
      <c r="A1737" s="1">
        <f>アナメン詳細!A1736</f>
        <v>0</v>
      </c>
    </row>
    <row r="1738" spans="1:1" x14ac:dyDescent="0.15">
      <c r="A1738" s="1">
        <f>アナメン詳細!A1737</f>
        <v>0</v>
      </c>
    </row>
    <row r="1739" spans="1:1" x14ac:dyDescent="0.15">
      <c r="A1739" s="1">
        <f>アナメン詳細!A1738</f>
        <v>0</v>
      </c>
    </row>
    <row r="1740" spans="1:1" x14ac:dyDescent="0.15">
      <c r="A1740" s="1">
        <f>アナメン詳細!A1739</f>
        <v>0</v>
      </c>
    </row>
    <row r="1741" spans="1:1" x14ac:dyDescent="0.15">
      <c r="A1741" s="1">
        <f>アナメン詳細!A1740</f>
        <v>0</v>
      </c>
    </row>
    <row r="1742" spans="1:1" x14ac:dyDescent="0.15">
      <c r="A1742" s="1">
        <f>アナメン詳細!A1741</f>
        <v>0</v>
      </c>
    </row>
    <row r="1743" spans="1:1" x14ac:dyDescent="0.15">
      <c r="A1743" s="1">
        <f>アナメン詳細!A1742</f>
        <v>0</v>
      </c>
    </row>
    <row r="1744" spans="1:1" x14ac:dyDescent="0.15">
      <c r="A1744" s="1">
        <f>アナメン詳細!A1743</f>
        <v>0</v>
      </c>
    </row>
    <row r="1745" spans="1:1" x14ac:dyDescent="0.15">
      <c r="A1745" s="1">
        <f>アナメン詳細!A1744</f>
        <v>0</v>
      </c>
    </row>
    <row r="1746" spans="1:1" x14ac:dyDescent="0.15">
      <c r="A1746" s="1">
        <f>アナメン詳細!A1745</f>
        <v>0</v>
      </c>
    </row>
    <row r="1747" spans="1:1" x14ac:dyDescent="0.15">
      <c r="A1747" s="1">
        <f>アナメン詳細!A1746</f>
        <v>0</v>
      </c>
    </row>
    <row r="1748" spans="1:1" x14ac:dyDescent="0.15">
      <c r="A1748" s="1">
        <f>アナメン詳細!A1747</f>
        <v>0</v>
      </c>
    </row>
    <row r="1749" spans="1:1" x14ac:dyDescent="0.15">
      <c r="A1749" s="1">
        <f>アナメン詳細!A1748</f>
        <v>0</v>
      </c>
    </row>
    <row r="1750" spans="1:1" x14ac:dyDescent="0.15">
      <c r="A1750" s="1">
        <f>アナメン詳細!A1749</f>
        <v>0</v>
      </c>
    </row>
    <row r="1751" spans="1:1" x14ac:dyDescent="0.15">
      <c r="A1751" s="1">
        <f>アナメン詳細!A1750</f>
        <v>0</v>
      </c>
    </row>
    <row r="1752" spans="1:1" x14ac:dyDescent="0.15">
      <c r="A1752" s="1">
        <f>アナメン詳細!A1751</f>
        <v>0</v>
      </c>
    </row>
    <row r="1753" spans="1:1" x14ac:dyDescent="0.15">
      <c r="A1753" s="1">
        <f>アナメン詳細!A1752</f>
        <v>0</v>
      </c>
    </row>
    <row r="1754" spans="1:1" x14ac:dyDescent="0.15">
      <c r="A1754" s="1">
        <f>アナメン詳細!A1753</f>
        <v>0</v>
      </c>
    </row>
    <row r="1755" spans="1:1" x14ac:dyDescent="0.15">
      <c r="A1755" s="1">
        <f>アナメン詳細!A1754</f>
        <v>0</v>
      </c>
    </row>
    <row r="1756" spans="1:1" x14ac:dyDescent="0.15">
      <c r="A1756" s="1">
        <f>アナメン詳細!A1755</f>
        <v>0</v>
      </c>
    </row>
    <row r="1757" spans="1:1" x14ac:dyDescent="0.15">
      <c r="A1757" s="1">
        <f>アナメン詳細!A1756</f>
        <v>0</v>
      </c>
    </row>
    <row r="1758" spans="1:1" x14ac:dyDescent="0.15">
      <c r="A1758" s="1">
        <f>アナメン詳細!A1757</f>
        <v>0</v>
      </c>
    </row>
    <row r="1759" spans="1:1" x14ac:dyDescent="0.15">
      <c r="A1759" s="1">
        <f>アナメン詳細!A1758</f>
        <v>0</v>
      </c>
    </row>
    <row r="1760" spans="1:1" x14ac:dyDescent="0.15">
      <c r="A1760" s="1">
        <f>アナメン詳細!A1759</f>
        <v>0</v>
      </c>
    </row>
    <row r="1761" spans="1:1" x14ac:dyDescent="0.15">
      <c r="A1761" s="1">
        <f>アナメン詳細!A1760</f>
        <v>0</v>
      </c>
    </row>
    <row r="1762" spans="1:1" x14ac:dyDescent="0.15">
      <c r="A1762" s="1">
        <f>アナメン詳細!A1761</f>
        <v>0</v>
      </c>
    </row>
    <row r="1763" spans="1:1" x14ac:dyDescent="0.15">
      <c r="A1763" s="1">
        <f>アナメン詳細!A1762</f>
        <v>0</v>
      </c>
    </row>
    <row r="1764" spans="1:1" x14ac:dyDescent="0.15">
      <c r="A1764" s="1">
        <f>アナメン詳細!A1763</f>
        <v>0</v>
      </c>
    </row>
    <row r="1765" spans="1:1" x14ac:dyDescent="0.15">
      <c r="A1765" s="1">
        <f>アナメン詳細!A1764</f>
        <v>0</v>
      </c>
    </row>
    <row r="1766" spans="1:1" x14ac:dyDescent="0.15">
      <c r="A1766" s="1">
        <f>アナメン詳細!A1765</f>
        <v>0</v>
      </c>
    </row>
    <row r="1767" spans="1:1" x14ac:dyDescent="0.15">
      <c r="A1767" s="1">
        <f>アナメン詳細!A1766</f>
        <v>0</v>
      </c>
    </row>
    <row r="1768" spans="1:1" x14ac:dyDescent="0.15">
      <c r="A1768" s="1">
        <f>アナメン詳細!A1767</f>
        <v>0</v>
      </c>
    </row>
    <row r="1769" spans="1:1" x14ac:dyDescent="0.15">
      <c r="A1769" s="1">
        <f>アナメン詳細!A1768</f>
        <v>0</v>
      </c>
    </row>
    <row r="1770" spans="1:1" x14ac:dyDescent="0.15">
      <c r="A1770" s="1">
        <f>アナメン詳細!A1769</f>
        <v>0</v>
      </c>
    </row>
    <row r="1771" spans="1:1" x14ac:dyDescent="0.15">
      <c r="A1771" s="1">
        <f>アナメン詳細!A1770</f>
        <v>0</v>
      </c>
    </row>
    <row r="1772" spans="1:1" x14ac:dyDescent="0.15">
      <c r="A1772" s="1">
        <f>アナメン詳細!A1771</f>
        <v>0</v>
      </c>
    </row>
    <row r="1773" spans="1:1" x14ac:dyDescent="0.15">
      <c r="A1773" s="1">
        <f>アナメン詳細!A1772</f>
        <v>0</v>
      </c>
    </row>
    <row r="1774" spans="1:1" x14ac:dyDescent="0.15">
      <c r="A1774" s="1">
        <f>アナメン詳細!A1773</f>
        <v>0</v>
      </c>
    </row>
    <row r="1775" spans="1:1" x14ac:dyDescent="0.15">
      <c r="A1775" s="1">
        <f>アナメン詳細!A1774</f>
        <v>0</v>
      </c>
    </row>
    <row r="1776" spans="1:1" x14ac:dyDescent="0.15">
      <c r="A1776" s="1">
        <f>アナメン詳細!A1775</f>
        <v>0</v>
      </c>
    </row>
    <row r="1777" spans="1:1" x14ac:dyDescent="0.15">
      <c r="A1777" s="1">
        <f>アナメン詳細!A1776</f>
        <v>0</v>
      </c>
    </row>
    <row r="1778" spans="1:1" x14ac:dyDescent="0.15">
      <c r="A1778" s="1">
        <f>アナメン詳細!A1777</f>
        <v>0</v>
      </c>
    </row>
    <row r="1779" spans="1:1" x14ac:dyDescent="0.15">
      <c r="A1779" s="1">
        <f>アナメン詳細!A1778</f>
        <v>0</v>
      </c>
    </row>
    <row r="1780" spans="1:1" x14ac:dyDescent="0.15">
      <c r="A1780" s="1">
        <f>アナメン詳細!A1779</f>
        <v>0</v>
      </c>
    </row>
    <row r="1781" spans="1:1" x14ac:dyDescent="0.15">
      <c r="A1781" s="1">
        <f>アナメン詳細!A1780</f>
        <v>0</v>
      </c>
    </row>
    <row r="1782" spans="1:1" x14ac:dyDescent="0.15">
      <c r="A1782" s="1">
        <f>アナメン詳細!A1781</f>
        <v>0</v>
      </c>
    </row>
    <row r="1783" spans="1:1" x14ac:dyDescent="0.15">
      <c r="A1783" s="1">
        <f>アナメン詳細!A1782</f>
        <v>0</v>
      </c>
    </row>
    <row r="1784" spans="1:1" x14ac:dyDescent="0.15">
      <c r="A1784" s="1">
        <f>アナメン詳細!A1783</f>
        <v>0</v>
      </c>
    </row>
    <row r="1785" spans="1:1" x14ac:dyDescent="0.15">
      <c r="A1785" s="1">
        <f>アナメン詳細!A1784</f>
        <v>0</v>
      </c>
    </row>
    <row r="1786" spans="1:1" x14ac:dyDescent="0.15">
      <c r="A1786" s="1">
        <f>アナメン詳細!A1785</f>
        <v>0</v>
      </c>
    </row>
    <row r="1787" spans="1:1" x14ac:dyDescent="0.15">
      <c r="A1787" s="1">
        <f>アナメン詳細!A1786</f>
        <v>0</v>
      </c>
    </row>
    <row r="1788" spans="1:1" x14ac:dyDescent="0.15">
      <c r="A1788" s="1">
        <f>アナメン詳細!A1787</f>
        <v>0</v>
      </c>
    </row>
    <row r="1789" spans="1:1" x14ac:dyDescent="0.15">
      <c r="A1789" s="1">
        <f>アナメン詳細!A1788</f>
        <v>0</v>
      </c>
    </row>
    <row r="1790" spans="1:1" x14ac:dyDescent="0.15">
      <c r="A1790" s="1">
        <f>アナメン詳細!A1789</f>
        <v>0</v>
      </c>
    </row>
    <row r="1791" spans="1:1" x14ac:dyDescent="0.15">
      <c r="A1791" s="1">
        <f>アナメン詳細!A1790</f>
        <v>0</v>
      </c>
    </row>
    <row r="1792" spans="1:1" x14ac:dyDescent="0.15">
      <c r="A1792" s="1">
        <f>アナメン詳細!A1791</f>
        <v>0</v>
      </c>
    </row>
    <row r="1793" spans="1:1" x14ac:dyDescent="0.15">
      <c r="A1793" s="1">
        <f>アナメン詳細!A1792</f>
        <v>0</v>
      </c>
    </row>
    <row r="1794" spans="1:1" x14ac:dyDescent="0.15">
      <c r="A1794" s="1">
        <f>アナメン詳細!A1793</f>
        <v>0</v>
      </c>
    </row>
    <row r="1795" spans="1:1" x14ac:dyDescent="0.15">
      <c r="A1795" s="1">
        <f>アナメン詳細!A1794</f>
        <v>0</v>
      </c>
    </row>
    <row r="1796" spans="1:1" x14ac:dyDescent="0.15">
      <c r="A1796" s="1">
        <f>アナメン詳細!A1795</f>
        <v>0</v>
      </c>
    </row>
    <row r="1797" spans="1:1" x14ac:dyDescent="0.15">
      <c r="A1797" s="1">
        <f>アナメン詳細!A1796</f>
        <v>0</v>
      </c>
    </row>
    <row r="1798" spans="1:1" x14ac:dyDescent="0.15">
      <c r="A1798" s="1">
        <f>アナメン詳細!A1797</f>
        <v>0</v>
      </c>
    </row>
    <row r="1799" spans="1:1" x14ac:dyDescent="0.15">
      <c r="A1799" s="1">
        <f>アナメン詳細!A1798</f>
        <v>0</v>
      </c>
    </row>
    <row r="1800" spans="1:1" x14ac:dyDescent="0.15">
      <c r="A1800" s="1">
        <f>アナメン詳細!A1799</f>
        <v>0</v>
      </c>
    </row>
    <row r="1801" spans="1:1" x14ac:dyDescent="0.15">
      <c r="A1801" s="1">
        <f>アナメン詳細!A1800</f>
        <v>0</v>
      </c>
    </row>
    <row r="1802" spans="1:1" x14ac:dyDescent="0.15">
      <c r="A1802" s="1">
        <f>アナメン詳細!A1801</f>
        <v>0</v>
      </c>
    </row>
    <row r="1803" spans="1:1" x14ac:dyDescent="0.15">
      <c r="A1803" s="1">
        <f>アナメン詳細!A1802</f>
        <v>0</v>
      </c>
    </row>
    <row r="1804" spans="1:1" x14ac:dyDescent="0.15">
      <c r="A1804" s="1">
        <f>アナメン詳細!A1803</f>
        <v>0</v>
      </c>
    </row>
    <row r="1805" spans="1:1" x14ac:dyDescent="0.15">
      <c r="A1805" s="1">
        <f>アナメン詳細!A1804</f>
        <v>0</v>
      </c>
    </row>
    <row r="1806" spans="1:1" x14ac:dyDescent="0.15">
      <c r="A1806" s="1">
        <f>アナメン詳細!A1805</f>
        <v>0</v>
      </c>
    </row>
    <row r="1807" spans="1:1" x14ac:dyDescent="0.15">
      <c r="A1807" s="1">
        <f>アナメン詳細!A1806</f>
        <v>0</v>
      </c>
    </row>
    <row r="1808" spans="1:1" x14ac:dyDescent="0.15">
      <c r="A1808" s="1">
        <f>アナメン詳細!A1807</f>
        <v>0</v>
      </c>
    </row>
    <row r="1809" spans="1:1" x14ac:dyDescent="0.15">
      <c r="A1809" s="1">
        <f>アナメン詳細!A1808</f>
        <v>0</v>
      </c>
    </row>
    <row r="1810" spans="1:1" x14ac:dyDescent="0.15">
      <c r="A1810" s="1">
        <f>アナメン詳細!A1809</f>
        <v>0</v>
      </c>
    </row>
    <row r="1811" spans="1:1" x14ac:dyDescent="0.15">
      <c r="A1811" s="1">
        <f>アナメン詳細!A1810</f>
        <v>0</v>
      </c>
    </row>
    <row r="1812" spans="1:1" x14ac:dyDescent="0.15">
      <c r="A1812" s="1">
        <f>アナメン詳細!A1811</f>
        <v>0</v>
      </c>
    </row>
    <row r="1813" spans="1:1" x14ac:dyDescent="0.15">
      <c r="A1813" s="1">
        <f>アナメン詳細!A1812</f>
        <v>0</v>
      </c>
    </row>
    <row r="1814" spans="1:1" x14ac:dyDescent="0.15">
      <c r="A1814" s="1">
        <f>アナメン詳細!A1813</f>
        <v>0</v>
      </c>
    </row>
    <row r="1815" spans="1:1" x14ac:dyDescent="0.15">
      <c r="A1815" s="1">
        <f>アナメン詳細!A1814</f>
        <v>0</v>
      </c>
    </row>
    <row r="1816" spans="1:1" x14ac:dyDescent="0.15">
      <c r="A1816" s="1">
        <f>アナメン詳細!A1815</f>
        <v>0</v>
      </c>
    </row>
    <row r="1817" spans="1:1" x14ac:dyDescent="0.15">
      <c r="A1817" s="1">
        <f>アナメン詳細!A1816</f>
        <v>0</v>
      </c>
    </row>
    <row r="1818" spans="1:1" x14ac:dyDescent="0.15">
      <c r="A1818" s="1">
        <f>アナメン詳細!A1817</f>
        <v>0</v>
      </c>
    </row>
    <row r="1819" spans="1:1" x14ac:dyDescent="0.15">
      <c r="A1819" s="1">
        <f>アナメン詳細!A1818</f>
        <v>0</v>
      </c>
    </row>
    <row r="1820" spans="1:1" x14ac:dyDescent="0.15">
      <c r="A1820" s="1">
        <f>アナメン詳細!A1819</f>
        <v>0</v>
      </c>
    </row>
    <row r="1821" spans="1:1" x14ac:dyDescent="0.15">
      <c r="A1821" s="1">
        <f>アナメン詳細!A1820</f>
        <v>0</v>
      </c>
    </row>
    <row r="1822" spans="1:1" x14ac:dyDescent="0.15">
      <c r="A1822" s="1">
        <f>アナメン詳細!A1821</f>
        <v>0</v>
      </c>
    </row>
    <row r="1823" spans="1:1" x14ac:dyDescent="0.15">
      <c r="A1823" s="1">
        <f>アナメン詳細!A1822</f>
        <v>0</v>
      </c>
    </row>
    <row r="1824" spans="1:1" x14ac:dyDescent="0.15">
      <c r="A1824" s="1">
        <f>アナメン詳細!A1823</f>
        <v>0</v>
      </c>
    </row>
    <row r="1825" spans="1:1" x14ac:dyDescent="0.15">
      <c r="A1825" s="1">
        <f>アナメン詳細!A1824</f>
        <v>0</v>
      </c>
    </row>
    <row r="1826" spans="1:1" x14ac:dyDescent="0.15">
      <c r="A1826" s="1">
        <f>アナメン詳細!A1825</f>
        <v>0</v>
      </c>
    </row>
    <row r="1827" spans="1:1" x14ac:dyDescent="0.15">
      <c r="A1827" s="1">
        <f>アナメン詳細!A1826</f>
        <v>0</v>
      </c>
    </row>
    <row r="1828" spans="1:1" x14ac:dyDescent="0.15">
      <c r="A1828" s="1">
        <f>アナメン詳細!A1827</f>
        <v>0</v>
      </c>
    </row>
    <row r="1829" spans="1:1" x14ac:dyDescent="0.15">
      <c r="A1829" s="1">
        <f>アナメン詳細!A1828</f>
        <v>0</v>
      </c>
    </row>
    <row r="1830" spans="1:1" x14ac:dyDescent="0.15">
      <c r="A1830" s="1">
        <f>アナメン詳細!A1829</f>
        <v>0</v>
      </c>
    </row>
    <row r="1831" spans="1:1" x14ac:dyDescent="0.15">
      <c r="A1831" s="1">
        <f>アナメン詳細!A1830</f>
        <v>0</v>
      </c>
    </row>
    <row r="1832" spans="1:1" x14ac:dyDescent="0.15">
      <c r="A1832" s="1">
        <f>アナメン詳細!A1831</f>
        <v>0</v>
      </c>
    </row>
    <row r="1833" spans="1:1" x14ac:dyDescent="0.15">
      <c r="A1833" s="1">
        <f>アナメン詳細!A1832</f>
        <v>0</v>
      </c>
    </row>
    <row r="1834" spans="1:1" x14ac:dyDescent="0.15">
      <c r="A1834" s="1">
        <f>アナメン詳細!A1833</f>
        <v>0</v>
      </c>
    </row>
    <row r="1835" spans="1:1" x14ac:dyDescent="0.15">
      <c r="A1835" s="1">
        <f>アナメン詳細!A1834</f>
        <v>0</v>
      </c>
    </row>
    <row r="1836" spans="1:1" x14ac:dyDescent="0.15">
      <c r="A1836" s="1">
        <f>アナメン詳細!A1835</f>
        <v>0</v>
      </c>
    </row>
    <row r="1837" spans="1:1" x14ac:dyDescent="0.15">
      <c r="A1837" s="1">
        <f>アナメン詳細!A1836</f>
        <v>0</v>
      </c>
    </row>
    <row r="1838" spans="1:1" x14ac:dyDescent="0.15">
      <c r="A1838" s="1">
        <f>アナメン詳細!A1837</f>
        <v>0</v>
      </c>
    </row>
    <row r="1839" spans="1:1" x14ac:dyDescent="0.15">
      <c r="A1839" s="1">
        <f>アナメン詳細!A1838</f>
        <v>0</v>
      </c>
    </row>
    <row r="1840" spans="1:1" x14ac:dyDescent="0.15">
      <c r="A1840" s="1">
        <f>アナメン詳細!A1839</f>
        <v>0</v>
      </c>
    </row>
    <row r="1841" spans="1:1" x14ac:dyDescent="0.15">
      <c r="A1841" s="1">
        <f>アナメン詳細!A1840</f>
        <v>0</v>
      </c>
    </row>
    <row r="1842" spans="1:1" x14ac:dyDescent="0.15">
      <c r="A1842" s="1">
        <f>アナメン詳細!A1841</f>
        <v>0</v>
      </c>
    </row>
    <row r="1843" spans="1:1" x14ac:dyDescent="0.15">
      <c r="A1843" s="1">
        <f>アナメン詳細!A1842</f>
        <v>0</v>
      </c>
    </row>
    <row r="1844" spans="1:1" x14ac:dyDescent="0.15">
      <c r="A1844" s="1">
        <f>アナメン詳細!A1843</f>
        <v>0</v>
      </c>
    </row>
    <row r="1845" spans="1:1" x14ac:dyDescent="0.15">
      <c r="A1845" s="1">
        <f>アナメン詳細!A1844</f>
        <v>0</v>
      </c>
    </row>
    <row r="1846" spans="1:1" x14ac:dyDescent="0.15">
      <c r="A1846" s="1">
        <f>アナメン詳細!A1845</f>
        <v>0</v>
      </c>
    </row>
    <row r="1847" spans="1:1" x14ac:dyDescent="0.15">
      <c r="A1847" s="1">
        <f>アナメン詳細!A1846</f>
        <v>0</v>
      </c>
    </row>
    <row r="1848" spans="1:1" x14ac:dyDescent="0.15">
      <c r="A1848" s="1">
        <f>アナメン詳細!A1847</f>
        <v>0</v>
      </c>
    </row>
    <row r="1849" spans="1:1" x14ac:dyDescent="0.15">
      <c r="A1849" s="1">
        <f>アナメン詳細!A1848</f>
        <v>0</v>
      </c>
    </row>
    <row r="1850" spans="1:1" x14ac:dyDescent="0.15">
      <c r="A1850" s="1">
        <f>アナメン詳細!A1849</f>
        <v>0</v>
      </c>
    </row>
    <row r="1851" spans="1:1" x14ac:dyDescent="0.15">
      <c r="A1851" s="1">
        <f>アナメン詳細!A1850</f>
        <v>0</v>
      </c>
    </row>
    <row r="1852" spans="1:1" x14ac:dyDescent="0.15">
      <c r="A1852" s="1">
        <f>アナメン詳細!A1851</f>
        <v>0</v>
      </c>
    </row>
    <row r="1853" spans="1:1" x14ac:dyDescent="0.15">
      <c r="A1853" s="1">
        <f>アナメン詳細!A1852</f>
        <v>0</v>
      </c>
    </row>
    <row r="1854" spans="1:1" x14ac:dyDescent="0.15">
      <c r="A1854" s="1">
        <f>アナメン詳細!A1853</f>
        <v>0</v>
      </c>
    </row>
    <row r="1855" spans="1:1" x14ac:dyDescent="0.15">
      <c r="A1855" s="1">
        <f>アナメン詳細!A1854</f>
        <v>0</v>
      </c>
    </row>
    <row r="1856" spans="1:1" x14ac:dyDescent="0.15">
      <c r="A1856" s="1">
        <f>アナメン詳細!A1855</f>
        <v>0</v>
      </c>
    </row>
    <row r="1857" spans="1:1" x14ac:dyDescent="0.15">
      <c r="A1857" s="1">
        <f>アナメン詳細!A1856</f>
        <v>0</v>
      </c>
    </row>
    <row r="1858" spans="1:1" x14ac:dyDescent="0.15">
      <c r="A1858" s="1">
        <f>アナメン詳細!A1857</f>
        <v>0</v>
      </c>
    </row>
    <row r="1859" spans="1:1" x14ac:dyDescent="0.15">
      <c r="A1859" s="1">
        <f>アナメン詳細!A1858</f>
        <v>0</v>
      </c>
    </row>
    <row r="1860" spans="1:1" x14ac:dyDescent="0.15">
      <c r="A1860" s="1">
        <f>アナメン詳細!A1859</f>
        <v>0</v>
      </c>
    </row>
    <row r="1861" spans="1:1" x14ac:dyDescent="0.15">
      <c r="A1861" s="1">
        <f>アナメン詳細!A1860</f>
        <v>0</v>
      </c>
    </row>
    <row r="1862" spans="1:1" x14ac:dyDescent="0.15">
      <c r="A1862" s="1">
        <f>アナメン詳細!A1861</f>
        <v>0</v>
      </c>
    </row>
    <row r="1863" spans="1:1" x14ac:dyDescent="0.15">
      <c r="A1863" s="1">
        <f>アナメン詳細!A1862</f>
        <v>0</v>
      </c>
    </row>
    <row r="1864" spans="1:1" x14ac:dyDescent="0.15">
      <c r="A1864" s="1">
        <f>アナメン詳細!A1863</f>
        <v>0</v>
      </c>
    </row>
    <row r="1865" spans="1:1" x14ac:dyDescent="0.15">
      <c r="A1865" s="1">
        <f>アナメン詳細!A1864</f>
        <v>0</v>
      </c>
    </row>
    <row r="1866" spans="1:1" x14ac:dyDescent="0.15">
      <c r="A1866" s="1">
        <f>アナメン詳細!A1865</f>
        <v>0</v>
      </c>
    </row>
    <row r="1867" spans="1:1" x14ac:dyDescent="0.15">
      <c r="A1867" s="1">
        <f>アナメン詳細!A1866</f>
        <v>0</v>
      </c>
    </row>
    <row r="1868" spans="1:1" x14ac:dyDescent="0.15">
      <c r="A1868" s="1">
        <f>アナメン詳細!A1867</f>
        <v>0</v>
      </c>
    </row>
    <row r="1869" spans="1:1" x14ac:dyDescent="0.15">
      <c r="A1869" s="1">
        <f>アナメン詳細!A1868</f>
        <v>0</v>
      </c>
    </row>
    <row r="1870" spans="1:1" x14ac:dyDescent="0.15">
      <c r="A1870" s="1">
        <f>アナメン詳細!A1869</f>
        <v>0</v>
      </c>
    </row>
    <row r="1871" spans="1:1" x14ac:dyDescent="0.15">
      <c r="A1871" s="1">
        <f>アナメン詳細!A1870</f>
        <v>0</v>
      </c>
    </row>
    <row r="1872" spans="1:1" x14ac:dyDescent="0.15">
      <c r="A1872" s="1">
        <f>アナメン詳細!A1871</f>
        <v>0</v>
      </c>
    </row>
    <row r="1873" spans="1:1" x14ac:dyDescent="0.15">
      <c r="A1873" s="1">
        <f>アナメン詳細!A1872</f>
        <v>0</v>
      </c>
    </row>
    <row r="1874" spans="1:1" x14ac:dyDescent="0.15">
      <c r="A1874" s="1">
        <f>アナメン詳細!A1873</f>
        <v>0</v>
      </c>
    </row>
    <row r="1875" spans="1:1" x14ac:dyDescent="0.15">
      <c r="A1875" s="1">
        <f>アナメン詳細!A1874</f>
        <v>0</v>
      </c>
    </row>
    <row r="1876" spans="1:1" x14ac:dyDescent="0.15">
      <c r="A1876" s="1">
        <f>アナメン詳細!A1875</f>
        <v>0</v>
      </c>
    </row>
    <row r="1877" spans="1:1" x14ac:dyDescent="0.15">
      <c r="A1877" s="1">
        <f>アナメン詳細!A1876</f>
        <v>0</v>
      </c>
    </row>
    <row r="1878" spans="1:1" x14ac:dyDescent="0.15">
      <c r="A1878" s="1">
        <f>アナメン詳細!A1877</f>
        <v>0</v>
      </c>
    </row>
    <row r="1879" spans="1:1" x14ac:dyDescent="0.15">
      <c r="A1879" s="1">
        <f>アナメン詳細!A1878</f>
        <v>0</v>
      </c>
    </row>
    <row r="1880" spans="1:1" x14ac:dyDescent="0.15">
      <c r="A1880" s="1">
        <f>アナメン詳細!A1879</f>
        <v>0</v>
      </c>
    </row>
    <row r="1881" spans="1:1" x14ac:dyDescent="0.15">
      <c r="A1881" s="1">
        <f>アナメン詳細!A1880</f>
        <v>0</v>
      </c>
    </row>
    <row r="1882" spans="1:1" x14ac:dyDescent="0.15">
      <c r="A1882" s="1">
        <f>アナメン詳細!A1881</f>
        <v>0</v>
      </c>
    </row>
    <row r="1883" spans="1:1" x14ac:dyDescent="0.15">
      <c r="A1883" s="1">
        <f>アナメン詳細!A1882</f>
        <v>0</v>
      </c>
    </row>
    <row r="1884" spans="1:1" x14ac:dyDescent="0.15">
      <c r="A1884" s="1">
        <f>アナメン詳細!A1883</f>
        <v>0</v>
      </c>
    </row>
    <row r="1885" spans="1:1" x14ac:dyDescent="0.15">
      <c r="A1885" s="1">
        <f>アナメン詳細!A1884</f>
        <v>0</v>
      </c>
    </row>
    <row r="1886" spans="1:1" x14ac:dyDescent="0.15">
      <c r="A1886" s="1">
        <f>アナメン詳細!A1885</f>
        <v>0</v>
      </c>
    </row>
    <row r="1887" spans="1:1" x14ac:dyDescent="0.15">
      <c r="A1887" s="1">
        <f>アナメン詳細!A1886</f>
        <v>0</v>
      </c>
    </row>
    <row r="1888" spans="1:1" x14ac:dyDescent="0.15">
      <c r="A1888" s="1">
        <f>アナメン詳細!A1887</f>
        <v>0</v>
      </c>
    </row>
    <row r="1889" spans="1:1" x14ac:dyDescent="0.15">
      <c r="A1889" s="1">
        <f>アナメン詳細!A1888</f>
        <v>0</v>
      </c>
    </row>
    <row r="1890" spans="1:1" x14ac:dyDescent="0.15">
      <c r="A1890" s="1">
        <f>アナメン詳細!A1889</f>
        <v>0</v>
      </c>
    </row>
    <row r="1891" spans="1:1" x14ac:dyDescent="0.15">
      <c r="A1891" s="1">
        <f>アナメン詳細!A1890</f>
        <v>0</v>
      </c>
    </row>
    <row r="1892" spans="1:1" x14ac:dyDescent="0.15">
      <c r="A1892" s="1">
        <f>アナメン詳細!A1891</f>
        <v>0</v>
      </c>
    </row>
    <row r="1893" spans="1:1" x14ac:dyDescent="0.15">
      <c r="A1893" s="1">
        <f>アナメン詳細!A1892</f>
        <v>0</v>
      </c>
    </row>
    <row r="1894" spans="1:1" x14ac:dyDescent="0.15">
      <c r="A1894" s="1">
        <f>アナメン詳細!A1893</f>
        <v>0</v>
      </c>
    </row>
    <row r="1895" spans="1:1" x14ac:dyDescent="0.15">
      <c r="A1895" s="1">
        <f>アナメン詳細!A1894</f>
        <v>0</v>
      </c>
    </row>
    <row r="1896" spans="1:1" x14ac:dyDescent="0.15">
      <c r="A1896" s="1">
        <f>アナメン詳細!A1895</f>
        <v>0</v>
      </c>
    </row>
    <row r="1897" spans="1:1" x14ac:dyDescent="0.15">
      <c r="A1897" s="1">
        <f>アナメン詳細!A1896</f>
        <v>0</v>
      </c>
    </row>
    <row r="1898" spans="1:1" x14ac:dyDescent="0.15">
      <c r="A1898" s="1">
        <f>アナメン詳細!A1897</f>
        <v>0</v>
      </c>
    </row>
    <row r="1899" spans="1:1" x14ac:dyDescent="0.15">
      <c r="A1899" s="1">
        <f>アナメン詳細!A1898</f>
        <v>0</v>
      </c>
    </row>
    <row r="1900" spans="1:1" x14ac:dyDescent="0.15">
      <c r="A1900" s="1">
        <f>アナメン詳細!A1899</f>
        <v>0</v>
      </c>
    </row>
    <row r="1901" spans="1:1" x14ac:dyDescent="0.15">
      <c r="A1901" s="1">
        <f>アナメン詳細!A1900</f>
        <v>0</v>
      </c>
    </row>
    <row r="1902" spans="1:1" x14ac:dyDescent="0.15">
      <c r="A1902" s="1">
        <f>アナメン詳細!A1901</f>
        <v>0</v>
      </c>
    </row>
    <row r="1903" spans="1:1" x14ac:dyDescent="0.15">
      <c r="A1903" s="1">
        <f>アナメン詳細!A1902</f>
        <v>0</v>
      </c>
    </row>
    <row r="1904" spans="1:1" x14ac:dyDescent="0.15">
      <c r="A1904" s="1">
        <f>アナメン詳細!A1903</f>
        <v>0</v>
      </c>
    </row>
    <row r="1905" spans="1:1" x14ac:dyDescent="0.15">
      <c r="A1905" s="1">
        <f>アナメン詳細!A1904</f>
        <v>0</v>
      </c>
    </row>
    <row r="1906" spans="1:1" x14ac:dyDescent="0.15">
      <c r="A1906" s="1">
        <f>アナメン詳細!A1905</f>
        <v>0</v>
      </c>
    </row>
    <row r="1907" spans="1:1" x14ac:dyDescent="0.15">
      <c r="A1907" s="1">
        <f>アナメン詳細!A1906</f>
        <v>0</v>
      </c>
    </row>
    <row r="1908" spans="1:1" x14ac:dyDescent="0.15">
      <c r="A1908" s="1">
        <f>アナメン詳細!A1907</f>
        <v>0</v>
      </c>
    </row>
    <row r="1909" spans="1:1" x14ac:dyDescent="0.15">
      <c r="A1909" s="1">
        <f>アナメン詳細!A1908</f>
        <v>0</v>
      </c>
    </row>
    <row r="1910" spans="1:1" x14ac:dyDescent="0.15">
      <c r="A1910" s="1">
        <f>アナメン詳細!A1909</f>
        <v>0</v>
      </c>
    </row>
    <row r="1911" spans="1:1" x14ac:dyDescent="0.15">
      <c r="A1911" s="1">
        <f>アナメン詳細!A1910</f>
        <v>0</v>
      </c>
    </row>
    <row r="1912" spans="1:1" x14ac:dyDescent="0.15">
      <c r="A1912" s="1">
        <f>アナメン詳細!A1911</f>
        <v>0</v>
      </c>
    </row>
    <row r="1913" spans="1:1" x14ac:dyDescent="0.15">
      <c r="A1913" s="1">
        <f>アナメン詳細!A1912</f>
        <v>0</v>
      </c>
    </row>
    <row r="1914" spans="1:1" x14ac:dyDescent="0.15">
      <c r="A1914" s="1">
        <f>アナメン詳細!A1913</f>
        <v>0</v>
      </c>
    </row>
    <row r="1915" spans="1:1" x14ac:dyDescent="0.15">
      <c r="A1915" s="1">
        <f>アナメン詳細!A1914</f>
        <v>0</v>
      </c>
    </row>
    <row r="1916" spans="1:1" x14ac:dyDescent="0.15">
      <c r="A1916" s="1">
        <f>アナメン詳細!A1915</f>
        <v>0</v>
      </c>
    </row>
    <row r="1917" spans="1:1" x14ac:dyDescent="0.15">
      <c r="A1917" s="1">
        <f>アナメン詳細!A1916</f>
        <v>0</v>
      </c>
    </row>
    <row r="1918" spans="1:1" x14ac:dyDescent="0.15">
      <c r="A1918" s="1">
        <f>アナメン詳細!A1917</f>
        <v>0</v>
      </c>
    </row>
    <row r="1919" spans="1:1" x14ac:dyDescent="0.15">
      <c r="A1919" s="1">
        <f>アナメン詳細!A1918</f>
        <v>0</v>
      </c>
    </row>
    <row r="1920" spans="1:1" x14ac:dyDescent="0.15">
      <c r="A1920" s="1">
        <f>アナメン詳細!A1919</f>
        <v>0</v>
      </c>
    </row>
    <row r="1921" spans="1:1" x14ac:dyDescent="0.15">
      <c r="A1921" s="1">
        <f>アナメン詳細!A1920</f>
        <v>0</v>
      </c>
    </row>
    <row r="1922" spans="1:1" x14ac:dyDescent="0.15">
      <c r="A1922" s="1">
        <f>アナメン詳細!A1921</f>
        <v>0</v>
      </c>
    </row>
    <row r="1923" spans="1:1" x14ac:dyDescent="0.15">
      <c r="A1923" s="1">
        <f>アナメン詳細!A1922</f>
        <v>0</v>
      </c>
    </row>
    <row r="1924" spans="1:1" x14ac:dyDescent="0.15">
      <c r="A1924" s="1">
        <f>アナメン詳細!A1923</f>
        <v>0</v>
      </c>
    </row>
    <row r="1925" spans="1:1" x14ac:dyDescent="0.15">
      <c r="A1925" s="1">
        <f>アナメン詳細!A1924</f>
        <v>0</v>
      </c>
    </row>
    <row r="1926" spans="1:1" x14ac:dyDescent="0.15">
      <c r="A1926" s="1">
        <f>アナメン詳細!A1925</f>
        <v>0</v>
      </c>
    </row>
    <row r="1927" spans="1:1" x14ac:dyDescent="0.15">
      <c r="A1927" s="1">
        <f>アナメン詳細!A1926</f>
        <v>0</v>
      </c>
    </row>
    <row r="1928" spans="1:1" x14ac:dyDescent="0.15">
      <c r="A1928" s="1">
        <f>アナメン詳細!A1927</f>
        <v>0</v>
      </c>
    </row>
    <row r="1929" spans="1:1" x14ac:dyDescent="0.15">
      <c r="A1929" s="1">
        <f>アナメン詳細!A1928</f>
        <v>0</v>
      </c>
    </row>
    <row r="1930" spans="1:1" x14ac:dyDescent="0.15">
      <c r="A1930" s="1">
        <f>アナメン詳細!A1929</f>
        <v>0</v>
      </c>
    </row>
    <row r="1931" spans="1:1" x14ac:dyDescent="0.15">
      <c r="A1931" s="1">
        <f>アナメン詳細!A1930</f>
        <v>0</v>
      </c>
    </row>
    <row r="1932" spans="1:1" x14ac:dyDescent="0.15">
      <c r="A1932" s="1">
        <f>アナメン詳細!A1931</f>
        <v>0</v>
      </c>
    </row>
    <row r="1933" spans="1:1" x14ac:dyDescent="0.15">
      <c r="A1933" s="1">
        <f>アナメン詳細!A1932</f>
        <v>0</v>
      </c>
    </row>
    <row r="1934" spans="1:1" x14ac:dyDescent="0.15">
      <c r="A1934" s="1">
        <f>アナメン詳細!A1933</f>
        <v>0</v>
      </c>
    </row>
    <row r="1935" spans="1:1" x14ac:dyDescent="0.15">
      <c r="A1935" s="1">
        <f>アナメン詳細!A1934</f>
        <v>0</v>
      </c>
    </row>
    <row r="1936" spans="1:1" x14ac:dyDescent="0.15">
      <c r="A1936" s="1">
        <f>アナメン詳細!A1935</f>
        <v>0</v>
      </c>
    </row>
    <row r="1937" spans="1:1" x14ac:dyDescent="0.15">
      <c r="A1937" s="1">
        <f>アナメン詳細!A1936</f>
        <v>0</v>
      </c>
    </row>
    <row r="1938" spans="1:1" x14ac:dyDescent="0.15">
      <c r="A1938" s="1">
        <f>アナメン詳細!A1937</f>
        <v>0</v>
      </c>
    </row>
    <row r="1939" spans="1:1" x14ac:dyDescent="0.15">
      <c r="A1939" s="1">
        <f>アナメン詳細!A1938</f>
        <v>0</v>
      </c>
    </row>
    <row r="1940" spans="1:1" x14ac:dyDescent="0.15">
      <c r="A1940" s="1">
        <f>アナメン詳細!A1939</f>
        <v>0</v>
      </c>
    </row>
    <row r="1941" spans="1:1" x14ac:dyDescent="0.15">
      <c r="A1941" s="1">
        <f>アナメン詳細!A1940</f>
        <v>0</v>
      </c>
    </row>
    <row r="1942" spans="1:1" x14ac:dyDescent="0.15">
      <c r="A1942" s="1">
        <f>アナメン詳細!A1941</f>
        <v>0</v>
      </c>
    </row>
    <row r="1943" spans="1:1" x14ac:dyDescent="0.15">
      <c r="A1943" s="1">
        <f>アナメン詳細!A1942</f>
        <v>0</v>
      </c>
    </row>
    <row r="1944" spans="1:1" x14ac:dyDescent="0.15">
      <c r="A1944" s="1">
        <f>アナメン詳細!A1943</f>
        <v>0</v>
      </c>
    </row>
    <row r="1945" spans="1:1" x14ac:dyDescent="0.15">
      <c r="A1945" s="1">
        <f>アナメン詳細!A1944</f>
        <v>0</v>
      </c>
    </row>
    <row r="1946" spans="1:1" x14ac:dyDescent="0.15">
      <c r="A1946" s="1">
        <f>アナメン詳細!A1945</f>
        <v>0</v>
      </c>
    </row>
    <row r="1947" spans="1:1" x14ac:dyDescent="0.15">
      <c r="A1947" s="1">
        <f>アナメン詳細!A1946</f>
        <v>0</v>
      </c>
    </row>
    <row r="1948" spans="1:1" x14ac:dyDescent="0.15">
      <c r="A1948" s="1">
        <f>アナメン詳細!A1947</f>
        <v>0</v>
      </c>
    </row>
    <row r="1949" spans="1:1" x14ac:dyDescent="0.15">
      <c r="A1949" s="1">
        <f>アナメン詳細!A1948</f>
        <v>0</v>
      </c>
    </row>
    <row r="1950" spans="1:1" x14ac:dyDescent="0.15">
      <c r="A1950" s="1">
        <f>アナメン詳細!A1949</f>
        <v>0</v>
      </c>
    </row>
    <row r="1951" spans="1:1" x14ac:dyDescent="0.15">
      <c r="A1951" s="1">
        <f>アナメン詳細!A1950</f>
        <v>0</v>
      </c>
    </row>
    <row r="1952" spans="1:1" x14ac:dyDescent="0.15">
      <c r="A1952" s="1">
        <f>アナメン詳細!A1951</f>
        <v>0</v>
      </c>
    </row>
    <row r="1953" spans="1:1" x14ac:dyDescent="0.15">
      <c r="A1953" s="1">
        <f>アナメン詳細!A1952</f>
        <v>0</v>
      </c>
    </row>
    <row r="1954" spans="1:1" x14ac:dyDescent="0.15">
      <c r="A1954" s="1">
        <f>アナメン詳細!A1953</f>
        <v>0</v>
      </c>
    </row>
    <row r="1955" spans="1:1" x14ac:dyDescent="0.15">
      <c r="A1955" s="1">
        <f>アナメン詳細!A1954</f>
        <v>0</v>
      </c>
    </row>
    <row r="1956" spans="1:1" x14ac:dyDescent="0.15">
      <c r="A1956" s="1">
        <f>アナメン詳細!A1955</f>
        <v>0</v>
      </c>
    </row>
    <row r="1957" spans="1:1" x14ac:dyDescent="0.15">
      <c r="A1957" s="1">
        <f>アナメン詳細!A1956</f>
        <v>0</v>
      </c>
    </row>
    <row r="1958" spans="1:1" x14ac:dyDescent="0.15">
      <c r="A1958" s="1">
        <f>アナメン詳細!A1957</f>
        <v>0</v>
      </c>
    </row>
    <row r="1959" spans="1:1" x14ac:dyDescent="0.15">
      <c r="A1959" s="1">
        <f>アナメン詳細!A1958</f>
        <v>0</v>
      </c>
    </row>
    <row r="1960" spans="1:1" x14ac:dyDescent="0.15">
      <c r="A1960" s="1">
        <f>アナメン詳細!A1959</f>
        <v>0</v>
      </c>
    </row>
    <row r="1961" spans="1:1" x14ac:dyDescent="0.15">
      <c r="A1961" s="1">
        <f>アナメン詳細!A1960</f>
        <v>0</v>
      </c>
    </row>
    <row r="1962" spans="1:1" x14ac:dyDescent="0.15">
      <c r="A1962" s="1">
        <f>アナメン詳細!A1961</f>
        <v>0</v>
      </c>
    </row>
    <row r="1963" spans="1:1" x14ac:dyDescent="0.15">
      <c r="A1963" s="1">
        <f>アナメン詳細!A1962</f>
        <v>0</v>
      </c>
    </row>
    <row r="1964" spans="1:1" x14ac:dyDescent="0.15">
      <c r="A1964" s="1">
        <f>アナメン詳細!A1963</f>
        <v>0</v>
      </c>
    </row>
    <row r="1965" spans="1:1" x14ac:dyDescent="0.15">
      <c r="A1965" s="1">
        <f>アナメン詳細!A1964</f>
        <v>0</v>
      </c>
    </row>
    <row r="1966" spans="1:1" x14ac:dyDescent="0.15">
      <c r="A1966" s="1">
        <f>アナメン詳細!A1965</f>
        <v>0</v>
      </c>
    </row>
    <row r="1967" spans="1:1" x14ac:dyDescent="0.15">
      <c r="A1967" s="1">
        <f>アナメン詳細!A1966</f>
        <v>0</v>
      </c>
    </row>
    <row r="1968" spans="1:1" x14ac:dyDescent="0.15">
      <c r="A1968" s="1">
        <f>アナメン詳細!A1967</f>
        <v>0</v>
      </c>
    </row>
    <row r="1969" spans="1:1" x14ac:dyDescent="0.15">
      <c r="A1969" s="1">
        <f>アナメン詳細!A1968</f>
        <v>0</v>
      </c>
    </row>
    <row r="1970" spans="1:1" x14ac:dyDescent="0.15">
      <c r="A1970" s="1">
        <f>アナメン詳細!A1969</f>
        <v>0</v>
      </c>
    </row>
    <row r="1971" spans="1:1" x14ac:dyDescent="0.15">
      <c r="A1971" s="1">
        <f>アナメン詳細!A1970</f>
        <v>0</v>
      </c>
    </row>
    <row r="1972" spans="1:1" x14ac:dyDescent="0.15">
      <c r="A1972" s="1">
        <f>アナメン詳細!A1971</f>
        <v>0</v>
      </c>
    </row>
    <row r="1973" spans="1:1" x14ac:dyDescent="0.15">
      <c r="A1973" s="1">
        <f>アナメン詳細!A1972</f>
        <v>0</v>
      </c>
    </row>
    <row r="1974" spans="1:1" x14ac:dyDescent="0.15">
      <c r="A1974" s="1">
        <f>アナメン詳細!A1973</f>
        <v>0</v>
      </c>
    </row>
    <row r="1975" spans="1:1" x14ac:dyDescent="0.15">
      <c r="A1975" s="1">
        <f>アナメン詳細!A1974</f>
        <v>0</v>
      </c>
    </row>
    <row r="1976" spans="1:1" x14ac:dyDescent="0.15">
      <c r="A1976" s="1">
        <f>アナメン詳細!A1975</f>
        <v>0</v>
      </c>
    </row>
    <row r="1977" spans="1:1" x14ac:dyDescent="0.15">
      <c r="A1977" s="1">
        <f>アナメン詳細!A1976</f>
        <v>0</v>
      </c>
    </row>
    <row r="1978" spans="1:1" x14ac:dyDescent="0.15">
      <c r="A1978" s="1">
        <f>アナメン詳細!A1977</f>
        <v>0</v>
      </c>
    </row>
    <row r="1979" spans="1:1" x14ac:dyDescent="0.15">
      <c r="A1979" s="1">
        <f>アナメン詳細!A1978</f>
        <v>0</v>
      </c>
    </row>
    <row r="1980" spans="1:1" x14ac:dyDescent="0.15">
      <c r="A1980" s="1">
        <f>アナメン詳細!A1979</f>
        <v>0</v>
      </c>
    </row>
    <row r="1981" spans="1:1" x14ac:dyDescent="0.15">
      <c r="A1981" s="1">
        <f>アナメン詳細!A1980</f>
        <v>0</v>
      </c>
    </row>
    <row r="1982" spans="1:1" x14ac:dyDescent="0.15">
      <c r="A1982" s="1">
        <f>アナメン詳細!A1981</f>
        <v>0</v>
      </c>
    </row>
    <row r="1983" spans="1:1" x14ac:dyDescent="0.15">
      <c r="A1983" s="1">
        <f>アナメン詳細!A1982</f>
        <v>0</v>
      </c>
    </row>
    <row r="1984" spans="1:1" x14ac:dyDescent="0.15">
      <c r="A1984" s="1">
        <f>アナメン詳細!A1983</f>
        <v>0</v>
      </c>
    </row>
    <row r="1985" spans="1:1" x14ac:dyDescent="0.15">
      <c r="A1985" s="1">
        <f>アナメン詳細!A1984</f>
        <v>0</v>
      </c>
    </row>
    <row r="1986" spans="1:1" x14ac:dyDescent="0.15">
      <c r="A1986" s="1">
        <f>アナメン詳細!A1985</f>
        <v>0</v>
      </c>
    </row>
    <row r="1987" spans="1:1" x14ac:dyDescent="0.15">
      <c r="A1987" s="1">
        <f>アナメン詳細!A1986</f>
        <v>0</v>
      </c>
    </row>
    <row r="1988" spans="1:1" x14ac:dyDescent="0.15">
      <c r="A1988" s="1">
        <f>アナメン詳細!A1987</f>
        <v>0</v>
      </c>
    </row>
    <row r="1989" spans="1:1" x14ac:dyDescent="0.15">
      <c r="A1989" s="1">
        <f>アナメン詳細!A1988</f>
        <v>0</v>
      </c>
    </row>
    <row r="1990" spans="1:1" x14ac:dyDescent="0.15">
      <c r="A1990" s="1">
        <f>アナメン詳細!A1989</f>
        <v>0</v>
      </c>
    </row>
    <row r="1991" spans="1:1" x14ac:dyDescent="0.15">
      <c r="A1991" s="1">
        <f>アナメン詳細!A1990</f>
        <v>0</v>
      </c>
    </row>
    <row r="1992" spans="1:1" x14ac:dyDescent="0.15">
      <c r="A1992" s="1">
        <f>アナメン詳細!A1991</f>
        <v>0</v>
      </c>
    </row>
    <row r="1993" spans="1:1" x14ac:dyDescent="0.15">
      <c r="A1993" s="1">
        <f>アナメン詳細!A1992</f>
        <v>0</v>
      </c>
    </row>
    <row r="1994" spans="1:1" x14ac:dyDescent="0.15">
      <c r="A1994" s="1">
        <f>アナメン詳細!A1993</f>
        <v>0</v>
      </c>
    </row>
    <row r="1995" spans="1:1" x14ac:dyDescent="0.15">
      <c r="A1995" s="1">
        <f>アナメン詳細!A1994</f>
        <v>0</v>
      </c>
    </row>
    <row r="1996" spans="1:1" x14ac:dyDescent="0.15">
      <c r="A1996" s="1">
        <f>アナメン詳細!A1995</f>
        <v>0</v>
      </c>
    </row>
    <row r="1997" spans="1:1" x14ac:dyDescent="0.15">
      <c r="A1997" s="1">
        <f>アナメン詳細!A1996</f>
        <v>0</v>
      </c>
    </row>
    <row r="1998" spans="1:1" x14ac:dyDescent="0.15">
      <c r="A1998" s="1">
        <f>アナメン詳細!A1997</f>
        <v>0</v>
      </c>
    </row>
    <row r="1999" spans="1:1" x14ac:dyDescent="0.15">
      <c r="A1999" s="1">
        <f>アナメン詳細!A1998</f>
        <v>0</v>
      </c>
    </row>
    <row r="2000" spans="1:1" x14ac:dyDescent="0.15">
      <c r="A2000" s="1">
        <f>アナメン詳細!A1999</f>
        <v>0</v>
      </c>
    </row>
    <row r="2001" spans="1:1" x14ac:dyDescent="0.15">
      <c r="A2001" s="1">
        <f>アナメン詳細!A2000</f>
        <v>0</v>
      </c>
    </row>
    <row r="2002" spans="1:1" x14ac:dyDescent="0.15">
      <c r="A2002" s="1">
        <f>アナメン詳細!A2001</f>
        <v>0</v>
      </c>
    </row>
    <row r="2003" spans="1:1" x14ac:dyDescent="0.15">
      <c r="A2003" s="1">
        <f>アナメン詳細!A2002</f>
        <v>0</v>
      </c>
    </row>
    <row r="2004" spans="1:1" x14ac:dyDescent="0.15">
      <c r="A2004" s="1">
        <f>アナメン詳細!A2003</f>
        <v>0</v>
      </c>
    </row>
    <row r="2005" spans="1:1" x14ac:dyDescent="0.15">
      <c r="A2005" s="1">
        <f>アナメン詳細!A2004</f>
        <v>0</v>
      </c>
    </row>
    <row r="2006" spans="1:1" x14ac:dyDescent="0.15">
      <c r="A2006" s="1">
        <f>アナメン詳細!A2005</f>
        <v>0</v>
      </c>
    </row>
    <row r="2007" spans="1:1" x14ac:dyDescent="0.15">
      <c r="A2007" s="1">
        <f>アナメン詳細!A2006</f>
        <v>0</v>
      </c>
    </row>
    <row r="2008" spans="1:1" x14ac:dyDescent="0.15">
      <c r="A2008" s="1">
        <f>アナメン詳細!A2007</f>
        <v>0</v>
      </c>
    </row>
    <row r="2009" spans="1:1" x14ac:dyDescent="0.15">
      <c r="A2009" s="1">
        <f>アナメン詳細!A2008</f>
        <v>0</v>
      </c>
    </row>
    <row r="2010" spans="1:1" x14ac:dyDescent="0.15">
      <c r="A2010" s="1">
        <f>アナメン詳細!A2009</f>
        <v>0</v>
      </c>
    </row>
    <row r="2011" spans="1:1" x14ac:dyDescent="0.15">
      <c r="A2011" s="1">
        <f>アナメン詳細!A2010</f>
        <v>0</v>
      </c>
    </row>
    <row r="2012" spans="1:1" x14ac:dyDescent="0.15">
      <c r="A2012" s="1">
        <f>アナメン詳細!A2011</f>
        <v>0</v>
      </c>
    </row>
    <row r="2013" spans="1:1" x14ac:dyDescent="0.15">
      <c r="A2013" s="1">
        <f>アナメン詳細!A2012</f>
        <v>0</v>
      </c>
    </row>
    <row r="2014" spans="1:1" x14ac:dyDescent="0.15">
      <c r="A2014" s="1">
        <f>アナメン詳細!A2013</f>
        <v>0</v>
      </c>
    </row>
    <row r="2015" spans="1:1" x14ac:dyDescent="0.15">
      <c r="A2015" s="1">
        <f>アナメン詳細!A2014</f>
        <v>0</v>
      </c>
    </row>
    <row r="2016" spans="1:1" x14ac:dyDescent="0.15">
      <c r="A2016" s="1">
        <f>アナメン詳細!A2015</f>
        <v>0</v>
      </c>
    </row>
    <row r="2017" spans="1:1" x14ac:dyDescent="0.15">
      <c r="A2017" s="1">
        <f>アナメン詳細!A2016</f>
        <v>0</v>
      </c>
    </row>
    <row r="2018" spans="1:1" x14ac:dyDescent="0.15">
      <c r="A2018" s="1">
        <f>アナメン詳細!A2017</f>
        <v>0</v>
      </c>
    </row>
    <row r="2019" spans="1:1" x14ac:dyDescent="0.15">
      <c r="A2019" s="1">
        <f>アナメン詳細!A2018</f>
        <v>0</v>
      </c>
    </row>
    <row r="2020" spans="1:1" x14ac:dyDescent="0.15">
      <c r="A2020" s="1">
        <f>アナメン詳細!A2019</f>
        <v>0</v>
      </c>
    </row>
    <row r="2021" spans="1:1" x14ac:dyDescent="0.15">
      <c r="A2021" s="1">
        <f>アナメン詳細!A2020</f>
        <v>0</v>
      </c>
    </row>
    <row r="2022" spans="1:1" x14ac:dyDescent="0.15">
      <c r="A2022" s="1">
        <f>アナメン詳細!A2021</f>
        <v>0</v>
      </c>
    </row>
    <row r="2023" spans="1:1" x14ac:dyDescent="0.15">
      <c r="A2023" s="1">
        <f>アナメン詳細!A2022</f>
        <v>0</v>
      </c>
    </row>
    <row r="2024" spans="1:1" x14ac:dyDescent="0.15">
      <c r="A2024" s="1">
        <f>アナメン詳細!A2023</f>
        <v>0</v>
      </c>
    </row>
    <row r="2025" spans="1:1" x14ac:dyDescent="0.15">
      <c r="A2025" s="1">
        <f>アナメン詳細!A2024</f>
        <v>0</v>
      </c>
    </row>
    <row r="2026" spans="1:1" x14ac:dyDescent="0.15">
      <c r="A2026" s="1">
        <f>アナメン詳細!A2025</f>
        <v>0</v>
      </c>
    </row>
    <row r="2027" spans="1:1" x14ac:dyDescent="0.15">
      <c r="A2027" s="1">
        <f>アナメン詳細!A2026</f>
        <v>0</v>
      </c>
    </row>
    <row r="2028" spans="1:1" x14ac:dyDescent="0.15">
      <c r="A2028" s="1">
        <f>アナメン詳細!A2027</f>
        <v>0</v>
      </c>
    </row>
    <row r="2029" spans="1:1" x14ac:dyDescent="0.15">
      <c r="A2029" s="1">
        <f>アナメン詳細!A2028</f>
        <v>0</v>
      </c>
    </row>
    <row r="2030" spans="1:1" x14ac:dyDescent="0.15">
      <c r="A2030" s="1">
        <f>アナメン詳細!A2029</f>
        <v>0</v>
      </c>
    </row>
    <row r="2031" spans="1:1" x14ac:dyDescent="0.15">
      <c r="A2031" s="1">
        <f>アナメン詳細!A2030</f>
        <v>0</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CC"/>
  </sheetPr>
  <dimension ref="A1:AP86"/>
  <sheetViews>
    <sheetView workbookViewId="0">
      <selection activeCell="G4" sqref="G4"/>
    </sheetView>
  </sheetViews>
  <sheetFormatPr defaultRowHeight="13.5" x14ac:dyDescent="0.15"/>
  <sheetData>
    <row r="1" spans="1:42" x14ac:dyDescent="0.15">
      <c r="A1" t="s">
        <v>1633</v>
      </c>
      <c r="B1" t="s">
        <v>1634</v>
      </c>
      <c r="C1" t="s">
        <v>1635</v>
      </c>
      <c r="D1" t="s">
        <v>1636</v>
      </c>
      <c r="E1" t="s">
        <v>1637</v>
      </c>
      <c r="F1" t="s">
        <v>1638</v>
      </c>
      <c r="G1" t="s">
        <v>1639</v>
      </c>
      <c r="H1" t="s">
        <v>1640</v>
      </c>
      <c r="I1" t="s">
        <v>1641</v>
      </c>
      <c r="J1" t="s">
        <v>1642</v>
      </c>
      <c r="K1" t="s">
        <v>1643</v>
      </c>
      <c r="L1" t="s">
        <v>1644</v>
      </c>
      <c r="M1" t="s">
        <v>1645</v>
      </c>
      <c r="N1" t="s">
        <v>1646</v>
      </c>
      <c r="O1" t="s">
        <v>1647</v>
      </c>
      <c r="P1" t="s">
        <v>1648</v>
      </c>
      <c r="Q1" t="s">
        <v>1649</v>
      </c>
      <c r="R1" t="s">
        <v>1650</v>
      </c>
      <c r="S1" t="s">
        <v>1651</v>
      </c>
      <c r="T1" t="s">
        <v>1652</v>
      </c>
      <c r="U1" t="s">
        <v>1653</v>
      </c>
      <c r="V1" t="s">
        <v>1654</v>
      </c>
      <c r="W1" t="s">
        <v>1655</v>
      </c>
      <c r="X1" t="s">
        <v>1656</v>
      </c>
      <c r="Y1" t="s">
        <v>1657</v>
      </c>
      <c r="Z1" t="s">
        <v>1658</v>
      </c>
      <c r="AA1" t="s">
        <v>1659</v>
      </c>
      <c r="AB1" t="s">
        <v>1660</v>
      </c>
      <c r="AC1" t="s">
        <v>1661</v>
      </c>
      <c r="AD1" t="s">
        <v>1662</v>
      </c>
      <c r="AE1" t="s">
        <v>1663</v>
      </c>
      <c r="AF1" t="s">
        <v>1664</v>
      </c>
      <c r="AG1" t="s">
        <v>1665</v>
      </c>
      <c r="AH1" t="s">
        <v>1666</v>
      </c>
      <c r="AI1" t="s">
        <v>1667</v>
      </c>
      <c r="AJ1" t="s">
        <v>1668</v>
      </c>
      <c r="AK1" t="s">
        <v>1669</v>
      </c>
      <c r="AL1" t="s">
        <v>1670</v>
      </c>
      <c r="AM1" t="s">
        <v>1671</v>
      </c>
      <c r="AN1" t="s">
        <v>1672</v>
      </c>
      <c r="AO1" t="s">
        <v>1673</v>
      </c>
      <c r="AP1" t="s">
        <v>1674</v>
      </c>
    </row>
    <row r="2" spans="1:42" x14ac:dyDescent="0.15">
      <c r="A2">
        <v>7192873</v>
      </c>
      <c r="B2" t="s">
        <v>1675</v>
      </c>
      <c r="C2" t="str">
        <f>"9780367652654"</f>
        <v>9780367652654</v>
      </c>
      <c r="D2" t="str">
        <f>"9781000814811"</f>
        <v>9781000814811</v>
      </c>
      <c r="E2" t="s">
        <v>1676</v>
      </c>
      <c r="F2" t="s">
        <v>48</v>
      </c>
      <c r="G2" s="25">
        <v>44896</v>
      </c>
      <c r="H2" s="25">
        <v>44966</v>
      </c>
      <c r="I2" t="s">
        <v>1677</v>
      </c>
      <c r="J2">
        <v>1</v>
      </c>
      <c r="K2" t="s">
        <v>1678</v>
      </c>
      <c r="L2" t="s">
        <v>1679</v>
      </c>
      <c r="M2" t="s">
        <v>1680</v>
      </c>
      <c r="N2" t="s">
        <v>1681</v>
      </c>
      <c r="O2">
        <v>305.42009999999999</v>
      </c>
      <c r="P2" t="s">
        <v>1460</v>
      </c>
      <c r="Q2" t="s">
        <v>1682</v>
      </c>
      <c r="R2" t="s">
        <v>1683</v>
      </c>
      <c r="S2" t="s">
        <v>1684</v>
      </c>
      <c r="T2" t="s">
        <v>1684</v>
      </c>
      <c r="U2" t="s">
        <v>1683</v>
      </c>
      <c r="V2" t="s">
        <v>1683</v>
      </c>
      <c r="W2" t="s">
        <v>1683</v>
      </c>
      <c r="X2" t="s">
        <v>1684</v>
      </c>
      <c r="Z2">
        <v>343.75</v>
      </c>
      <c r="AA2">
        <v>275</v>
      </c>
      <c r="AB2">
        <v>412.5</v>
      </c>
      <c r="AC2" t="s">
        <v>1683</v>
      </c>
      <c r="AE2" t="s">
        <v>1683</v>
      </c>
      <c r="AI2" t="s">
        <v>1684</v>
      </c>
      <c r="AJ2" t="s">
        <v>1684</v>
      </c>
      <c r="AK2" t="s">
        <v>1684</v>
      </c>
      <c r="AM2" t="s">
        <v>1684</v>
      </c>
      <c r="AO2" t="s">
        <v>1683</v>
      </c>
      <c r="AP2" t="s">
        <v>1685</v>
      </c>
    </row>
    <row r="3" spans="1:42" x14ac:dyDescent="0.15">
      <c r="A3">
        <v>7261026</v>
      </c>
      <c r="B3" t="s">
        <v>1686</v>
      </c>
      <c r="C3" t="str">
        <f>"9780190093167"</f>
        <v>9780190093167</v>
      </c>
      <c r="D3" t="str">
        <f>"9780190093181"</f>
        <v>9780190093181</v>
      </c>
      <c r="E3" t="s">
        <v>1687</v>
      </c>
      <c r="F3" t="s">
        <v>1687</v>
      </c>
      <c r="G3" s="25">
        <v>45112</v>
      </c>
      <c r="H3" s="25">
        <v>45089</v>
      </c>
      <c r="I3" t="s">
        <v>1677</v>
      </c>
      <c r="J3">
        <v>1</v>
      </c>
      <c r="K3" t="s">
        <v>1688</v>
      </c>
      <c r="L3" t="s">
        <v>1689</v>
      </c>
      <c r="M3" t="s">
        <v>1680</v>
      </c>
      <c r="N3" t="s">
        <v>1690</v>
      </c>
      <c r="O3">
        <v>362.4</v>
      </c>
      <c r="P3" t="s">
        <v>1691</v>
      </c>
      <c r="Q3" t="s">
        <v>1682</v>
      </c>
      <c r="R3" t="s">
        <v>1683</v>
      </c>
      <c r="S3" t="s">
        <v>1684</v>
      </c>
      <c r="T3" t="s">
        <v>1684</v>
      </c>
      <c r="U3" t="s">
        <v>1683</v>
      </c>
      <c r="V3" t="s">
        <v>1683</v>
      </c>
      <c r="W3" t="s">
        <v>1684</v>
      </c>
      <c r="X3" t="s">
        <v>1684</v>
      </c>
      <c r="Y3">
        <v>429</v>
      </c>
      <c r="Z3">
        <v>351</v>
      </c>
      <c r="AA3">
        <v>260</v>
      </c>
      <c r="AB3">
        <v>429</v>
      </c>
      <c r="AC3" t="s">
        <v>1683</v>
      </c>
      <c r="AE3" t="s">
        <v>1683</v>
      </c>
      <c r="AI3" t="s">
        <v>1684</v>
      </c>
      <c r="AJ3" t="s">
        <v>1684</v>
      </c>
      <c r="AK3" t="s">
        <v>1684</v>
      </c>
      <c r="AM3" t="s">
        <v>1684</v>
      </c>
      <c r="AO3" t="s">
        <v>1683</v>
      </c>
      <c r="AP3" t="s">
        <v>1692</v>
      </c>
    </row>
    <row r="4" spans="1:42" x14ac:dyDescent="0.15">
      <c r="A4">
        <v>7280959</v>
      </c>
      <c r="B4" t="s">
        <v>368</v>
      </c>
      <c r="C4" t="str">
        <f>"9781350418837"</f>
        <v>9781350418837</v>
      </c>
      <c r="D4" t="str">
        <f>"9781350418851"</f>
        <v>9781350418851</v>
      </c>
      <c r="E4" t="s">
        <v>1693</v>
      </c>
      <c r="F4" t="s">
        <v>160</v>
      </c>
      <c r="G4" s="25">
        <v>45246</v>
      </c>
      <c r="H4" s="25">
        <v>45151</v>
      </c>
      <c r="I4" t="s">
        <v>1677</v>
      </c>
      <c r="J4">
        <v>1</v>
      </c>
      <c r="L4" t="s">
        <v>370</v>
      </c>
      <c r="M4" t="s">
        <v>1694</v>
      </c>
      <c r="O4">
        <v>203.510952</v>
      </c>
      <c r="Q4" t="s">
        <v>1682</v>
      </c>
      <c r="R4" t="s">
        <v>1683</v>
      </c>
      <c r="S4" t="s">
        <v>1684</v>
      </c>
      <c r="T4" t="s">
        <v>1684</v>
      </c>
      <c r="U4" t="s">
        <v>1683</v>
      </c>
      <c r="V4" t="s">
        <v>1683</v>
      </c>
      <c r="W4" t="s">
        <v>1684</v>
      </c>
      <c r="X4" t="s">
        <v>1684</v>
      </c>
      <c r="Y4">
        <v>240</v>
      </c>
      <c r="Z4">
        <v>180</v>
      </c>
      <c r="AA4">
        <v>120</v>
      </c>
      <c r="AB4">
        <v>240</v>
      </c>
      <c r="AC4" t="s">
        <v>1684</v>
      </c>
      <c r="AE4" t="s">
        <v>1684</v>
      </c>
      <c r="AI4" t="s">
        <v>1684</v>
      </c>
      <c r="AJ4" t="s">
        <v>1684</v>
      </c>
      <c r="AK4" t="s">
        <v>1684</v>
      </c>
      <c r="AM4" t="s">
        <v>1684</v>
      </c>
      <c r="AO4" t="s">
        <v>1683</v>
      </c>
      <c r="AP4" t="s">
        <v>1695</v>
      </c>
    </row>
    <row r="5" spans="1:42" x14ac:dyDescent="0.15">
      <c r="A5">
        <v>7280960</v>
      </c>
      <c r="B5" t="s">
        <v>368</v>
      </c>
      <c r="C5" t="str">
        <f>"9781350418837"</f>
        <v>9781350418837</v>
      </c>
      <c r="D5" t="str">
        <f>"9781350418844"</f>
        <v>9781350418844</v>
      </c>
      <c r="E5" t="s">
        <v>1693</v>
      </c>
      <c r="F5" t="s">
        <v>160</v>
      </c>
      <c r="G5" s="25">
        <v>45246</v>
      </c>
      <c r="H5" s="25">
        <v>45151</v>
      </c>
      <c r="I5" t="s">
        <v>1677</v>
      </c>
      <c r="J5">
        <v>1</v>
      </c>
      <c r="L5" t="s">
        <v>370</v>
      </c>
      <c r="M5" t="s">
        <v>1694</v>
      </c>
      <c r="O5">
        <v>203.510952</v>
      </c>
      <c r="Q5" t="s">
        <v>1682</v>
      </c>
      <c r="R5" t="s">
        <v>1683</v>
      </c>
      <c r="S5" t="s">
        <v>1684</v>
      </c>
      <c r="T5" t="s">
        <v>1684</v>
      </c>
      <c r="U5" t="s">
        <v>1683</v>
      </c>
      <c r="V5" t="s">
        <v>1683</v>
      </c>
      <c r="W5" t="s">
        <v>1684</v>
      </c>
      <c r="X5" t="s">
        <v>1684</v>
      </c>
      <c r="Y5">
        <v>240</v>
      </c>
      <c r="Z5">
        <v>180</v>
      </c>
      <c r="AA5">
        <v>120</v>
      </c>
      <c r="AB5">
        <v>240</v>
      </c>
      <c r="AC5" t="s">
        <v>1684</v>
      </c>
      <c r="AE5" t="s">
        <v>1684</v>
      </c>
      <c r="AI5" t="s">
        <v>1684</v>
      </c>
      <c r="AJ5" t="s">
        <v>1684</v>
      </c>
      <c r="AK5" t="s">
        <v>1684</v>
      </c>
      <c r="AM5" t="s">
        <v>1684</v>
      </c>
      <c r="AO5" t="s">
        <v>1683</v>
      </c>
      <c r="AP5" t="s">
        <v>1696</v>
      </c>
    </row>
    <row r="6" spans="1:42" x14ac:dyDescent="0.15">
      <c r="A6">
        <v>7281674</v>
      </c>
      <c r="B6" t="s">
        <v>1697</v>
      </c>
      <c r="C6" t="str">
        <f>"9781032061368"</f>
        <v>9781032061368</v>
      </c>
      <c r="D6" t="str">
        <f>"9781000919356"</f>
        <v>9781000919356</v>
      </c>
      <c r="E6" t="s">
        <v>1676</v>
      </c>
      <c r="F6" t="s">
        <v>48</v>
      </c>
      <c r="G6" s="25">
        <v>45170</v>
      </c>
      <c r="H6" s="25">
        <v>45161</v>
      </c>
      <c r="I6" t="s">
        <v>1677</v>
      </c>
      <c r="J6">
        <v>1</v>
      </c>
      <c r="K6" t="s">
        <v>1678</v>
      </c>
      <c r="L6" t="s">
        <v>1698</v>
      </c>
      <c r="M6" t="s">
        <v>1680</v>
      </c>
      <c r="N6" t="s">
        <v>1699</v>
      </c>
      <c r="O6">
        <v>302.23</v>
      </c>
      <c r="P6" t="s">
        <v>1700</v>
      </c>
      <c r="Q6" t="s">
        <v>1682</v>
      </c>
      <c r="R6" t="s">
        <v>1683</v>
      </c>
      <c r="S6" t="s">
        <v>1684</v>
      </c>
      <c r="T6" t="s">
        <v>1684</v>
      </c>
      <c r="U6" t="s">
        <v>1683</v>
      </c>
      <c r="V6" t="s">
        <v>1683</v>
      </c>
      <c r="W6" t="s">
        <v>1683</v>
      </c>
      <c r="X6" t="s">
        <v>1684</v>
      </c>
      <c r="Z6">
        <v>412.5</v>
      </c>
      <c r="AA6">
        <v>330</v>
      </c>
      <c r="AB6">
        <v>495</v>
      </c>
      <c r="AC6" t="s">
        <v>1683</v>
      </c>
      <c r="AE6" t="s">
        <v>1683</v>
      </c>
      <c r="AI6" t="s">
        <v>1684</v>
      </c>
      <c r="AJ6" t="s">
        <v>1684</v>
      </c>
      <c r="AK6" t="s">
        <v>1684</v>
      </c>
      <c r="AM6" t="s">
        <v>1684</v>
      </c>
      <c r="AO6" t="s">
        <v>1683</v>
      </c>
      <c r="AP6" t="s">
        <v>1701</v>
      </c>
    </row>
    <row r="7" spans="1:42" x14ac:dyDescent="0.15">
      <c r="A7">
        <v>30717231</v>
      </c>
      <c r="B7" t="s">
        <v>1702</v>
      </c>
      <c r="C7" t="str">
        <f>"9783031259098"</f>
        <v>9783031259098</v>
      </c>
      <c r="D7" t="str">
        <f>"9783031259104"</f>
        <v>9783031259104</v>
      </c>
      <c r="E7" t="s">
        <v>167</v>
      </c>
      <c r="F7" t="s">
        <v>167</v>
      </c>
      <c r="G7" s="25">
        <v>45156</v>
      </c>
      <c r="H7" s="25">
        <v>45161</v>
      </c>
      <c r="I7" t="s">
        <v>1677</v>
      </c>
      <c r="J7">
        <v>1</v>
      </c>
      <c r="K7" t="s">
        <v>1703</v>
      </c>
      <c r="L7" t="s">
        <v>1704</v>
      </c>
      <c r="M7" t="s">
        <v>1705</v>
      </c>
      <c r="N7" t="s">
        <v>1706</v>
      </c>
      <c r="O7">
        <v>304.2</v>
      </c>
      <c r="P7" t="s">
        <v>1707</v>
      </c>
      <c r="Q7" t="s">
        <v>1682</v>
      </c>
      <c r="R7" t="s">
        <v>1683</v>
      </c>
      <c r="S7" t="s">
        <v>1684</v>
      </c>
      <c r="T7" t="s">
        <v>1684</v>
      </c>
      <c r="U7" t="s">
        <v>1683</v>
      </c>
      <c r="V7" t="s">
        <v>1683</v>
      </c>
      <c r="W7" t="s">
        <v>1684</v>
      </c>
      <c r="X7" t="s">
        <v>1684</v>
      </c>
      <c r="Y7">
        <v>369</v>
      </c>
      <c r="Z7">
        <v>553.5</v>
      </c>
      <c r="AA7">
        <v>369</v>
      </c>
      <c r="AB7">
        <v>738</v>
      </c>
      <c r="AC7" t="s">
        <v>1683</v>
      </c>
      <c r="AD7" t="s">
        <v>1683</v>
      </c>
      <c r="AE7" t="s">
        <v>1683</v>
      </c>
      <c r="AI7" t="s">
        <v>1684</v>
      </c>
      <c r="AJ7" t="s">
        <v>1684</v>
      </c>
      <c r="AK7" t="s">
        <v>1684</v>
      </c>
      <c r="AM7" t="s">
        <v>1684</v>
      </c>
      <c r="AO7" t="s">
        <v>1683</v>
      </c>
      <c r="AP7" t="s">
        <v>1708</v>
      </c>
    </row>
    <row r="8" spans="1:42" x14ac:dyDescent="0.15">
      <c r="A8">
        <v>30753472</v>
      </c>
      <c r="B8" t="s">
        <v>389</v>
      </c>
      <c r="C8" t="str">
        <f>"9781517916282"</f>
        <v>9781517916282</v>
      </c>
      <c r="D8" t="str">
        <f>"9781452970578"</f>
        <v>9781452970578</v>
      </c>
      <c r="E8" t="s">
        <v>392</v>
      </c>
      <c r="F8" t="s">
        <v>392</v>
      </c>
      <c r="G8" s="25">
        <v>45363</v>
      </c>
      <c r="H8" s="25">
        <v>45197</v>
      </c>
      <c r="I8" t="s">
        <v>1677</v>
      </c>
      <c r="J8">
        <v>1</v>
      </c>
      <c r="L8" t="s">
        <v>391</v>
      </c>
      <c r="M8" t="s">
        <v>1709</v>
      </c>
      <c r="N8" t="s">
        <v>1710</v>
      </c>
      <c r="O8">
        <v>791.43340952000005</v>
      </c>
      <c r="P8" t="s">
        <v>1711</v>
      </c>
      <c r="Q8" t="s">
        <v>1682</v>
      </c>
      <c r="R8" t="s">
        <v>1683</v>
      </c>
      <c r="S8" t="s">
        <v>1684</v>
      </c>
      <c r="T8" t="s">
        <v>1684</v>
      </c>
      <c r="U8" t="s">
        <v>1683</v>
      </c>
      <c r="V8" t="s">
        <v>1683</v>
      </c>
      <c r="W8" t="s">
        <v>1683</v>
      </c>
      <c r="X8" t="s">
        <v>1683</v>
      </c>
      <c r="Y8">
        <v>225</v>
      </c>
      <c r="Z8">
        <v>281.25</v>
      </c>
      <c r="AA8">
        <v>225</v>
      </c>
      <c r="AB8">
        <v>337.5</v>
      </c>
      <c r="AC8" t="s">
        <v>1683</v>
      </c>
      <c r="AE8" t="s">
        <v>1684</v>
      </c>
      <c r="AI8" t="s">
        <v>1684</v>
      </c>
      <c r="AJ8" t="s">
        <v>1684</v>
      </c>
      <c r="AK8" t="s">
        <v>1684</v>
      </c>
      <c r="AM8" t="s">
        <v>1684</v>
      </c>
      <c r="AO8" t="s">
        <v>1683</v>
      </c>
      <c r="AP8" t="s">
        <v>1712</v>
      </c>
    </row>
    <row r="9" spans="1:42" x14ac:dyDescent="0.15">
      <c r="A9">
        <v>30769405</v>
      </c>
      <c r="B9" t="s">
        <v>72</v>
      </c>
      <c r="C9" t="str">
        <f>"9781529723960"</f>
        <v>9781529723960</v>
      </c>
      <c r="D9" t="str">
        <f>"9781529614565"</f>
        <v>9781529614565</v>
      </c>
      <c r="E9" t="s">
        <v>1713</v>
      </c>
      <c r="F9" t="s">
        <v>1713</v>
      </c>
      <c r="G9" s="25">
        <v>45236</v>
      </c>
      <c r="H9" s="25">
        <v>45204</v>
      </c>
      <c r="I9" t="s">
        <v>1677</v>
      </c>
      <c r="J9">
        <v>1</v>
      </c>
      <c r="L9" t="s">
        <v>1714</v>
      </c>
      <c r="M9" t="s">
        <v>1680</v>
      </c>
      <c r="N9" t="s">
        <v>1715</v>
      </c>
      <c r="O9">
        <v>300.72000000000003</v>
      </c>
      <c r="P9" t="s">
        <v>1716</v>
      </c>
      <c r="Q9" t="s">
        <v>1682</v>
      </c>
      <c r="R9" t="s">
        <v>1683</v>
      </c>
      <c r="S9" t="s">
        <v>1684</v>
      </c>
      <c r="T9" t="s">
        <v>1684</v>
      </c>
      <c r="U9" t="s">
        <v>1683</v>
      </c>
      <c r="V9" t="s">
        <v>1683</v>
      </c>
      <c r="W9" t="s">
        <v>1684</v>
      </c>
      <c r="X9" t="s">
        <v>1684</v>
      </c>
      <c r="Y9">
        <v>555</v>
      </c>
      <c r="Z9">
        <v>462.5</v>
      </c>
      <c r="AA9">
        <v>370</v>
      </c>
      <c r="AB9">
        <v>555</v>
      </c>
      <c r="AC9" t="s">
        <v>1683</v>
      </c>
      <c r="AE9" t="s">
        <v>1684</v>
      </c>
      <c r="AI9" t="s">
        <v>1684</v>
      </c>
      <c r="AJ9" t="s">
        <v>1684</v>
      </c>
      <c r="AK9" t="s">
        <v>1684</v>
      </c>
      <c r="AM9" t="s">
        <v>1684</v>
      </c>
      <c r="AO9" t="s">
        <v>1683</v>
      </c>
      <c r="AP9" t="s">
        <v>1717</v>
      </c>
    </row>
    <row r="10" spans="1:42" x14ac:dyDescent="0.15">
      <c r="A10">
        <v>30806128</v>
      </c>
      <c r="B10" t="s">
        <v>1718</v>
      </c>
      <c r="C10" t="str">
        <f>"9783031410000"</f>
        <v>9783031410000</v>
      </c>
      <c r="D10" t="str">
        <f>"9783031410017"</f>
        <v>9783031410017</v>
      </c>
      <c r="E10" t="s">
        <v>1719</v>
      </c>
      <c r="F10" t="s">
        <v>129</v>
      </c>
      <c r="G10" s="25">
        <v>45220</v>
      </c>
      <c r="H10" s="25">
        <v>45222</v>
      </c>
      <c r="I10" t="s">
        <v>1677</v>
      </c>
      <c r="J10">
        <v>2</v>
      </c>
      <c r="K10" t="s">
        <v>1720</v>
      </c>
      <c r="L10" t="s">
        <v>1721</v>
      </c>
      <c r="M10" t="s">
        <v>1722</v>
      </c>
      <c r="N10" t="s">
        <v>1723</v>
      </c>
      <c r="O10">
        <v>331.23</v>
      </c>
      <c r="P10" t="s">
        <v>1724</v>
      </c>
      <c r="Q10" t="s">
        <v>1682</v>
      </c>
      <c r="R10" t="s">
        <v>1683</v>
      </c>
      <c r="S10" t="s">
        <v>1684</v>
      </c>
      <c r="T10" t="s">
        <v>1684</v>
      </c>
      <c r="U10" t="s">
        <v>1683</v>
      </c>
      <c r="V10" t="s">
        <v>1683</v>
      </c>
      <c r="W10" t="s">
        <v>1684</v>
      </c>
      <c r="X10" t="s">
        <v>1684</v>
      </c>
      <c r="Y10">
        <v>269</v>
      </c>
      <c r="Z10">
        <v>403.5</v>
      </c>
      <c r="AA10">
        <v>269</v>
      </c>
      <c r="AB10">
        <v>538</v>
      </c>
      <c r="AC10" t="s">
        <v>1683</v>
      </c>
      <c r="AE10" t="s">
        <v>1684</v>
      </c>
      <c r="AI10" t="s">
        <v>1684</v>
      </c>
      <c r="AJ10" t="s">
        <v>1684</v>
      </c>
      <c r="AK10" t="s">
        <v>1684</v>
      </c>
      <c r="AM10" t="s">
        <v>1684</v>
      </c>
      <c r="AO10" t="s">
        <v>1683</v>
      </c>
      <c r="AP10" t="s">
        <v>1725</v>
      </c>
    </row>
    <row r="11" spans="1:42" x14ac:dyDescent="0.15">
      <c r="A11">
        <v>30835945</v>
      </c>
      <c r="B11" t="s">
        <v>1726</v>
      </c>
      <c r="C11" t="str">
        <f>"9781119691020"</f>
        <v>9781119691020</v>
      </c>
      <c r="D11" t="str">
        <f>"9781119691044"</f>
        <v>9781119691044</v>
      </c>
      <c r="E11" t="s">
        <v>1727</v>
      </c>
      <c r="F11" t="s">
        <v>1727</v>
      </c>
      <c r="G11" s="25">
        <v>45244</v>
      </c>
      <c r="H11" s="25">
        <v>45231</v>
      </c>
      <c r="I11" t="s">
        <v>1677</v>
      </c>
      <c r="J11">
        <v>1</v>
      </c>
      <c r="K11" t="s">
        <v>1728</v>
      </c>
      <c r="L11" t="s">
        <v>207</v>
      </c>
      <c r="M11" t="s">
        <v>1680</v>
      </c>
      <c r="N11" t="s">
        <v>1729</v>
      </c>
      <c r="O11">
        <v>362.59209520000002</v>
      </c>
      <c r="P11" t="s">
        <v>1730</v>
      </c>
      <c r="Q11" t="s">
        <v>1682</v>
      </c>
      <c r="R11" t="s">
        <v>1683</v>
      </c>
      <c r="S11" t="s">
        <v>1684</v>
      </c>
      <c r="T11" t="s">
        <v>1684</v>
      </c>
      <c r="U11" t="s">
        <v>1683</v>
      </c>
      <c r="V11" t="s">
        <v>1683</v>
      </c>
      <c r="W11" t="s">
        <v>1683</v>
      </c>
      <c r="X11" t="s">
        <v>1684</v>
      </c>
      <c r="Y11">
        <v>59.93</v>
      </c>
      <c r="Z11">
        <v>59.93</v>
      </c>
      <c r="AA11">
        <v>39.950000000000003</v>
      </c>
      <c r="AB11">
        <v>69.91</v>
      </c>
      <c r="AC11" t="s">
        <v>1683</v>
      </c>
      <c r="AE11" t="s">
        <v>1684</v>
      </c>
      <c r="AI11" t="s">
        <v>1684</v>
      </c>
      <c r="AJ11" t="s">
        <v>1684</v>
      </c>
      <c r="AK11" t="s">
        <v>1684</v>
      </c>
      <c r="AM11" t="s">
        <v>1684</v>
      </c>
      <c r="AO11" t="s">
        <v>1683</v>
      </c>
      <c r="AP11" t="s">
        <v>1731</v>
      </c>
    </row>
    <row r="12" spans="1:42" x14ac:dyDescent="0.15">
      <c r="A12">
        <v>30975830</v>
      </c>
      <c r="B12" t="s">
        <v>107</v>
      </c>
      <c r="C12" t="str">
        <f>"9781529772128"</f>
        <v>9781529772128</v>
      </c>
      <c r="D12" t="str">
        <f>"9781529614923"</f>
        <v>9781529614923</v>
      </c>
      <c r="E12" t="s">
        <v>1713</v>
      </c>
      <c r="F12" t="s">
        <v>1713</v>
      </c>
      <c r="G12" s="25">
        <v>45391</v>
      </c>
      <c r="H12" s="25">
        <v>45259</v>
      </c>
      <c r="I12" t="s">
        <v>1677</v>
      </c>
      <c r="J12">
        <v>1</v>
      </c>
      <c r="L12" t="s">
        <v>1732</v>
      </c>
      <c r="M12" t="s">
        <v>1680</v>
      </c>
      <c r="N12" t="s">
        <v>1733</v>
      </c>
      <c r="Q12" t="s">
        <v>1682</v>
      </c>
      <c r="R12" t="s">
        <v>1683</v>
      </c>
      <c r="S12" t="s">
        <v>1684</v>
      </c>
      <c r="T12" t="s">
        <v>1684</v>
      </c>
      <c r="U12" t="s">
        <v>1683</v>
      </c>
      <c r="V12" t="s">
        <v>1683</v>
      </c>
      <c r="W12" t="s">
        <v>1684</v>
      </c>
      <c r="X12" t="s">
        <v>1684</v>
      </c>
      <c r="Y12">
        <v>555</v>
      </c>
      <c r="Z12">
        <v>462.5</v>
      </c>
      <c r="AA12">
        <v>370</v>
      </c>
      <c r="AB12">
        <v>555</v>
      </c>
      <c r="AC12" t="s">
        <v>1684</v>
      </c>
      <c r="AE12" t="s">
        <v>1684</v>
      </c>
      <c r="AI12" t="s">
        <v>1684</v>
      </c>
      <c r="AJ12" t="s">
        <v>1684</v>
      </c>
      <c r="AK12" t="s">
        <v>1684</v>
      </c>
      <c r="AM12" t="s">
        <v>1684</v>
      </c>
      <c r="AO12" t="s">
        <v>1683</v>
      </c>
      <c r="AP12" t="s">
        <v>1734</v>
      </c>
    </row>
    <row r="13" spans="1:42" x14ac:dyDescent="0.15">
      <c r="A13">
        <v>30999676</v>
      </c>
      <c r="B13" t="s">
        <v>286</v>
      </c>
      <c r="C13" t="str">
        <f>"9781473967458"</f>
        <v>9781473967458</v>
      </c>
      <c r="D13" t="str">
        <f>"9781529785487"</f>
        <v>9781529785487</v>
      </c>
      <c r="E13" t="s">
        <v>1713</v>
      </c>
      <c r="F13" t="s">
        <v>1713</v>
      </c>
      <c r="G13" s="25">
        <v>45378</v>
      </c>
      <c r="H13" s="25">
        <v>45267</v>
      </c>
      <c r="I13" t="s">
        <v>1677</v>
      </c>
      <c r="J13">
        <v>1</v>
      </c>
      <c r="L13" t="s">
        <v>1735</v>
      </c>
      <c r="M13" t="s">
        <v>1736</v>
      </c>
      <c r="Q13" t="s">
        <v>1682</v>
      </c>
      <c r="R13" t="s">
        <v>1683</v>
      </c>
      <c r="S13" t="s">
        <v>1684</v>
      </c>
      <c r="T13" t="s">
        <v>1684</v>
      </c>
      <c r="U13" t="s">
        <v>1683</v>
      </c>
      <c r="V13" t="s">
        <v>1683</v>
      </c>
      <c r="W13" t="s">
        <v>1684</v>
      </c>
      <c r="X13" t="s">
        <v>1684</v>
      </c>
      <c r="Y13">
        <v>555</v>
      </c>
      <c r="Z13">
        <v>462.5</v>
      </c>
      <c r="AA13">
        <v>370</v>
      </c>
      <c r="AB13">
        <v>555</v>
      </c>
      <c r="AC13" t="s">
        <v>1684</v>
      </c>
      <c r="AE13" t="s">
        <v>1684</v>
      </c>
      <c r="AI13" t="s">
        <v>1684</v>
      </c>
      <c r="AJ13" t="s">
        <v>1684</v>
      </c>
      <c r="AK13" t="s">
        <v>1684</v>
      </c>
      <c r="AM13" t="s">
        <v>1684</v>
      </c>
      <c r="AO13" t="s">
        <v>1683</v>
      </c>
      <c r="AP13" t="s">
        <v>1737</v>
      </c>
    </row>
    <row r="14" spans="1:42" x14ac:dyDescent="0.15">
      <c r="A14">
        <v>31211203</v>
      </c>
      <c r="B14" t="s">
        <v>1738</v>
      </c>
      <c r="C14" t="str">
        <f>"9781032213347"</f>
        <v>9781032213347</v>
      </c>
      <c r="D14" t="str">
        <f>"9781003861317"</f>
        <v>9781003861317</v>
      </c>
      <c r="E14" t="s">
        <v>1676</v>
      </c>
      <c r="F14" t="s">
        <v>48</v>
      </c>
      <c r="G14" s="25">
        <v>45352</v>
      </c>
      <c r="H14" s="25">
        <v>45366</v>
      </c>
      <c r="I14" t="s">
        <v>1677</v>
      </c>
      <c r="J14">
        <v>1</v>
      </c>
      <c r="K14" t="s">
        <v>1678</v>
      </c>
      <c r="L14" t="s">
        <v>1739</v>
      </c>
      <c r="M14" t="s">
        <v>1740</v>
      </c>
      <c r="N14" t="s">
        <v>1741</v>
      </c>
      <c r="O14" t="s">
        <v>1742</v>
      </c>
      <c r="P14" t="s">
        <v>1743</v>
      </c>
      <c r="Q14" t="s">
        <v>1682</v>
      </c>
      <c r="R14" t="s">
        <v>1683</v>
      </c>
      <c r="S14" t="s">
        <v>1684</v>
      </c>
      <c r="T14" t="s">
        <v>1684</v>
      </c>
      <c r="U14" t="s">
        <v>1683</v>
      </c>
      <c r="V14" t="s">
        <v>1683</v>
      </c>
      <c r="W14" t="s">
        <v>1683</v>
      </c>
      <c r="X14" t="s">
        <v>1684</v>
      </c>
      <c r="Z14">
        <v>412.5</v>
      </c>
      <c r="AA14">
        <v>330</v>
      </c>
      <c r="AB14">
        <v>495</v>
      </c>
      <c r="AC14" t="s">
        <v>1683</v>
      </c>
      <c r="AE14" t="s">
        <v>1684</v>
      </c>
      <c r="AI14" t="s">
        <v>1684</v>
      </c>
      <c r="AJ14" t="s">
        <v>1684</v>
      </c>
      <c r="AK14" t="s">
        <v>1684</v>
      </c>
      <c r="AM14" t="s">
        <v>1684</v>
      </c>
      <c r="AO14" t="s">
        <v>1683</v>
      </c>
      <c r="AP14" t="s">
        <v>1744</v>
      </c>
    </row>
    <row r="15" spans="1:42" x14ac:dyDescent="0.15">
      <c r="A15">
        <v>31229737</v>
      </c>
      <c r="B15" t="s">
        <v>664</v>
      </c>
      <c r="C15" t="str">
        <f>"9780691261553"</f>
        <v>9780691261553</v>
      </c>
      <c r="D15" t="str">
        <f>"9780691263694"</f>
        <v>9780691263694</v>
      </c>
      <c r="E15" t="s">
        <v>270</v>
      </c>
      <c r="F15" t="s">
        <v>270</v>
      </c>
      <c r="G15" s="25">
        <v>45545</v>
      </c>
      <c r="H15" s="25">
        <v>45380</v>
      </c>
      <c r="I15" t="s">
        <v>1677</v>
      </c>
      <c r="J15">
        <v>1</v>
      </c>
      <c r="L15" t="s">
        <v>1745</v>
      </c>
      <c r="M15" t="s">
        <v>1746</v>
      </c>
      <c r="N15" t="s">
        <v>1747</v>
      </c>
      <c r="O15">
        <v>20.9</v>
      </c>
      <c r="P15" t="s">
        <v>1748</v>
      </c>
      <c r="Q15" t="s">
        <v>1682</v>
      </c>
      <c r="R15" t="s">
        <v>1683</v>
      </c>
      <c r="S15" t="s">
        <v>1684</v>
      </c>
      <c r="T15" t="s">
        <v>1684</v>
      </c>
      <c r="U15" t="s">
        <v>1683</v>
      </c>
      <c r="V15" t="s">
        <v>1683</v>
      </c>
      <c r="W15" t="s">
        <v>1683</v>
      </c>
      <c r="X15" t="s">
        <v>1684</v>
      </c>
      <c r="Y15">
        <v>91</v>
      </c>
      <c r="Z15">
        <v>65</v>
      </c>
      <c r="AA15">
        <v>52</v>
      </c>
      <c r="AB15">
        <v>91</v>
      </c>
      <c r="AC15" t="s">
        <v>1683</v>
      </c>
      <c r="AE15" t="s">
        <v>1683</v>
      </c>
      <c r="AI15" t="s">
        <v>1684</v>
      </c>
      <c r="AJ15" t="s">
        <v>1684</v>
      </c>
      <c r="AK15" t="s">
        <v>1684</v>
      </c>
      <c r="AM15" t="s">
        <v>1684</v>
      </c>
      <c r="AO15" t="s">
        <v>1683</v>
      </c>
      <c r="AP15" t="s">
        <v>1749</v>
      </c>
    </row>
    <row r="16" spans="1:42" x14ac:dyDescent="0.15">
      <c r="A16">
        <v>31251609</v>
      </c>
      <c r="B16" t="s">
        <v>845</v>
      </c>
      <c r="C16" t="str">
        <f>"9789811960550"</f>
        <v>9789811960550</v>
      </c>
      <c r="D16" t="str">
        <f>"9789811960567"</f>
        <v>9789811960567</v>
      </c>
      <c r="E16" t="s">
        <v>167</v>
      </c>
      <c r="F16" t="s">
        <v>167</v>
      </c>
      <c r="G16" s="25">
        <v>45386</v>
      </c>
      <c r="H16" s="25">
        <v>45388</v>
      </c>
      <c r="I16" t="s">
        <v>1677</v>
      </c>
      <c r="J16">
        <v>1</v>
      </c>
      <c r="L16" t="s">
        <v>1750</v>
      </c>
      <c r="M16" t="s">
        <v>1680</v>
      </c>
      <c r="N16" t="s">
        <v>1751</v>
      </c>
      <c r="O16">
        <v>362.4</v>
      </c>
      <c r="P16" t="s">
        <v>1752</v>
      </c>
      <c r="Q16" t="s">
        <v>1682</v>
      </c>
      <c r="R16" t="s">
        <v>1683</v>
      </c>
      <c r="S16" t="s">
        <v>1684</v>
      </c>
      <c r="T16" t="s">
        <v>1684</v>
      </c>
      <c r="U16" t="s">
        <v>1684</v>
      </c>
      <c r="V16" t="s">
        <v>1683</v>
      </c>
      <c r="W16" t="s">
        <v>1684</v>
      </c>
      <c r="X16" t="s">
        <v>1684</v>
      </c>
      <c r="Z16">
        <v>1999.99</v>
      </c>
      <c r="AA16">
        <v>1199.99</v>
      </c>
      <c r="AC16" t="s">
        <v>1683</v>
      </c>
      <c r="AE16" t="s">
        <v>1683</v>
      </c>
      <c r="AI16" t="s">
        <v>1684</v>
      </c>
      <c r="AJ16" t="s">
        <v>1684</v>
      </c>
      <c r="AK16" t="s">
        <v>1684</v>
      </c>
      <c r="AM16" t="s">
        <v>1684</v>
      </c>
      <c r="AO16" t="s">
        <v>1684</v>
      </c>
      <c r="AP16" t="s">
        <v>1753</v>
      </c>
    </row>
    <row r="17" spans="1:42" x14ac:dyDescent="0.15">
      <c r="A17">
        <v>31251741</v>
      </c>
      <c r="B17" t="s">
        <v>1754</v>
      </c>
      <c r="C17" t="str">
        <f>"9780367421168"</f>
        <v>9780367421168</v>
      </c>
      <c r="D17" t="str">
        <f>"9781040000878"</f>
        <v>9781040000878</v>
      </c>
      <c r="E17" t="s">
        <v>1676</v>
      </c>
      <c r="F17" t="s">
        <v>48</v>
      </c>
      <c r="G17" s="25">
        <v>45383</v>
      </c>
      <c r="H17" s="25">
        <v>45388</v>
      </c>
      <c r="I17" t="s">
        <v>1677</v>
      </c>
      <c r="J17">
        <v>1</v>
      </c>
      <c r="K17" t="s">
        <v>1678</v>
      </c>
      <c r="L17" t="s">
        <v>1755</v>
      </c>
      <c r="M17" t="s">
        <v>1756</v>
      </c>
      <c r="N17" t="s">
        <v>1757</v>
      </c>
      <c r="O17">
        <v>155.53299999999999</v>
      </c>
      <c r="P17" t="s">
        <v>1758</v>
      </c>
      <c r="Q17" t="s">
        <v>1682</v>
      </c>
      <c r="R17" t="s">
        <v>1683</v>
      </c>
      <c r="S17" t="s">
        <v>1684</v>
      </c>
      <c r="T17" t="s">
        <v>1684</v>
      </c>
      <c r="U17" t="s">
        <v>1683</v>
      </c>
      <c r="V17" t="s">
        <v>1683</v>
      </c>
      <c r="W17" t="s">
        <v>1683</v>
      </c>
      <c r="X17" t="s">
        <v>1684</v>
      </c>
      <c r="Z17">
        <v>412.5</v>
      </c>
      <c r="AA17">
        <v>330</v>
      </c>
      <c r="AB17">
        <v>495</v>
      </c>
      <c r="AC17" t="s">
        <v>1683</v>
      </c>
      <c r="AE17" t="s">
        <v>1683</v>
      </c>
      <c r="AI17" t="s">
        <v>1684</v>
      </c>
      <c r="AJ17" t="s">
        <v>1684</v>
      </c>
      <c r="AK17" t="s">
        <v>1684</v>
      </c>
      <c r="AM17" t="s">
        <v>1684</v>
      </c>
      <c r="AO17" t="s">
        <v>1683</v>
      </c>
      <c r="AP17" t="s">
        <v>1759</v>
      </c>
    </row>
    <row r="18" spans="1:42" x14ac:dyDescent="0.15">
      <c r="A18">
        <v>31288980</v>
      </c>
      <c r="B18" t="s">
        <v>686</v>
      </c>
      <c r="C18" t="str">
        <f>"9781071891421"</f>
        <v>9781071891421</v>
      </c>
      <c r="D18" t="str">
        <f>"9781071891391"</f>
        <v>9781071891391</v>
      </c>
      <c r="E18" t="s">
        <v>1760</v>
      </c>
      <c r="F18" t="s">
        <v>1760</v>
      </c>
      <c r="G18" s="25">
        <v>45314</v>
      </c>
      <c r="H18" s="25">
        <v>45402</v>
      </c>
      <c r="I18" t="s">
        <v>1677</v>
      </c>
      <c r="J18">
        <v>2</v>
      </c>
      <c r="L18" t="s">
        <v>1761</v>
      </c>
      <c r="M18" t="s">
        <v>1762</v>
      </c>
      <c r="Q18" t="s">
        <v>1682</v>
      </c>
      <c r="R18" t="s">
        <v>1683</v>
      </c>
      <c r="S18" t="s">
        <v>1684</v>
      </c>
      <c r="T18" t="s">
        <v>1684</v>
      </c>
      <c r="U18" t="s">
        <v>1683</v>
      </c>
      <c r="V18" t="s">
        <v>1683</v>
      </c>
      <c r="W18" t="s">
        <v>1684</v>
      </c>
      <c r="X18" t="s">
        <v>1684</v>
      </c>
      <c r="Y18">
        <v>2070</v>
      </c>
      <c r="Z18">
        <v>1725</v>
      </c>
      <c r="AA18">
        <v>1380</v>
      </c>
      <c r="AB18">
        <v>2070</v>
      </c>
      <c r="AC18" t="s">
        <v>1684</v>
      </c>
      <c r="AE18" t="s">
        <v>1684</v>
      </c>
      <c r="AI18" t="s">
        <v>1684</v>
      </c>
      <c r="AJ18" t="s">
        <v>1684</v>
      </c>
      <c r="AK18" t="s">
        <v>1684</v>
      </c>
      <c r="AM18" t="s">
        <v>1684</v>
      </c>
      <c r="AO18" t="s">
        <v>1683</v>
      </c>
      <c r="AP18" t="s">
        <v>1763</v>
      </c>
    </row>
    <row r="19" spans="1:42" x14ac:dyDescent="0.15">
      <c r="A19">
        <v>31304097</v>
      </c>
      <c r="B19" t="s">
        <v>1764</v>
      </c>
      <c r="C19" t="str">
        <f>"9781350359789"</f>
        <v>9781350359789</v>
      </c>
      <c r="D19" t="str">
        <f>"9781350359796"</f>
        <v>9781350359796</v>
      </c>
      <c r="E19" t="s">
        <v>1693</v>
      </c>
      <c r="F19" t="s">
        <v>160</v>
      </c>
      <c r="G19" s="25">
        <v>45470</v>
      </c>
      <c r="H19" s="25">
        <v>45407</v>
      </c>
      <c r="I19" t="s">
        <v>1677</v>
      </c>
      <c r="J19">
        <v>1</v>
      </c>
      <c r="K19" t="s">
        <v>1765</v>
      </c>
      <c r="L19" t="s">
        <v>427</v>
      </c>
      <c r="M19" t="s">
        <v>1709</v>
      </c>
      <c r="N19" t="s">
        <v>1766</v>
      </c>
      <c r="O19">
        <v>792.06539999999995</v>
      </c>
      <c r="P19" t="s">
        <v>1767</v>
      </c>
      <c r="Q19" t="s">
        <v>1682</v>
      </c>
      <c r="R19" t="s">
        <v>1683</v>
      </c>
      <c r="S19" t="s">
        <v>1684</v>
      </c>
      <c r="T19" t="s">
        <v>1684</v>
      </c>
      <c r="U19" t="s">
        <v>1683</v>
      </c>
      <c r="V19" t="s">
        <v>1683</v>
      </c>
      <c r="W19" t="s">
        <v>1684</v>
      </c>
      <c r="X19" t="s">
        <v>1684</v>
      </c>
      <c r="Y19">
        <v>240</v>
      </c>
      <c r="Z19">
        <v>180</v>
      </c>
      <c r="AA19">
        <v>120</v>
      </c>
      <c r="AB19">
        <v>240</v>
      </c>
      <c r="AC19" t="s">
        <v>1683</v>
      </c>
      <c r="AE19" t="s">
        <v>1684</v>
      </c>
      <c r="AI19" t="s">
        <v>1684</v>
      </c>
      <c r="AJ19" t="s">
        <v>1684</v>
      </c>
      <c r="AK19" t="s">
        <v>1684</v>
      </c>
      <c r="AM19" t="s">
        <v>1684</v>
      </c>
      <c r="AO19" t="s">
        <v>1683</v>
      </c>
      <c r="AP19" t="s">
        <v>1768</v>
      </c>
    </row>
    <row r="20" spans="1:42" x14ac:dyDescent="0.15">
      <c r="A20">
        <v>31326252</v>
      </c>
      <c r="B20" t="s">
        <v>517</v>
      </c>
      <c r="C20" t="str">
        <f>"9789819707256"</f>
        <v>9789819707256</v>
      </c>
      <c r="D20" t="str">
        <f>"9789819707263"</f>
        <v>9789819707263</v>
      </c>
      <c r="E20" t="s">
        <v>167</v>
      </c>
      <c r="F20" t="s">
        <v>167</v>
      </c>
      <c r="G20" s="25">
        <v>45420</v>
      </c>
      <c r="H20" s="25">
        <v>45423</v>
      </c>
      <c r="I20" t="s">
        <v>1677</v>
      </c>
      <c r="J20">
        <v>1</v>
      </c>
      <c r="K20" t="s">
        <v>1769</v>
      </c>
      <c r="L20" t="s">
        <v>1770</v>
      </c>
      <c r="M20" t="s">
        <v>1771</v>
      </c>
      <c r="N20" t="s">
        <v>1772</v>
      </c>
      <c r="O20">
        <v>320.01400000000001</v>
      </c>
      <c r="Q20" t="s">
        <v>1682</v>
      </c>
      <c r="R20" t="s">
        <v>1683</v>
      </c>
      <c r="S20" t="s">
        <v>1684</v>
      </c>
      <c r="T20" t="s">
        <v>1684</v>
      </c>
      <c r="U20" t="s">
        <v>1684</v>
      </c>
      <c r="V20" t="s">
        <v>1683</v>
      </c>
      <c r="W20" t="s">
        <v>1684</v>
      </c>
      <c r="X20" t="s">
        <v>1684</v>
      </c>
      <c r="Y20">
        <v>159.5</v>
      </c>
      <c r="Z20">
        <v>239.24</v>
      </c>
      <c r="AA20">
        <v>159.5</v>
      </c>
      <c r="AB20">
        <v>318.99</v>
      </c>
      <c r="AC20" t="s">
        <v>1684</v>
      </c>
      <c r="AE20" t="s">
        <v>1684</v>
      </c>
      <c r="AI20" t="s">
        <v>1684</v>
      </c>
      <c r="AJ20" t="s">
        <v>1684</v>
      </c>
      <c r="AK20" t="s">
        <v>1684</v>
      </c>
      <c r="AM20" t="s">
        <v>1684</v>
      </c>
      <c r="AO20" t="s">
        <v>1684</v>
      </c>
      <c r="AP20" t="s">
        <v>1773</v>
      </c>
    </row>
    <row r="21" spans="1:42" x14ac:dyDescent="0.15">
      <c r="A21">
        <v>31355073</v>
      </c>
      <c r="B21" t="s">
        <v>113</v>
      </c>
      <c r="C21" t="str">
        <f>"9781032423593"</f>
        <v>9781032423593</v>
      </c>
      <c r="D21" t="str">
        <f>"9781040102787"</f>
        <v>9781040102787</v>
      </c>
      <c r="E21" t="s">
        <v>1676</v>
      </c>
      <c r="F21" t="s">
        <v>48</v>
      </c>
      <c r="G21" s="25">
        <v>45538</v>
      </c>
      <c r="H21" s="25">
        <v>45441</v>
      </c>
      <c r="I21" t="s">
        <v>1677</v>
      </c>
      <c r="J21">
        <v>8</v>
      </c>
      <c r="L21" t="s">
        <v>1774</v>
      </c>
      <c r="M21" t="s">
        <v>1680</v>
      </c>
      <c r="N21" t="s">
        <v>1775</v>
      </c>
      <c r="O21">
        <v>301</v>
      </c>
      <c r="P21" t="s">
        <v>1776</v>
      </c>
      <c r="Q21" t="s">
        <v>1682</v>
      </c>
      <c r="R21" t="s">
        <v>1683</v>
      </c>
      <c r="S21" t="s">
        <v>1684</v>
      </c>
      <c r="T21" t="s">
        <v>1684</v>
      </c>
      <c r="U21" t="s">
        <v>1683</v>
      </c>
      <c r="V21" t="s">
        <v>1683</v>
      </c>
      <c r="W21" t="s">
        <v>1684</v>
      </c>
      <c r="X21" t="s">
        <v>1684</v>
      </c>
      <c r="Z21">
        <v>850</v>
      </c>
      <c r="AA21">
        <v>680</v>
      </c>
      <c r="AC21" t="s">
        <v>1683</v>
      </c>
      <c r="AE21" t="s">
        <v>1683</v>
      </c>
      <c r="AI21" t="s">
        <v>1684</v>
      </c>
      <c r="AJ21" t="s">
        <v>1684</v>
      </c>
      <c r="AK21" t="s">
        <v>1684</v>
      </c>
      <c r="AM21" t="s">
        <v>1684</v>
      </c>
      <c r="AO21" t="s">
        <v>1683</v>
      </c>
      <c r="AP21" t="s">
        <v>1777</v>
      </c>
    </row>
    <row r="22" spans="1:42" x14ac:dyDescent="0.15">
      <c r="A22">
        <v>31357475</v>
      </c>
      <c r="B22" t="s">
        <v>402</v>
      </c>
      <c r="C22" t="str">
        <f>"9780197743676"</f>
        <v>9780197743676</v>
      </c>
      <c r="D22" t="str">
        <f>"9780197743683"</f>
        <v>9780197743683</v>
      </c>
      <c r="E22" t="s">
        <v>1687</v>
      </c>
      <c r="F22" t="s">
        <v>1687</v>
      </c>
      <c r="G22" s="25">
        <v>45496</v>
      </c>
      <c r="H22" s="25">
        <v>45443</v>
      </c>
      <c r="I22" t="s">
        <v>1677</v>
      </c>
      <c r="J22">
        <v>1</v>
      </c>
      <c r="L22" t="s">
        <v>404</v>
      </c>
      <c r="M22" t="s">
        <v>1680</v>
      </c>
      <c r="O22">
        <v>302.23099999999999</v>
      </c>
      <c r="Q22" t="s">
        <v>1682</v>
      </c>
      <c r="R22" t="s">
        <v>1683</v>
      </c>
      <c r="S22" t="s">
        <v>1684</v>
      </c>
      <c r="T22" t="s">
        <v>1684</v>
      </c>
      <c r="U22" t="s">
        <v>1683</v>
      </c>
      <c r="V22" t="s">
        <v>1683</v>
      </c>
      <c r="W22" t="s">
        <v>1684</v>
      </c>
      <c r="X22" t="s">
        <v>1684</v>
      </c>
      <c r="Y22">
        <v>83.62</v>
      </c>
      <c r="Z22">
        <v>68.42</v>
      </c>
      <c r="AA22">
        <v>50.68</v>
      </c>
      <c r="AB22">
        <v>83.62</v>
      </c>
      <c r="AC22" t="s">
        <v>1684</v>
      </c>
      <c r="AE22" t="s">
        <v>1684</v>
      </c>
      <c r="AI22" t="s">
        <v>1684</v>
      </c>
      <c r="AJ22" t="s">
        <v>1684</v>
      </c>
      <c r="AK22" t="s">
        <v>1684</v>
      </c>
      <c r="AM22" t="s">
        <v>1684</v>
      </c>
      <c r="AO22" t="s">
        <v>1683</v>
      </c>
      <c r="AP22" t="s">
        <v>1778</v>
      </c>
    </row>
    <row r="23" spans="1:42" x14ac:dyDescent="0.15">
      <c r="A23">
        <v>31360171</v>
      </c>
      <c r="B23" t="s">
        <v>540</v>
      </c>
      <c r="C23" t="str">
        <f>"9783031522871"</f>
        <v>9783031522871</v>
      </c>
      <c r="D23" t="str">
        <f>"9783031522888"</f>
        <v>9783031522888</v>
      </c>
      <c r="E23" t="s">
        <v>1719</v>
      </c>
      <c r="F23" t="s">
        <v>129</v>
      </c>
      <c r="G23" s="25">
        <v>45444</v>
      </c>
      <c r="H23" s="25">
        <v>45445</v>
      </c>
      <c r="I23" t="s">
        <v>1677</v>
      </c>
      <c r="J23">
        <v>2</v>
      </c>
      <c r="K23" t="s">
        <v>1779</v>
      </c>
      <c r="L23" t="s">
        <v>1780</v>
      </c>
      <c r="M23" t="s">
        <v>1680</v>
      </c>
      <c r="N23" t="s">
        <v>1781</v>
      </c>
      <c r="O23">
        <v>306.48099999999999</v>
      </c>
      <c r="Q23" t="s">
        <v>1682</v>
      </c>
      <c r="R23" t="s">
        <v>1683</v>
      </c>
      <c r="S23" t="s">
        <v>1684</v>
      </c>
      <c r="T23" t="s">
        <v>1684</v>
      </c>
      <c r="U23" t="s">
        <v>1684</v>
      </c>
      <c r="V23" t="s">
        <v>1683</v>
      </c>
      <c r="W23" t="s">
        <v>1684</v>
      </c>
      <c r="X23" t="s">
        <v>1684</v>
      </c>
      <c r="Y23">
        <v>269.5</v>
      </c>
      <c r="Z23">
        <v>404.24</v>
      </c>
      <c r="AA23">
        <v>269.5</v>
      </c>
      <c r="AB23">
        <v>538.99</v>
      </c>
      <c r="AC23" t="s">
        <v>1684</v>
      </c>
      <c r="AE23" t="s">
        <v>1684</v>
      </c>
      <c r="AI23" t="s">
        <v>1684</v>
      </c>
      <c r="AJ23" t="s">
        <v>1684</v>
      </c>
      <c r="AK23" t="s">
        <v>1684</v>
      </c>
      <c r="AM23" t="s">
        <v>1684</v>
      </c>
      <c r="AO23" t="s">
        <v>1684</v>
      </c>
      <c r="AP23" t="s">
        <v>1782</v>
      </c>
    </row>
    <row r="24" spans="1:42" x14ac:dyDescent="0.15">
      <c r="A24">
        <v>31368817</v>
      </c>
      <c r="B24" t="s">
        <v>342</v>
      </c>
      <c r="C24" t="str">
        <f>"9780262049597"</f>
        <v>9780262049597</v>
      </c>
      <c r="D24" t="str">
        <f>"9780262382106"</f>
        <v>9780262382106</v>
      </c>
      <c r="E24" t="s">
        <v>302</v>
      </c>
      <c r="F24" t="s">
        <v>302</v>
      </c>
      <c r="G24" s="25">
        <v>45720</v>
      </c>
      <c r="H24" s="25">
        <v>45449</v>
      </c>
      <c r="I24" t="s">
        <v>1677</v>
      </c>
      <c r="J24">
        <v>1</v>
      </c>
      <c r="L24" t="s">
        <v>1783</v>
      </c>
      <c r="M24" t="s">
        <v>1771</v>
      </c>
      <c r="Q24" t="s">
        <v>1682</v>
      </c>
      <c r="R24" t="s">
        <v>1683</v>
      </c>
      <c r="S24" t="s">
        <v>1684</v>
      </c>
      <c r="T24" t="s">
        <v>1684</v>
      </c>
      <c r="U24" t="s">
        <v>1684</v>
      </c>
      <c r="V24" t="s">
        <v>1683</v>
      </c>
      <c r="W24" t="s">
        <v>1684</v>
      </c>
      <c r="X24" t="s">
        <v>1684</v>
      </c>
      <c r="Y24">
        <v>120</v>
      </c>
      <c r="Z24">
        <v>90</v>
      </c>
      <c r="AA24">
        <v>60</v>
      </c>
      <c r="AB24">
        <v>120</v>
      </c>
      <c r="AC24" t="s">
        <v>1684</v>
      </c>
      <c r="AE24" t="s">
        <v>1683</v>
      </c>
      <c r="AI24" t="s">
        <v>1684</v>
      </c>
      <c r="AJ24" t="s">
        <v>1684</v>
      </c>
      <c r="AK24" t="s">
        <v>1684</v>
      </c>
      <c r="AM24" t="s">
        <v>1684</v>
      </c>
      <c r="AO24" t="s">
        <v>1684</v>
      </c>
      <c r="AP24" t="s">
        <v>1784</v>
      </c>
    </row>
    <row r="25" spans="1:42" x14ac:dyDescent="0.15">
      <c r="A25">
        <v>31522871</v>
      </c>
      <c r="B25" t="s">
        <v>1785</v>
      </c>
      <c r="C25" t="str">
        <f>"9781119753803"</f>
        <v>9781119753803</v>
      </c>
      <c r="D25" t="str">
        <f>"9781119753766"</f>
        <v>9781119753766</v>
      </c>
      <c r="E25" t="s">
        <v>1727</v>
      </c>
      <c r="F25" t="s">
        <v>97</v>
      </c>
      <c r="G25" s="25">
        <v>45488</v>
      </c>
      <c r="H25" s="25">
        <v>45484</v>
      </c>
      <c r="I25" t="s">
        <v>1677</v>
      </c>
      <c r="J25">
        <v>2</v>
      </c>
      <c r="K25" t="s">
        <v>1786</v>
      </c>
      <c r="L25" t="s">
        <v>1787</v>
      </c>
      <c r="M25" t="s">
        <v>1001</v>
      </c>
      <c r="O25">
        <v>338.47910000000002</v>
      </c>
      <c r="Q25" t="s">
        <v>1682</v>
      </c>
      <c r="R25" t="s">
        <v>1683</v>
      </c>
      <c r="S25" t="s">
        <v>1684</v>
      </c>
      <c r="T25" t="s">
        <v>1684</v>
      </c>
      <c r="U25" t="s">
        <v>1683</v>
      </c>
      <c r="V25" t="s">
        <v>1683</v>
      </c>
      <c r="W25" t="s">
        <v>1683</v>
      </c>
      <c r="X25" t="s">
        <v>1684</v>
      </c>
      <c r="Y25">
        <v>277.5</v>
      </c>
      <c r="Z25">
        <v>277.5</v>
      </c>
      <c r="AA25">
        <v>185</v>
      </c>
      <c r="AB25">
        <v>323.75</v>
      </c>
      <c r="AC25" t="s">
        <v>1684</v>
      </c>
      <c r="AE25" t="s">
        <v>1684</v>
      </c>
      <c r="AI25" t="s">
        <v>1684</v>
      </c>
      <c r="AJ25" t="s">
        <v>1684</v>
      </c>
      <c r="AK25" t="s">
        <v>1684</v>
      </c>
      <c r="AM25" t="s">
        <v>1684</v>
      </c>
      <c r="AO25" t="s">
        <v>1683</v>
      </c>
      <c r="AP25" t="s">
        <v>1788</v>
      </c>
    </row>
    <row r="26" spans="1:42" x14ac:dyDescent="0.15">
      <c r="A26">
        <v>31575377</v>
      </c>
      <c r="B26" t="s">
        <v>1789</v>
      </c>
      <c r="C26" t="str">
        <f>"9781032609669"</f>
        <v>9781032609669</v>
      </c>
      <c r="D26" t="str">
        <f>"9781040120958"</f>
        <v>9781040120958</v>
      </c>
      <c r="E26" t="s">
        <v>1676</v>
      </c>
      <c r="F26" t="s">
        <v>48</v>
      </c>
      <c r="G26" s="25">
        <v>45532</v>
      </c>
      <c r="H26" s="25">
        <v>45505</v>
      </c>
      <c r="I26" t="s">
        <v>1677</v>
      </c>
      <c r="J26">
        <v>1</v>
      </c>
      <c r="K26" t="s">
        <v>1790</v>
      </c>
      <c r="L26" t="s">
        <v>1791</v>
      </c>
      <c r="M26" t="s">
        <v>1792</v>
      </c>
      <c r="N26" t="s">
        <v>1793</v>
      </c>
      <c r="O26">
        <v>794.8</v>
      </c>
      <c r="P26" t="s">
        <v>1794</v>
      </c>
      <c r="Q26" t="s">
        <v>1682</v>
      </c>
      <c r="R26" t="s">
        <v>1683</v>
      </c>
      <c r="S26" t="s">
        <v>1684</v>
      </c>
      <c r="T26" t="s">
        <v>1684</v>
      </c>
      <c r="U26" t="s">
        <v>1683</v>
      </c>
      <c r="V26" t="s">
        <v>1683</v>
      </c>
      <c r="W26" t="s">
        <v>1684</v>
      </c>
      <c r="X26" t="s">
        <v>1684</v>
      </c>
      <c r="Z26">
        <v>250</v>
      </c>
      <c r="AA26">
        <v>200</v>
      </c>
      <c r="AB26">
        <v>300</v>
      </c>
      <c r="AC26" t="s">
        <v>1683</v>
      </c>
      <c r="AE26" t="s">
        <v>1683</v>
      </c>
      <c r="AI26" t="s">
        <v>1684</v>
      </c>
      <c r="AJ26" t="s">
        <v>1684</v>
      </c>
      <c r="AK26" t="s">
        <v>1684</v>
      </c>
      <c r="AM26" t="s">
        <v>1684</v>
      </c>
      <c r="AO26" t="s">
        <v>1683</v>
      </c>
      <c r="AP26" t="s">
        <v>1795</v>
      </c>
    </row>
    <row r="27" spans="1:42" x14ac:dyDescent="0.15">
      <c r="A27">
        <v>31603462</v>
      </c>
      <c r="B27" t="s">
        <v>1796</v>
      </c>
      <c r="C27" t="str">
        <f>"9781032531502"</f>
        <v>9781032531502</v>
      </c>
      <c r="D27" t="str">
        <f>"9781040115688"</f>
        <v>9781040115688</v>
      </c>
      <c r="E27" t="s">
        <v>1676</v>
      </c>
      <c r="F27" t="s">
        <v>48</v>
      </c>
      <c r="G27" s="25">
        <v>45536</v>
      </c>
      <c r="H27" s="25">
        <v>45519</v>
      </c>
      <c r="I27" t="s">
        <v>1677</v>
      </c>
      <c r="J27">
        <v>1</v>
      </c>
      <c r="K27" t="s">
        <v>1797</v>
      </c>
      <c r="L27" t="s">
        <v>1798</v>
      </c>
      <c r="M27" t="s">
        <v>1792</v>
      </c>
      <c r="N27" t="s">
        <v>1799</v>
      </c>
      <c r="O27">
        <v>794.8</v>
      </c>
      <c r="P27" t="s">
        <v>1800</v>
      </c>
      <c r="Q27" t="s">
        <v>1682</v>
      </c>
      <c r="R27" t="s">
        <v>1683</v>
      </c>
      <c r="S27" t="s">
        <v>1684</v>
      </c>
      <c r="T27" t="s">
        <v>1684</v>
      </c>
      <c r="U27" t="s">
        <v>1683</v>
      </c>
      <c r="V27" t="s">
        <v>1683</v>
      </c>
      <c r="W27" t="s">
        <v>1684</v>
      </c>
      <c r="X27" t="s">
        <v>1684</v>
      </c>
      <c r="Z27">
        <v>412.5</v>
      </c>
      <c r="AA27">
        <v>330</v>
      </c>
      <c r="AB27">
        <v>495</v>
      </c>
      <c r="AC27" t="s">
        <v>1683</v>
      </c>
      <c r="AE27" t="s">
        <v>1683</v>
      </c>
      <c r="AI27" t="s">
        <v>1684</v>
      </c>
      <c r="AJ27" t="s">
        <v>1684</v>
      </c>
      <c r="AK27" t="s">
        <v>1684</v>
      </c>
      <c r="AM27" t="s">
        <v>1684</v>
      </c>
      <c r="AO27" t="s">
        <v>1683</v>
      </c>
      <c r="AP27" t="s">
        <v>1801</v>
      </c>
    </row>
    <row r="28" spans="1:42" x14ac:dyDescent="0.15">
      <c r="A28">
        <v>31603467</v>
      </c>
      <c r="B28" t="s">
        <v>1802</v>
      </c>
      <c r="C28" t="str">
        <f>"9781032214665"</f>
        <v>9781032214665</v>
      </c>
      <c r="D28" t="str">
        <f>"9781040094891"</f>
        <v>9781040094891</v>
      </c>
      <c r="E28" t="s">
        <v>1676</v>
      </c>
      <c r="F28" t="s">
        <v>48</v>
      </c>
      <c r="G28" s="25">
        <v>45524</v>
      </c>
      <c r="H28" s="25">
        <v>45519</v>
      </c>
      <c r="I28" t="s">
        <v>1677</v>
      </c>
      <c r="J28">
        <v>1</v>
      </c>
      <c r="K28" t="s">
        <v>1803</v>
      </c>
      <c r="L28" t="s">
        <v>1804</v>
      </c>
      <c r="M28" t="s">
        <v>1680</v>
      </c>
      <c r="N28" t="s">
        <v>1805</v>
      </c>
      <c r="O28">
        <v>302.23</v>
      </c>
      <c r="P28" t="s">
        <v>1806</v>
      </c>
      <c r="Q28" t="s">
        <v>1682</v>
      </c>
      <c r="R28" t="s">
        <v>1683</v>
      </c>
      <c r="S28" t="s">
        <v>1684</v>
      </c>
      <c r="T28" t="s">
        <v>1684</v>
      </c>
      <c r="U28" t="s">
        <v>1683</v>
      </c>
      <c r="V28" t="s">
        <v>1683</v>
      </c>
      <c r="W28" t="s">
        <v>1684</v>
      </c>
      <c r="X28" t="s">
        <v>1684</v>
      </c>
      <c r="Z28">
        <v>375</v>
      </c>
      <c r="AA28">
        <v>300</v>
      </c>
      <c r="AB28">
        <v>450</v>
      </c>
      <c r="AC28" t="s">
        <v>1683</v>
      </c>
      <c r="AE28" t="s">
        <v>1683</v>
      </c>
      <c r="AI28" t="s">
        <v>1684</v>
      </c>
      <c r="AJ28" t="s">
        <v>1684</v>
      </c>
      <c r="AK28" t="s">
        <v>1684</v>
      </c>
      <c r="AM28" t="s">
        <v>1684</v>
      </c>
      <c r="AO28" t="s">
        <v>1683</v>
      </c>
      <c r="AP28" t="s">
        <v>1807</v>
      </c>
    </row>
    <row r="29" spans="1:42" x14ac:dyDescent="0.15">
      <c r="A29">
        <v>31609661</v>
      </c>
      <c r="B29" t="s">
        <v>643</v>
      </c>
      <c r="C29" t="str">
        <f>"9781032188997"</f>
        <v>9781032188997</v>
      </c>
      <c r="D29" t="str">
        <f>"9781040121986"</f>
        <v>9781040121986</v>
      </c>
      <c r="E29" t="s">
        <v>1676</v>
      </c>
      <c r="F29" t="s">
        <v>48</v>
      </c>
      <c r="G29" s="25">
        <v>45566</v>
      </c>
      <c r="H29" s="25">
        <v>45527</v>
      </c>
      <c r="I29" t="s">
        <v>1677</v>
      </c>
      <c r="J29">
        <v>1</v>
      </c>
      <c r="L29" t="s">
        <v>1808</v>
      </c>
      <c r="M29" t="s">
        <v>1680</v>
      </c>
      <c r="N29" t="s">
        <v>1809</v>
      </c>
      <c r="O29">
        <v>303.375</v>
      </c>
      <c r="P29" t="s">
        <v>1810</v>
      </c>
      <c r="Q29" t="s">
        <v>1682</v>
      </c>
      <c r="R29" t="s">
        <v>1683</v>
      </c>
      <c r="S29" t="s">
        <v>1684</v>
      </c>
      <c r="T29" t="s">
        <v>1684</v>
      </c>
      <c r="U29" t="s">
        <v>1683</v>
      </c>
      <c r="V29" t="s">
        <v>1683</v>
      </c>
      <c r="W29" t="s">
        <v>1684</v>
      </c>
      <c r="X29" t="s">
        <v>1684</v>
      </c>
      <c r="Z29">
        <v>450</v>
      </c>
      <c r="AA29">
        <v>360</v>
      </c>
      <c r="AB29">
        <v>540</v>
      </c>
      <c r="AC29" t="s">
        <v>1683</v>
      </c>
      <c r="AE29" t="s">
        <v>1683</v>
      </c>
      <c r="AI29" t="s">
        <v>1684</v>
      </c>
      <c r="AJ29" t="s">
        <v>1684</v>
      </c>
      <c r="AK29" t="s">
        <v>1684</v>
      </c>
      <c r="AM29" t="s">
        <v>1684</v>
      </c>
      <c r="AO29" t="s">
        <v>1683</v>
      </c>
      <c r="AP29" t="s">
        <v>1811</v>
      </c>
    </row>
    <row r="30" spans="1:42" x14ac:dyDescent="0.15">
      <c r="A30">
        <v>31612748</v>
      </c>
      <c r="B30" t="s">
        <v>1812</v>
      </c>
      <c r="C30" t="str">
        <f>"9780367423582"</f>
        <v>9780367423582</v>
      </c>
      <c r="D30" t="str">
        <f>"9781040125489"</f>
        <v>9781040125489</v>
      </c>
      <c r="E30" t="s">
        <v>1676</v>
      </c>
      <c r="F30" t="s">
        <v>48</v>
      </c>
      <c r="G30" s="25">
        <v>45567</v>
      </c>
      <c r="H30" s="25">
        <v>45529</v>
      </c>
      <c r="I30" t="s">
        <v>1677</v>
      </c>
      <c r="J30">
        <v>1</v>
      </c>
      <c r="K30" t="s">
        <v>1813</v>
      </c>
      <c r="L30" t="s">
        <v>1814</v>
      </c>
      <c r="M30" t="s">
        <v>1815</v>
      </c>
      <c r="N30" t="s">
        <v>1816</v>
      </c>
      <c r="O30" t="s">
        <v>1817</v>
      </c>
      <c r="P30" t="s">
        <v>1818</v>
      </c>
      <c r="Q30" t="s">
        <v>1682</v>
      </c>
      <c r="R30" t="s">
        <v>1683</v>
      </c>
      <c r="S30" t="s">
        <v>1684</v>
      </c>
      <c r="T30" t="s">
        <v>1684</v>
      </c>
      <c r="U30" t="s">
        <v>1683</v>
      </c>
      <c r="V30" t="s">
        <v>1683</v>
      </c>
      <c r="W30" t="s">
        <v>1684</v>
      </c>
      <c r="X30" t="s">
        <v>1684</v>
      </c>
      <c r="Z30">
        <v>275</v>
      </c>
      <c r="AA30">
        <v>220</v>
      </c>
      <c r="AB30">
        <v>330</v>
      </c>
      <c r="AC30" t="s">
        <v>1683</v>
      </c>
      <c r="AE30" t="s">
        <v>1683</v>
      </c>
      <c r="AI30" t="s">
        <v>1684</v>
      </c>
      <c r="AJ30" t="s">
        <v>1684</v>
      </c>
      <c r="AK30" t="s">
        <v>1684</v>
      </c>
      <c r="AM30" t="s">
        <v>1684</v>
      </c>
      <c r="AO30" t="s">
        <v>1683</v>
      </c>
      <c r="AP30" t="s">
        <v>1819</v>
      </c>
    </row>
    <row r="31" spans="1:42" x14ac:dyDescent="0.15">
      <c r="A31">
        <v>31622263</v>
      </c>
      <c r="B31" t="s">
        <v>584</v>
      </c>
      <c r="C31" t="str">
        <f>"9781394196241"</f>
        <v>9781394196241</v>
      </c>
      <c r="D31" t="str">
        <f>"9781394196265"</f>
        <v>9781394196265</v>
      </c>
      <c r="E31" t="s">
        <v>1727</v>
      </c>
      <c r="F31" t="s">
        <v>97</v>
      </c>
      <c r="G31" s="25">
        <v>45539</v>
      </c>
      <c r="H31" s="25">
        <v>45533</v>
      </c>
      <c r="I31" t="s">
        <v>1677</v>
      </c>
      <c r="J31">
        <v>1</v>
      </c>
      <c r="L31" t="s">
        <v>1820</v>
      </c>
      <c r="M31" t="s">
        <v>1680</v>
      </c>
      <c r="N31" t="s">
        <v>1821</v>
      </c>
      <c r="O31">
        <v>302.2072</v>
      </c>
      <c r="Q31" t="s">
        <v>1682</v>
      </c>
      <c r="R31" t="s">
        <v>1683</v>
      </c>
      <c r="S31" t="s">
        <v>1684</v>
      </c>
      <c r="T31" t="s">
        <v>1684</v>
      </c>
      <c r="U31" t="s">
        <v>1683</v>
      </c>
      <c r="V31" t="s">
        <v>1683</v>
      </c>
      <c r="W31" t="s">
        <v>1684</v>
      </c>
      <c r="X31" t="s">
        <v>1684</v>
      </c>
      <c r="Y31">
        <v>292.5</v>
      </c>
      <c r="Z31">
        <v>292.5</v>
      </c>
      <c r="AA31">
        <v>195</v>
      </c>
      <c r="AB31">
        <v>341.25</v>
      </c>
      <c r="AC31" t="s">
        <v>1684</v>
      </c>
      <c r="AE31" t="s">
        <v>1684</v>
      </c>
      <c r="AI31" t="s">
        <v>1684</v>
      </c>
      <c r="AJ31" t="s">
        <v>1684</v>
      </c>
      <c r="AK31" t="s">
        <v>1684</v>
      </c>
      <c r="AM31" t="s">
        <v>1684</v>
      </c>
      <c r="AO31" t="s">
        <v>1683</v>
      </c>
      <c r="AP31" t="s">
        <v>1822</v>
      </c>
    </row>
    <row r="32" spans="1:42" x14ac:dyDescent="0.15">
      <c r="A32">
        <v>31674255</v>
      </c>
      <c r="B32" t="s">
        <v>1823</v>
      </c>
      <c r="C32" t="str">
        <f>"9789819704286"</f>
        <v>9789819704286</v>
      </c>
      <c r="D32" t="str">
        <f>"9789819704293"</f>
        <v>9789819704293</v>
      </c>
      <c r="E32" t="s">
        <v>129</v>
      </c>
      <c r="F32" t="s">
        <v>129</v>
      </c>
      <c r="G32" s="25">
        <v>45549</v>
      </c>
      <c r="H32" s="25">
        <v>45550</v>
      </c>
      <c r="I32" t="s">
        <v>1677</v>
      </c>
      <c r="J32">
        <v>1</v>
      </c>
      <c r="K32" t="s">
        <v>1824</v>
      </c>
      <c r="L32" t="s">
        <v>1825</v>
      </c>
      <c r="M32" t="s">
        <v>1826</v>
      </c>
      <c r="N32" t="s">
        <v>1827</v>
      </c>
      <c r="O32">
        <v>781.54609519999997</v>
      </c>
      <c r="P32" t="s">
        <v>1828</v>
      </c>
      <c r="Q32" t="s">
        <v>1682</v>
      </c>
      <c r="R32" t="s">
        <v>1683</v>
      </c>
      <c r="S32" t="s">
        <v>1684</v>
      </c>
      <c r="T32" t="s">
        <v>1684</v>
      </c>
      <c r="U32" t="s">
        <v>1684</v>
      </c>
      <c r="V32" t="s">
        <v>1683</v>
      </c>
      <c r="W32" t="s">
        <v>1684</v>
      </c>
      <c r="X32" t="s">
        <v>1684</v>
      </c>
      <c r="Y32">
        <v>300</v>
      </c>
      <c r="Z32">
        <v>449.99</v>
      </c>
      <c r="AA32">
        <v>300</v>
      </c>
      <c r="AB32">
        <v>599.99</v>
      </c>
      <c r="AC32" t="s">
        <v>1683</v>
      </c>
      <c r="AD32" t="s">
        <v>1683</v>
      </c>
      <c r="AE32" t="s">
        <v>1683</v>
      </c>
      <c r="AI32" t="s">
        <v>1684</v>
      </c>
      <c r="AJ32" t="s">
        <v>1684</v>
      </c>
      <c r="AK32" t="s">
        <v>1684</v>
      </c>
      <c r="AM32" t="s">
        <v>1684</v>
      </c>
      <c r="AO32" t="s">
        <v>1684</v>
      </c>
      <c r="AP32" t="s">
        <v>1829</v>
      </c>
    </row>
    <row r="33" spans="1:42" x14ac:dyDescent="0.15">
      <c r="A33">
        <v>31685837</v>
      </c>
      <c r="B33" t="s">
        <v>1830</v>
      </c>
      <c r="C33" t="str">
        <f>"9780367340971"</f>
        <v>9780367340971</v>
      </c>
      <c r="D33" t="str">
        <f>"9781040258996"</f>
        <v>9781040258996</v>
      </c>
      <c r="E33" t="s">
        <v>1676</v>
      </c>
      <c r="F33" t="s">
        <v>48</v>
      </c>
      <c r="G33" s="25">
        <v>45747</v>
      </c>
      <c r="H33" s="25">
        <v>45559</v>
      </c>
      <c r="I33" t="s">
        <v>1677</v>
      </c>
      <c r="J33">
        <v>1</v>
      </c>
      <c r="K33" t="s">
        <v>1797</v>
      </c>
      <c r="L33" t="s">
        <v>1831</v>
      </c>
      <c r="M33" t="s">
        <v>1680</v>
      </c>
      <c r="N33" t="s">
        <v>1832</v>
      </c>
      <c r="O33">
        <v>305.80009999999999</v>
      </c>
      <c r="Q33" t="s">
        <v>1682</v>
      </c>
      <c r="R33" t="s">
        <v>1683</v>
      </c>
      <c r="S33" t="s">
        <v>1684</v>
      </c>
      <c r="T33" t="s">
        <v>1684</v>
      </c>
      <c r="U33" t="s">
        <v>1683</v>
      </c>
      <c r="V33" t="s">
        <v>1683</v>
      </c>
      <c r="W33" t="s">
        <v>1684</v>
      </c>
      <c r="X33" t="s">
        <v>1684</v>
      </c>
      <c r="Z33">
        <v>412.5</v>
      </c>
      <c r="AA33">
        <v>330</v>
      </c>
      <c r="AB33">
        <v>495</v>
      </c>
      <c r="AC33" t="s">
        <v>1684</v>
      </c>
      <c r="AE33" t="s">
        <v>1683</v>
      </c>
      <c r="AI33" t="s">
        <v>1684</v>
      </c>
      <c r="AJ33" t="s">
        <v>1684</v>
      </c>
      <c r="AK33" t="s">
        <v>1684</v>
      </c>
      <c r="AM33" t="s">
        <v>1684</v>
      </c>
      <c r="AO33" t="s">
        <v>1683</v>
      </c>
      <c r="AP33" t="s">
        <v>1833</v>
      </c>
    </row>
    <row r="34" spans="1:42" x14ac:dyDescent="0.15">
      <c r="A34">
        <v>31692099</v>
      </c>
      <c r="B34" t="s">
        <v>775</v>
      </c>
      <c r="C34" t="str">
        <f>"9780824898519"</f>
        <v>9780824898519</v>
      </c>
      <c r="D34" t="str">
        <f>"9798880700370"</f>
        <v>9798880700370</v>
      </c>
      <c r="E34" t="s">
        <v>1834</v>
      </c>
      <c r="F34" t="s">
        <v>1834</v>
      </c>
      <c r="G34" s="25">
        <v>45688</v>
      </c>
      <c r="H34" s="25">
        <v>45563</v>
      </c>
      <c r="I34" t="s">
        <v>1677</v>
      </c>
      <c r="J34">
        <v>1</v>
      </c>
      <c r="L34" t="s">
        <v>1835</v>
      </c>
      <c r="M34" t="s">
        <v>1836</v>
      </c>
      <c r="Q34" t="s">
        <v>1682</v>
      </c>
      <c r="R34" t="s">
        <v>1683</v>
      </c>
      <c r="S34" t="s">
        <v>1684</v>
      </c>
      <c r="T34" t="s">
        <v>1684</v>
      </c>
      <c r="U34" t="s">
        <v>1683</v>
      </c>
      <c r="V34" t="s">
        <v>1683</v>
      </c>
      <c r="W34" t="s">
        <v>1683</v>
      </c>
      <c r="X34" t="s">
        <v>1683</v>
      </c>
      <c r="Y34">
        <v>186.75</v>
      </c>
      <c r="Z34">
        <v>155.63</v>
      </c>
      <c r="AA34">
        <v>124.5</v>
      </c>
      <c r="AB34">
        <v>249</v>
      </c>
      <c r="AC34" t="s">
        <v>1684</v>
      </c>
      <c r="AD34" t="s">
        <v>1683</v>
      </c>
      <c r="AE34" t="s">
        <v>1683</v>
      </c>
      <c r="AI34" t="s">
        <v>1684</v>
      </c>
      <c r="AJ34" t="s">
        <v>1684</v>
      </c>
      <c r="AK34" t="s">
        <v>1684</v>
      </c>
      <c r="AM34" t="s">
        <v>1684</v>
      </c>
      <c r="AO34" t="s">
        <v>1683</v>
      </c>
      <c r="AP34" t="s">
        <v>1837</v>
      </c>
    </row>
    <row r="35" spans="1:42" x14ac:dyDescent="0.15">
      <c r="A35">
        <v>31696404</v>
      </c>
      <c r="B35" t="s">
        <v>1838</v>
      </c>
      <c r="C35" t="str">
        <f>"9781032438009"</f>
        <v>9781032438009</v>
      </c>
      <c r="D35" t="str">
        <f>"9781040316399"</f>
        <v>9781040316399</v>
      </c>
      <c r="E35" t="s">
        <v>1676</v>
      </c>
      <c r="F35" t="s">
        <v>48</v>
      </c>
      <c r="G35" s="25">
        <v>45740</v>
      </c>
      <c r="H35" s="25">
        <v>45568</v>
      </c>
      <c r="I35" t="s">
        <v>1677</v>
      </c>
      <c r="J35">
        <v>2</v>
      </c>
      <c r="K35" t="s">
        <v>1803</v>
      </c>
      <c r="L35" t="s">
        <v>1839</v>
      </c>
      <c r="M35" t="s">
        <v>1680</v>
      </c>
      <c r="N35" t="s">
        <v>1840</v>
      </c>
      <c r="O35">
        <v>302.23</v>
      </c>
      <c r="P35" t="s">
        <v>1841</v>
      </c>
      <c r="Q35" t="s">
        <v>1682</v>
      </c>
      <c r="R35" t="s">
        <v>1683</v>
      </c>
      <c r="S35" t="s">
        <v>1684</v>
      </c>
      <c r="T35" t="s">
        <v>1684</v>
      </c>
      <c r="U35" t="s">
        <v>1683</v>
      </c>
      <c r="V35" t="s">
        <v>1683</v>
      </c>
      <c r="W35" t="s">
        <v>1684</v>
      </c>
      <c r="X35" t="s">
        <v>1684</v>
      </c>
      <c r="Z35">
        <v>412.5</v>
      </c>
      <c r="AA35">
        <v>330</v>
      </c>
      <c r="AB35">
        <v>495</v>
      </c>
      <c r="AC35" t="s">
        <v>1683</v>
      </c>
      <c r="AE35" t="s">
        <v>1683</v>
      </c>
      <c r="AI35" t="s">
        <v>1684</v>
      </c>
      <c r="AJ35" t="s">
        <v>1684</v>
      </c>
      <c r="AK35" t="s">
        <v>1684</v>
      </c>
      <c r="AM35" t="s">
        <v>1684</v>
      </c>
      <c r="AO35" t="s">
        <v>1683</v>
      </c>
      <c r="AP35" t="s">
        <v>1842</v>
      </c>
    </row>
    <row r="36" spans="1:42" x14ac:dyDescent="0.15">
      <c r="A36">
        <v>31717730</v>
      </c>
      <c r="B36" t="s">
        <v>1843</v>
      </c>
      <c r="C36" t="str">
        <f>"9789811247934"</f>
        <v>9789811247934</v>
      </c>
      <c r="D36" t="str">
        <f>"9789811247941"</f>
        <v>9789811247941</v>
      </c>
      <c r="E36" t="s">
        <v>1844</v>
      </c>
      <c r="F36" t="s">
        <v>1845</v>
      </c>
      <c r="G36" s="25">
        <v>45343</v>
      </c>
      <c r="H36" s="25">
        <v>45576</v>
      </c>
      <c r="I36" t="s">
        <v>1677</v>
      </c>
      <c r="J36">
        <v>1</v>
      </c>
      <c r="L36" t="s">
        <v>1846</v>
      </c>
      <c r="M36" t="s">
        <v>1722</v>
      </c>
      <c r="N36" t="s">
        <v>1847</v>
      </c>
      <c r="O36">
        <v>331.62</v>
      </c>
      <c r="P36" t="s">
        <v>1848</v>
      </c>
      <c r="Q36" t="s">
        <v>1682</v>
      </c>
      <c r="R36" t="s">
        <v>1683</v>
      </c>
      <c r="S36" t="s">
        <v>1684</v>
      </c>
      <c r="T36" t="s">
        <v>1684</v>
      </c>
      <c r="U36" t="s">
        <v>1684</v>
      </c>
      <c r="V36" t="s">
        <v>1683</v>
      </c>
      <c r="W36" t="s">
        <v>1684</v>
      </c>
      <c r="X36" t="s">
        <v>1684</v>
      </c>
      <c r="Y36">
        <v>1272</v>
      </c>
      <c r="Z36">
        <v>1590</v>
      </c>
      <c r="AA36">
        <v>1272</v>
      </c>
      <c r="AB36">
        <v>1908</v>
      </c>
      <c r="AC36" t="s">
        <v>1683</v>
      </c>
      <c r="AE36" t="s">
        <v>1684</v>
      </c>
      <c r="AI36" t="s">
        <v>1684</v>
      </c>
      <c r="AJ36" t="s">
        <v>1684</v>
      </c>
      <c r="AK36" t="s">
        <v>1684</v>
      </c>
      <c r="AM36" t="s">
        <v>1684</v>
      </c>
      <c r="AO36" t="s">
        <v>1684</v>
      </c>
      <c r="AP36" t="s">
        <v>1849</v>
      </c>
    </row>
    <row r="37" spans="1:42" x14ac:dyDescent="0.15">
      <c r="A37">
        <v>31725554</v>
      </c>
      <c r="B37" t="s">
        <v>1850</v>
      </c>
      <c r="C37" t="str">
        <f>"9781032540320"</f>
        <v>9781032540320</v>
      </c>
      <c r="D37" t="str">
        <f>"9781040321140"</f>
        <v>9781040321140</v>
      </c>
      <c r="E37" t="s">
        <v>1676</v>
      </c>
      <c r="F37" t="s">
        <v>48</v>
      </c>
      <c r="G37" s="25">
        <v>45741</v>
      </c>
      <c r="H37" s="25">
        <v>45580</v>
      </c>
      <c r="I37" t="s">
        <v>1677</v>
      </c>
      <c r="J37">
        <v>1</v>
      </c>
      <c r="K37" t="s">
        <v>1797</v>
      </c>
      <c r="L37" t="s">
        <v>1851</v>
      </c>
      <c r="M37" t="s">
        <v>1680</v>
      </c>
      <c r="N37" t="s">
        <v>1852</v>
      </c>
      <c r="O37">
        <v>363.34</v>
      </c>
      <c r="P37" t="s">
        <v>1853</v>
      </c>
      <c r="Q37" t="s">
        <v>1682</v>
      </c>
      <c r="R37" t="s">
        <v>1683</v>
      </c>
      <c r="S37" t="s">
        <v>1684</v>
      </c>
      <c r="T37" t="s">
        <v>1684</v>
      </c>
      <c r="U37" t="s">
        <v>1683</v>
      </c>
      <c r="V37" t="s">
        <v>1683</v>
      </c>
      <c r="W37" t="s">
        <v>1684</v>
      </c>
      <c r="X37" t="s">
        <v>1684</v>
      </c>
      <c r="Z37">
        <v>412.5</v>
      </c>
      <c r="AA37">
        <v>330</v>
      </c>
      <c r="AB37">
        <v>495</v>
      </c>
      <c r="AC37" t="s">
        <v>1683</v>
      </c>
      <c r="AE37" t="s">
        <v>1684</v>
      </c>
      <c r="AI37" t="s">
        <v>1684</v>
      </c>
      <c r="AJ37" t="s">
        <v>1684</v>
      </c>
      <c r="AK37" t="s">
        <v>1684</v>
      </c>
      <c r="AM37" t="s">
        <v>1684</v>
      </c>
      <c r="AO37" t="s">
        <v>1683</v>
      </c>
      <c r="AP37" t="s">
        <v>1854</v>
      </c>
    </row>
    <row r="38" spans="1:42" x14ac:dyDescent="0.15">
      <c r="A38">
        <v>31733732</v>
      </c>
      <c r="B38" t="s">
        <v>474</v>
      </c>
      <c r="C38" t="str">
        <f>"9783031635809"</f>
        <v>9783031635809</v>
      </c>
      <c r="D38" t="str">
        <f>"9783031635816"</f>
        <v>9783031635816</v>
      </c>
      <c r="E38" t="s">
        <v>1719</v>
      </c>
      <c r="F38" t="s">
        <v>129</v>
      </c>
      <c r="G38" s="25">
        <v>45585</v>
      </c>
      <c r="H38" s="25">
        <v>45586</v>
      </c>
      <c r="I38" t="s">
        <v>1677</v>
      </c>
      <c r="J38">
        <v>2</v>
      </c>
      <c r="L38" t="s">
        <v>1855</v>
      </c>
      <c r="M38" t="s">
        <v>1856</v>
      </c>
      <c r="N38" t="s">
        <v>1857</v>
      </c>
      <c r="O38">
        <v>175</v>
      </c>
      <c r="Q38" t="s">
        <v>1682</v>
      </c>
      <c r="R38" t="s">
        <v>1683</v>
      </c>
      <c r="S38" t="s">
        <v>1684</v>
      </c>
      <c r="T38" t="s">
        <v>1684</v>
      </c>
      <c r="U38" t="s">
        <v>1684</v>
      </c>
      <c r="V38" t="s">
        <v>1683</v>
      </c>
      <c r="W38" t="s">
        <v>1684</v>
      </c>
      <c r="X38" t="s">
        <v>1684</v>
      </c>
      <c r="Y38">
        <v>180</v>
      </c>
      <c r="Z38">
        <v>269.99</v>
      </c>
      <c r="AA38">
        <v>180</v>
      </c>
      <c r="AB38">
        <v>359.99</v>
      </c>
      <c r="AC38" t="s">
        <v>1684</v>
      </c>
      <c r="AE38" t="s">
        <v>1683</v>
      </c>
      <c r="AI38" t="s">
        <v>1684</v>
      </c>
      <c r="AJ38" t="s">
        <v>1684</v>
      </c>
      <c r="AK38" t="s">
        <v>1684</v>
      </c>
      <c r="AM38" t="s">
        <v>1684</v>
      </c>
      <c r="AO38" t="s">
        <v>1684</v>
      </c>
      <c r="AP38" t="s">
        <v>1858</v>
      </c>
    </row>
    <row r="39" spans="1:42" x14ac:dyDescent="0.15">
      <c r="A39">
        <v>31752253</v>
      </c>
      <c r="B39" t="s">
        <v>1859</v>
      </c>
      <c r="C39" t="str">
        <f>"9781032792088"</f>
        <v>9781032792088</v>
      </c>
      <c r="D39" t="str">
        <f>"9781040330661"</f>
        <v>9781040330661</v>
      </c>
      <c r="E39" t="s">
        <v>1676</v>
      </c>
      <c r="F39" t="s">
        <v>48</v>
      </c>
      <c r="G39" s="25">
        <v>45734</v>
      </c>
      <c r="H39" s="25">
        <v>45602</v>
      </c>
      <c r="I39" t="s">
        <v>1677</v>
      </c>
      <c r="J39">
        <v>1</v>
      </c>
      <c r="K39" t="s">
        <v>1860</v>
      </c>
      <c r="L39" t="s">
        <v>1861</v>
      </c>
      <c r="M39" t="s">
        <v>1862</v>
      </c>
      <c r="N39" t="s">
        <v>1741</v>
      </c>
      <c r="O39">
        <v>362.19624140094999</v>
      </c>
      <c r="P39" t="s">
        <v>1863</v>
      </c>
      <c r="Q39" t="s">
        <v>1682</v>
      </c>
      <c r="R39" t="s">
        <v>1683</v>
      </c>
      <c r="S39" t="s">
        <v>1684</v>
      </c>
      <c r="T39" t="s">
        <v>1684</v>
      </c>
      <c r="U39" t="s">
        <v>1683</v>
      </c>
      <c r="V39" t="s">
        <v>1683</v>
      </c>
      <c r="W39" t="s">
        <v>1684</v>
      </c>
      <c r="X39" t="s">
        <v>1684</v>
      </c>
      <c r="Z39">
        <v>262.5</v>
      </c>
      <c r="AA39">
        <v>210</v>
      </c>
      <c r="AB39">
        <v>315</v>
      </c>
      <c r="AC39" t="s">
        <v>1683</v>
      </c>
      <c r="AE39" t="s">
        <v>1684</v>
      </c>
      <c r="AI39" t="s">
        <v>1684</v>
      </c>
      <c r="AJ39" t="s">
        <v>1684</v>
      </c>
      <c r="AK39" t="s">
        <v>1684</v>
      </c>
      <c r="AM39" t="s">
        <v>1684</v>
      </c>
      <c r="AO39" t="s">
        <v>1683</v>
      </c>
      <c r="AP39" t="s">
        <v>1864</v>
      </c>
    </row>
    <row r="40" spans="1:42" x14ac:dyDescent="0.15">
      <c r="A40">
        <v>31752294</v>
      </c>
      <c r="B40" t="s">
        <v>1865</v>
      </c>
      <c r="C40" t="str">
        <f>"9781032485720"</f>
        <v>9781032485720</v>
      </c>
      <c r="D40" t="str">
        <f>"9781040333532"</f>
        <v>9781040333532</v>
      </c>
      <c r="E40" t="s">
        <v>1676</v>
      </c>
      <c r="F40" t="s">
        <v>48</v>
      </c>
      <c r="G40" s="25">
        <v>45772</v>
      </c>
      <c r="H40" s="25">
        <v>45602</v>
      </c>
      <c r="I40" t="s">
        <v>1677</v>
      </c>
      <c r="J40">
        <v>1</v>
      </c>
      <c r="K40" t="s">
        <v>1866</v>
      </c>
      <c r="L40" t="s">
        <v>1867</v>
      </c>
      <c r="M40" t="s">
        <v>1709</v>
      </c>
      <c r="N40" t="s">
        <v>1868</v>
      </c>
      <c r="O40">
        <v>791.43652520000001</v>
      </c>
      <c r="Q40" t="s">
        <v>1682</v>
      </c>
      <c r="R40" t="s">
        <v>1683</v>
      </c>
      <c r="S40" t="s">
        <v>1684</v>
      </c>
      <c r="T40" t="s">
        <v>1684</v>
      </c>
      <c r="U40" t="s">
        <v>1683</v>
      </c>
      <c r="V40" t="s">
        <v>1683</v>
      </c>
      <c r="W40" t="s">
        <v>1684</v>
      </c>
      <c r="X40" t="s">
        <v>1684</v>
      </c>
      <c r="Z40">
        <v>412.5</v>
      </c>
      <c r="AA40">
        <v>330</v>
      </c>
      <c r="AB40">
        <v>495</v>
      </c>
      <c r="AC40" t="s">
        <v>1684</v>
      </c>
      <c r="AE40" t="s">
        <v>1683</v>
      </c>
      <c r="AI40" t="s">
        <v>1684</v>
      </c>
      <c r="AJ40" t="s">
        <v>1684</v>
      </c>
      <c r="AK40" t="s">
        <v>1684</v>
      </c>
      <c r="AM40" t="s">
        <v>1684</v>
      </c>
      <c r="AO40" t="s">
        <v>1683</v>
      </c>
      <c r="AP40" t="s">
        <v>1869</v>
      </c>
    </row>
    <row r="41" spans="1:42" x14ac:dyDescent="0.15">
      <c r="A41">
        <v>31759158</v>
      </c>
      <c r="B41" t="s">
        <v>579</v>
      </c>
      <c r="C41" t="str">
        <f>"9783031593789"</f>
        <v>9783031593789</v>
      </c>
      <c r="D41" t="str">
        <f>"9783031593796"</f>
        <v>9783031593796</v>
      </c>
      <c r="E41" t="s">
        <v>129</v>
      </c>
      <c r="F41" t="s">
        <v>129</v>
      </c>
      <c r="G41" s="25">
        <v>45605</v>
      </c>
      <c r="H41" s="25">
        <v>45606</v>
      </c>
      <c r="I41" t="s">
        <v>1677</v>
      </c>
      <c r="J41">
        <v>1</v>
      </c>
      <c r="L41" t="s">
        <v>1870</v>
      </c>
      <c r="M41" t="s">
        <v>1871</v>
      </c>
      <c r="N41" t="s">
        <v>1872</v>
      </c>
      <c r="O41">
        <v>70.400000000000006</v>
      </c>
      <c r="P41" t="s">
        <v>1873</v>
      </c>
      <c r="Q41" t="s">
        <v>1682</v>
      </c>
      <c r="R41" t="s">
        <v>1683</v>
      </c>
      <c r="S41" t="s">
        <v>1684</v>
      </c>
      <c r="T41" t="s">
        <v>1684</v>
      </c>
      <c r="U41" t="s">
        <v>1684</v>
      </c>
      <c r="V41" t="s">
        <v>1683</v>
      </c>
      <c r="W41" t="s">
        <v>1684</v>
      </c>
      <c r="X41" t="s">
        <v>1684</v>
      </c>
      <c r="Y41">
        <v>250</v>
      </c>
      <c r="Z41">
        <v>374.99</v>
      </c>
      <c r="AA41">
        <v>250</v>
      </c>
      <c r="AB41">
        <v>499.99</v>
      </c>
      <c r="AC41" t="s">
        <v>1683</v>
      </c>
      <c r="AE41" t="s">
        <v>1683</v>
      </c>
      <c r="AI41" t="s">
        <v>1684</v>
      </c>
      <c r="AJ41" t="s">
        <v>1684</v>
      </c>
      <c r="AK41" t="s">
        <v>1684</v>
      </c>
      <c r="AM41" t="s">
        <v>1684</v>
      </c>
      <c r="AO41" t="s">
        <v>1684</v>
      </c>
      <c r="AP41" t="s">
        <v>1874</v>
      </c>
    </row>
    <row r="42" spans="1:42" x14ac:dyDescent="0.15">
      <c r="A42">
        <v>31783161</v>
      </c>
      <c r="B42" t="s">
        <v>1875</v>
      </c>
      <c r="C42" t="str">
        <f>"9781800377981"</f>
        <v>9781800377981</v>
      </c>
      <c r="D42" t="str">
        <f>"9781800377998"</f>
        <v>9781800377998</v>
      </c>
      <c r="E42" t="s">
        <v>1876</v>
      </c>
      <c r="F42" t="s">
        <v>1876</v>
      </c>
      <c r="G42" s="25">
        <v>45594</v>
      </c>
      <c r="H42" s="25">
        <v>45612</v>
      </c>
      <c r="I42" t="s">
        <v>1677</v>
      </c>
      <c r="J42">
        <v>1</v>
      </c>
      <c r="K42" t="s">
        <v>1877</v>
      </c>
      <c r="L42" t="s">
        <v>1878</v>
      </c>
      <c r="M42" t="s">
        <v>1879</v>
      </c>
      <c r="N42" t="s">
        <v>1880</v>
      </c>
      <c r="O42">
        <v>503</v>
      </c>
      <c r="P42" t="s">
        <v>1881</v>
      </c>
      <c r="Q42" t="s">
        <v>1682</v>
      </c>
      <c r="R42" t="s">
        <v>1683</v>
      </c>
      <c r="S42" t="s">
        <v>1684</v>
      </c>
      <c r="T42" t="s">
        <v>1684</v>
      </c>
      <c r="U42" t="s">
        <v>1684</v>
      </c>
      <c r="V42" t="s">
        <v>1683</v>
      </c>
      <c r="W42" t="s">
        <v>1684</v>
      </c>
      <c r="X42" t="s">
        <v>1684</v>
      </c>
      <c r="Z42">
        <v>602.5</v>
      </c>
      <c r="AA42">
        <v>482</v>
      </c>
      <c r="AC42" t="s">
        <v>1683</v>
      </c>
      <c r="AE42" t="s">
        <v>1684</v>
      </c>
      <c r="AI42" t="s">
        <v>1684</v>
      </c>
      <c r="AJ42" t="s">
        <v>1684</v>
      </c>
      <c r="AK42" t="s">
        <v>1684</v>
      </c>
      <c r="AM42" t="s">
        <v>1684</v>
      </c>
      <c r="AO42" t="s">
        <v>1684</v>
      </c>
      <c r="AP42" t="s">
        <v>1882</v>
      </c>
    </row>
    <row r="43" spans="1:42" x14ac:dyDescent="0.15">
      <c r="A43">
        <v>31788370</v>
      </c>
      <c r="B43" t="s">
        <v>190</v>
      </c>
      <c r="C43" t="str">
        <f>"9783031321511"</f>
        <v>9783031321511</v>
      </c>
      <c r="D43" t="str">
        <f>"9783031321528"</f>
        <v>9783031321528</v>
      </c>
      <c r="E43" t="s">
        <v>167</v>
      </c>
      <c r="F43" t="s">
        <v>167</v>
      </c>
      <c r="G43" s="25">
        <v>45616</v>
      </c>
      <c r="H43" s="25">
        <v>45617</v>
      </c>
      <c r="I43" t="s">
        <v>1677</v>
      </c>
      <c r="J43">
        <v>1</v>
      </c>
      <c r="K43" t="s">
        <v>1883</v>
      </c>
      <c r="L43" t="s">
        <v>1884</v>
      </c>
      <c r="M43" t="s">
        <v>1680</v>
      </c>
      <c r="N43" t="s">
        <v>1885</v>
      </c>
      <c r="Q43" t="s">
        <v>1682</v>
      </c>
      <c r="R43" t="s">
        <v>1683</v>
      </c>
      <c r="S43" t="s">
        <v>1684</v>
      </c>
      <c r="T43" t="s">
        <v>1684</v>
      </c>
      <c r="U43" t="s">
        <v>1684</v>
      </c>
      <c r="V43" t="s">
        <v>1683</v>
      </c>
      <c r="W43" t="s">
        <v>1684</v>
      </c>
      <c r="X43" t="s">
        <v>1684</v>
      </c>
      <c r="Z43">
        <v>1374.99</v>
      </c>
      <c r="AA43">
        <v>824.99</v>
      </c>
      <c r="AC43" t="s">
        <v>1684</v>
      </c>
      <c r="AE43" t="s">
        <v>1684</v>
      </c>
      <c r="AI43" t="s">
        <v>1684</v>
      </c>
      <c r="AJ43" t="s">
        <v>1684</v>
      </c>
      <c r="AK43" t="s">
        <v>1684</v>
      </c>
      <c r="AM43" t="s">
        <v>1684</v>
      </c>
      <c r="AO43" t="s">
        <v>1684</v>
      </c>
      <c r="AP43" t="s">
        <v>1886</v>
      </c>
    </row>
    <row r="44" spans="1:42" x14ac:dyDescent="0.15">
      <c r="A44">
        <v>31790020</v>
      </c>
      <c r="B44" t="s">
        <v>760</v>
      </c>
      <c r="C44" t="str">
        <f>"9789819750849"</f>
        <v>9789819750849</v>
      </c>
      <c r="D44" t="str">
        <f>"9789819750856"</f>
        <v>9789819750856</v>
      </c>
      <c r="E44" t="s">
        <v>167</v>
      </c>
      <c r="F44" t="s">
        <v>167</v>
      </c>
      <c r="G44" s="25">
        <v>45618</v>
      </c>
      <c r="H44" s="25">
        <v>45620</v>
      </c>
      <c r="I44" t="s">
        <v>1677</v>
      </c>
      <c r="J44">
        <v>1</v>
      </c>
      <c r="K44" t="s">
        <v>1883</v>
      </c>
      <c r="L44" t="s">
        <v>1887</v>
      </c>
      <c r="M44" t="s">
        <v>1680</v>
      </c>
      <c r="N44" t="s">
        <v>1888</v>
      </c>
      <c r="O44">
        <v>305.80900000000003</v>
      </c>
      <c r="Q44" t="s">
        <v>1682</v>
      </c>
      <c r="R44" t="s">
        <v>1683</v>
      </c>
      <c r="S44" t="s">
        <v>1684</v>
      </c>
      <c r="T44" t="s">
        <v>1684</v>
      </c>
      <c r="U44" t="s">
        <v>1684</v>
      </c>
      <c r="V44" t="s">
        <v>1683</v>
      </c>
      <c r="W44" t="s">
        <v>1684</v>
      </c>
      <c r="X44" t="s">
        <v>1684</v>
      </c>
      <c r="Z44">
        <v>1749.99</v>
      </c>
      <c r="AA44">
        <v>1049.99</v>
      </c>
      <c r="AC44" t="s">
        <v>1684</v>
      </c>
      <c r="AE44" t="s">
        <v>1684</v>
      </c>
      <c r="AI44" t="s">
        <v>1684</v>
      </c>
      <c r="AJ44" t="s">
        <v>1684</v>
      </c>
      <c r="AK44" t="s">
        <v>1684</v>
      </c>
      <c r="AM44" t="s">
        <v>1684</v>
      </c>
      <c r="AO44" t="s">
        <v>1684</v>
      </c>
      <c r="AP44" t="s">
        <v>1889</v>
      </c>
    </row>
    <row r="45" spans="1:42" x14ac:dyDescent="0.15">
      <c r="A45">
        <v>31807468</v>
      </c>
      <c r="B45" t="s">
        <v>179</v>
      </c>
      <c r="C45" t="str">
        <f>"9781032851266"</f>
        <v>9781032851266</v>
      </c>
      <c r="D45" t="str">
        <f>"9781040345603"</f>
        <v>9781040345603</v>
      </c>
      <c r="E45" t="s">
        <v>1676</v>
      </c>
      <c r="F45" t="s">
        <v>48</v>
      </c>
      <c r="G45" s="25">
        <v>45730</v>
      </c>
      <c r="H45" s="25">
        <v>45628</v>
      </c>
      <c r="I45" t="s">
        <v>1677</v>
      </c>
      <c r="J45">
        <v>1</v>
      </c>
      <c r="L45" t="s">
        <v>1890</v>
      </c>
      <c r="M45" t="s">
        <v>1680</v>
      </c>
      <c r="N45" t="s">
        <v>1891</v>
      </c>
      <c r="O45">
        <v>307.76095213500003</v>
      </c>
      <c r="Q45" t="s">
        <v>1682</v>
      </c>
      <c r="R45" t="s">
        <v>1683</v>
      </c>
      <c r="S45" t="s">
        <v>1684</v>
      </c>
      <c r="T45" t="s">
        <v>1684</v>
      </c>
      <c r="U45" t="s">
        <v>1683</v>
      </c>
      <c r="V45" t="s">
        <v>1683</v>
      </c>
      <c r="W45" t="s">
        <v>1684</v>
      </c>
      <c r="X45" t="s">
        <v>1684</v>
      </c>
      <c r="Z45">
        <v>262.5</v>
      </c>
      <c r="AA45">
        <v>210</v>
      </c>
      <c r="AB45">
        <v>315</v>
      </c>
      <c r="AC45" t="s">
        <v>1684</v>
      </c>
      <c r="AE45" t="s">
        <v>1683</v>
      </c>
      <c r="AI45" t="s">
        <v>1684</v>
      </c>
      <c r="AJ45" t="s">
        <v>1684</v>
      </c>
      <c r="AK45" t="s">
        <v>1684</v>
      </c>
      <c r="AM45" t="s">
        <v>1684</v>
      </c>
      <c r="AO45" t="s">
        <v>1683</v>
      </c>
      <c r="AP45" t="s">
        <v>1892</v>
      </c>
    </row>
    <row r="46" spans="1:42" x14ac:dyDescent="0.15">
      <c r="A46">
        <v>31807499</v>
      </c>
      <c r="B46" t="s">
        <v>654</v>
      </c>
      <c r="C46" t="str">
        <f>"9781032316079"</f>
        <v>9781032316079</v>
      </c>
      <c r="D46" t="str">
        <f>"9781040349717"</f>
        <v>9781040349717</v>
      </c>
      <c r="E46" t="s">
        <v>1676</v>
      </c>
      <c r="F46" t="s">
        <v>48</v>
      </c>
      <c r="G46" s="25">
        <v>45840</v>
      </c>
      <c r="H46" s="25">
        <v>45628</v>
      </c>
      <c r="I46" t="s">
        <v>1677</v>
      </c>
      <c r="J46">
        <v>1</v>
      </c>
      <c r="L46" t="s">
        <v>1893</v>
      </c>
      <c r="M46" t="s">
        <v>1746</v>
      </c>
      <c r="N46" t="s">
        <v>1894</v>
      </c>
      <c r="O46">
        <v>20.9</v>
      </c>
      <c r="Q46" t="s">
        <v>1682</v>
      </c>
      <c r="R46" t="s">
        <v>1683</v>
      </c>
      <c r="S46" t="s">
        <v>1684</v>
      </c>
      <c r="T46" t="s">
        <v>1684</v>
      </c>
      <c r="U46" t="s">
        <v>1683</v>
      </c>
      <c r="V46" t="s">
        <v>1683</v>
      </c>
      <c r="W46" t="s">
        <v>1684</v>
      </c>
      <c r="X46" t="s">
        <v>1684</v>
      </c>
      <c r="Z46">
        <v>412.5</v>
      </c>
      <c r="AA46">
        <v>330</v>
      </c>
      <c r="AB46">
        <v>495</v>
      </c>
      <c r="AC46" t="s">
        <v>1684</v>
      </c>
      <c r="AE46" t="s">
        <v>1683</v>
      </c>
      <c r="AI46" t="s">
        <v>1684</v>
      </c>
      <c r="AJ46" t="s">
        <v>1684</v>
      </c>
      <c r="AK46" t="s">
        <v>1684</v>
      </c>
      <c r="AM46" t="s">
        <v>1684</v>
      </c>
      <c r="AO46" t="s">
        <v>1683</v>
      </c>
      <c r="AP46" t="s">
        <v>1895</v>
      </c>
    </row>
    <row r="47" spans="1:42" x14ac:dyDescent="0.15">
      <c r="A47">
        <v>31812798</v>
      </c>
      <c r="B47" t="s">
        <v>237</v>
      </c>
      <c r="C47" t="str">
        <f>"9789819978014"</f>
        <v>9789819978014</v>
      </c>
      <c r="D47" t="str">
        <f>"9789819978021"</f>
        <v>9789819978021</v>
      </c>
      <c r="E47" t="s">
        <v>167</v>
      </c>
      <c r="F47" t="s">
        <v>167</v>
      </c>
      <c r="G47" s="25">
        <v>45612</v>
      </c>
      <c r="H47" s="25">
        <v>45632</v>
      </c>
      <c r="I47" t="s">
        <v>1677</v>
      </c>
      <c r="J47">
        <v>1</v>
      </c>
      <c r="L47" t="s">
        <v>1896</v>
      </c>
      <c r="M47" t="s">
        <v>1771</v>
      </c>
      <c r="N47" t="s">
        <v>1897</v>
      </c>
      <c r="O47">
        <v>320.56620299999997</v>
      </c>
      <c r="Q47" t="s">
        <v>1682</v>
      </c>
      <c r="R47" t="s">
        <v>1683</v>
      </c>
      <c r="S47" t="s">
        <v>1684</v>
      </c>
      <c r="T47" t="s">
        <v>1684</v>
      </c>
      <c r="U47" t="s">
        <v>1684</v>
      </c>
      <c r="V47" t="s">
        <v>1683</v>
      </c>
      <c r="W47" t="s">
        <v>1684</v>
      </c>
      <c r="X47" t="s">
        <v>1684</v>
      </c>
      <c r="Z47">
        <v>1624.99</v>
      </c>
      <c r="AA47">
        <v>974.99</v>
      </c>
      <c r="AC47" t="s">
        <v>1684</v>
      </c>
      <c r="AE47" t="s">
        <v>1684</v>
      </c>
      <c r="AI47" t="s">
        <v>1684</v>
      </c>
      <c r="AJ47" t="s">
        <v>1684</v>
      </c>
      <c r="AK47" t="s">
        <v>1684</v>
      </c>
      <c r="AM47" t="s">
        <v>1684</v>
      </c>
      <c r="AO47" t="s">
        <v>1684</v>
      </c>
      <c r="AP47" t="s">
        <v>1898</v>
      </c>
    </row>
    <row r="48" spans="1:42" x14ac:dyDescent="0.15">
      <c r="A48">
        <v>31812894</v>
      </c>
      <c r="B48" t="s">
        <v>615</v>
      </c>
      <c r="C48" t="str">
        <f>"9781529602012"</f>
        <v>9781529602012</v>
      </c>
      <c r="D48" t="str">
        <f>"9781529679472"</f>
        <v>9781529679472</v>
      </c>
      <c r="E48" t="s">
        <v>1713</v>
      </c>
      <c r="F48" t="s">
        <v>1713</v>
      </c>
      <c r="G48" s="25">
        <v>45688</v>
      </c>
      <c r="H48" s="25">
        <v>45632</v>
      </c>
      <c r="I48" t="s">
        <v>1677</v>
      </c>
      <c r="J48">
        <v>1</v>
      </c>
      <c r="L48" t="s">
        <v>1899</v>
      </c>
      <c r="M48" t="s">
        <v>1680</v>
      </c>
      <c r="N48" t="s">
        <v>1900</v>
      </c>
      <c r="O48">
        <v>303.48329999999999</v>
      </c>
      <c r="P48" t="s">
        <v>1901</v>
      </c>
      <c r="Q48" t="s">
        <v>1682</v>
      </c>
      <c r="R48" t="s">
        <v>1683</v>
      </c>
      <c r="S48" t="s">
        <v>1684</v>
      </c>
      <c r="T48" t="s">
        <v>1684</v>
      </c>
      <c r="U48" t="s">
        <v>1683</v>
      </c>
      <c r="V48" t="s">
        <v>1683</v>
      </c>
      <c r="W48" t="s">
        <v>1684</v>
      </c>
      <c r="X48" t="s">
        <v>1684</v>
      </c>
      <c r="Y48">
        <v>555</v>
      </c>
      <c r="Z48">
        <v>462.5</v>
      </c>
      <c r="AA48">
        <v>370</v>
      </c>
      <c r="AB48">
        <v>555</v>
      </c>
      <c r="AC48" t="s">
        <v>1683</v>
      </c>
      <c r="AE48" t="s">
        <v>1683</v>
      </c>
      <c r="AI48" t="s">
        <v>1684</v>
      </c>
      <c r="AJ48" t="s">
        <v>1684</v>
      </c>
      <c r="AK48" t="s">
        <v>1684</v>
      </c>
      <c r="AM48" t="s">
        <v>1684</v>
      </c>
      <c r="AO48" t="s">
        <v>1683</v>
      </c>
      <c r="AP48" t="s">
        <v>1902</v>
      </c>
    </row>
    <row r="49" spans="1:42" x14ac:dyDescent="0.15">
      <c r="A49">
        <v>31812903</v>
      </c>
      <c r="B49" t="s">
        <v>511</v>
      </c>
      <c r="C49" t="str">
        <f>"9781529602623"</f>
        <v>9781529602623</v>
      </c>
      <c r="D49" t="str">
        <f>"9781529679366"</f>
        <v>9781529679366</v>
      </c>
      <c r="E49" t="s">
        <v>1713</v>
      </c>
      <c r="F49" t="s">
        <v>1713</v>
      </c>
      <c r="G49" s="25">
        <v>45688</v>
      </c>
      <c r="H49" s="25">
        <v>45632</v>
      </c>
      <c r="I49" t="s">
        <v>1677</v>
      </c>
      <c r="J49">
        <v>1</v>
      </c>
      <c r="L49" t="s">
        <v>1903</v>
      </c>
      <c r="M49" t="s">
        <v>1904</v>
      </c>
      <c r="O49">
        <v>659.2</v>
      </c>
      <c r="Q49" t="s">
        <v>1682</v>
      </c>
      <c r="R49" t="s">
        <v>1683</v>
      </c>
      <c r="S49" t="s">
        <v>1684</v>
      </c>
      <c r="T49" t="s">
        <v>1684</v>
      </c>
      <c r="U49" t="s">
        <v>1683</v>
      </c>
      <c r="V49" t="s">
        <v>1683</v>
      </c>
      <c r="W49" t="s">
        <v>1684</v>
      </c>
      <c r="X49" t="s">
        <v>1684</v>
      </c>
      <c r="Y49">
        <v>555</v>
      </c>
      <c r="Z49">
        <v>462.5</v>
      </c>
      <c r="AA49">
        <v>370</v>
      </c>
      <c r="AB49">
        <v>555</v>
      </c>
      <c r="AC49" t="s">
        <v>1684</v>
      </c>
      <c r="AE49" t="s">
        <v>1683</v>
      </c>
      <c r="AI49" t="s">
        <v>1684</v>
      </c>
      <c r="AJ49" t="s">
        <v>1684</v>
      </c>
      <c r="AK49" t="s">
        <v>1684</v>
      </c>
      <c r="AM49" t="s">
        <v>1684</v>
      </c>
      <c r="AO49" t="s">
        <v>1683</v>
      </c>
      <c r="AP49" t="s">
        <v>1905</v>
      </c>
    </row>
    <row r="50" spans="1:42" x14ac:dyDescent="0.15">
      <c r="A50">
        <v>31824067</v>
      </c>
      <c r="B50" t="s">
        <v>1906</v>
      </c>
      <c r="C50" t="str">
        <f>"9783031586132"</f>
        <v>9783031586132</v>
      </c>
      <c r="D50" t="str">
        <f>"9783031586149"</f>
        <v>9783031586149</v>
      </c>
      <c r="E50" t="s">
        <v>129</v>
      </c>
      <c r="F50" t="s">
        <v>129</v>
      </c>
      <c r="G50" s="25">
        <v>45636</v>
      </c>
      <c r="H50" s="25">
        <v>45637</v>
      </c>
      <c r="I50" t="s">
        <v>1677</v>
      </c>
      <c r="J50">
        <v>1</v>
      </c>
      <c r="L50" t="s">
        <v>1907</v>
      </c>
      <c r="M50" t="s">
        <v>1771</v>
      </c>
      <c r="N50" t="s">
        <v>1908</v>
      </c>
      <c r="Q50" t="s">
        <v>1682</v>
      </c>
      <c r="R50" t="s">
        <v>1683</v>
      </c>
      <c r="S50" t="s">
        <v>1684</v>
      </c>
      <c r="T50" t="s">
        <v>1684</v>
      </c>
      <c r="U50" t="s">
        <v>1684</v>
      </c>
      <c r="V50" t="s">
        <v>1683</v>
      </c>
      <c r="W50" t="s">
        <v>1684</v>
      </c>
      <c r="X50" t="s">
        <v>1684</v>
      </c>
      <c r="Y50">
        <v>250</v>
      </c>
      <c r="Z50">
        <v>374.99</v>
      </c>
      <c r="AA50">
        <v>250</v>
      </c>
      <c r="AB50">
        <v>499.99</v>
      </c>
      <c r="AC50" t="s">
        <v>1684</v>
      </c>
      <c r="AE50" t="s">
        <v>1683</v>
      </c>
      <c r="AI50" t="s">
        <v>1684</v>
      </c>
      <c r="AJ50" t="s">
        <v>1684</v>
      </c>
      <c r="AK50" t="s">
        <v>1684</v>
      </c>
      <c r="AM50" t="s">
        <v>1684</v>
      </c>
      <c r="AO50" t="s">
        <v>1684</v>
      </c>
      <c r="AP50" t="s">
        <v>1909</v>
      </c>
    </row>
    <row r="51" spans="1:42" x14ac:dyDescent="0.15">
      <c r="A51">
        <v>31859626</v>
      </c>
      <c r="B51" t="s">
        <v>738</v>
      </c>
      <c r="C51" t="str">
        <f>"9783031566806"</f>
        <v>9783031566806</v>
      </c>
      <c r="D51" t="str">
        <f>"9783031566813"</f>
        <v>9783031566813</v>
      </c>
      <c r="E51" t="s">
        <v>129</v>
      </c>
      <c r="F51" t="s">
        <v>129</v>
      </c>
      <c r="G51" s="25">
        <v>45626</v>
      </c>
      <c r="H51" s="25">
        <v>45653</v>
      </c>
      <c r="I51" t="s">
        <v>1677</v>
      </c>
      <c r="J51">
        <v>1</v>
      </c>
      <c r="L51" t="s">
        <v>1910</v>
      </c>
      <c r="M51" t="s">
        <v>1911</v>
      </c>
      <c r="N51" t="s">
        <v>1912</v>
      </c>
      <c r="O51">
        <v>613.90710000000001</v>
      </c>
      <c r="P51" t="s">
        <v>1913</v>
      </c>
      <c r="Q51" t="s">
        <v>1682</v>
      </c>
      <c r="R51" t="s">
        <v>1683</v>
      </c>
      <c r="S51" t="s">
        <v>1684</v>
      </c>
      <c r="T51" t="s">
        <v>1684</v>
      </c>
      <c r="U51" t="s">
        <v>1684</v>
      </c>
      <c r="V51" t="s">
        <v>1683</v>
      </c>
      <c r="W51" t="s">
        <v>1684</v>
      </c>
      <c r="X51" t="s">
        <v>1684</v>
      </c>
      <c r="Z51">
        <v>949.99</v>
      </c>
      <c r="AA51">
        <v>569.99</v>
      </c>
      <c r="AC51" t="s">
        <v>1683</v>
      </c>
      <c r="AE51" t="s">
        <v>1684</v>
      </c>
      <c r="AI51" t="s">
        <v>1684</v>
      </c>
      <c r="AJ51" t="s">
        <v>1684</v>
      </c>
      <c r="AK51" t="s">
        <v>1684</v>
      </c>
      <c r="AM51" t="s">
        <v>1684</v>
      </c>
      <c r="AO51" t="s">
        <v>1684</v>
      </c>
      <c r="AP51" t="s">
        <v>1914</v>
      </c>
    </row>
    <row r="52" spans="1:42" x14ac:dyDescent="0.15">
      <c r="A52">
        <v>31872177</v>
      </c>
      <c r="B52" t="s">
        <v>1915</v>
      </c>
      <c r="C52" t="str">
        <f>"9781440876714"</f>
        <v>9781440876714</v>
      </c>
      <c r="D52" t="str">
        <f>"9781440876721"</f>
        <v>9781440876721</v>
      </c>
      <c r="E52" t="s">
        <v>1916</v>
      </c>
      <c r="F52" t="s">
        <v>1916</v>
      </c>
      <c r="G52" s="25">
        <v>45708</v>
      </c>
      <c r="H52" s="25">
        <v>45664</v>
      </c>
      <c r="I52" t="s">
        <v>1677</v>
      </c>
      <c r="J52">
        <v>1</v>
      </c>
      <c r="L52" t="s">
        <v>1917</v>
      </c>
      <c r="M52" t="s">
        <v>1680</v>
      </c>
      <c r="N52" t="s">
        <v>1918</v>
      </c>
      <c r="O52">
        <v>305</v>
      </c>
      <c r="P52" t="s">
        <v>1919</v>
      </c>
      <c r="Q52" t="s">
        <v>1682</v>
      </c>
      <c r="R52" t="s">
        <v>1683</v>
      </c>
      <c r="S52" t="s">
        <v>1684</v>
      </c>
      <c r="T52" t="s">
        <v>1684</v>
      </c>
      <c r="U52" t="s">
        <v>1683</v>
      </c>
      <c r="V52" t="s">
        <v>1683</v>
      </c>
      <c r="W52" t="s">
        <v>1684</v>
      </c>
      <c r="X52" t="s">
        <v>1684</v>
      </c>
      <c r="Y52">
        <v>516</v>
      </c>
      <c r="Z52">
        <v>387</v>
      </c>
      <c r="AA52">
        <v>258</v>
      </c>
      <c r="AB52">
        <v>516</v>
      </c>
      <c r="AC52" t="s">
        <v>1683</v>
      </c>
      <c r="AE52" t="s">
        <v>1684</v>
      </c>
      <c r="AI52" t="s">
        <v>1684</v>
      </c>
      <c r="AJ52" t="s">
        <v>1684</v>
      </c>
      <c r="AK52" t="s">
        <v>1684</v>
      </c>
      <c r="AM52" t="s">
        <v>1684</v>
      </c>
      <c r="AO52" t="s">
        <v>1683</v>
      </c>
      <c r="AP52" t="s">
        <v>1920</v>
      </c>
    </row>
    <row r="53" spans="1:42" x14ac:dyDescent="0.15">
      <c r="A53">
        <v>31880714</v>
      </c>
      <c r="B53" t="s">
        <v>1921</v>
      </c>
      <c r="C53" t="str">
        <f>"9781032886503"</f>
        <v>9781032886503</v>
      </c>
      <c r="D53" t="str">
        <f>"9781040355503"</f>
        <v>9781040355503</v>
      </c>
      <c r="E53" t="s">
        <v>1676</v>
      </c>
      <c r="F53" t="s">
        <v>48</v>
      </c>
      <c r="G53" s="25">
        <v>45783</v>
      </c>
      <c r="H53" s="25">
        <v>45674</v>
      </c>
      <c r="I53" t="s">
        <v>1677</v>
      </c>
      <c r="J53">
        <v>1</v>
      </c>
      <c r="K53" t="s">
        <v>1922</v>
      </c>
      <c r="L53" t="s">
        <v>1923</v>
      </c>
      <c r="M53" t="s">
        <v>1680</v>
      </c>
      <c r="N53" t="s">
        <v>1924</v>
      </c>
      <c r="O53">
        <v>305.8</v>
      </c>
      <c r="P53" t="s">
        <v>1925</v>
      </c>
      <c r="Q53" t="s">
        <v>1682</v>
      </c>
      <c r="R53" t="s">
        <v>1683</v>
      </c>
      <c r="S53" t="s">
        <v>1684</v>
      </c>
      <c r="T53" t="s">
        <v>1684</v>
      </c>
      <c r="U53" t="s">
        <v>1683</v>
      </c>
      <c r="V53" t="s">
        <v>1683</v>
      </c>
      <c r="W53" t="s">
        <v>1684</v>
      </c>
      <c r="X53" t="s">
        <v>1684</v>
      </c>
      <c r="Z53">
        <v>262.5</v>
      </c>
      <c r="AA53">
        <v>210</v>
      </c>
      <c r="AB53">
        <v>315</v>
      </c>
      <c r="AC53" t="s">
        <v>1683</v>
      </c>
      <c r="AE53" t="s">
        <v>1683</v>
      </c>
      <c r="AI53" t="s">
        <v>1684</v>
      </c>
      <c r="AJ53" t="s">
        <v>1684</v>
      </c>
      <c r="AK53" t="s">
        <v>1684</v>
      </c>
      <c r="AM53" t="s">
        <v>1684</v>
      </c>
      <c r="AO53" t="s">
        <v>1683</v>
      </c>
      <c r="AP53" t="s">
        <v>1926</v>
      </c>
    </row>
    <row r="54" spans="1:42" x14ac:dyDescent="0.15">
      <c r="A54">
        <v>31880925</v>
      </c>
      <c r="B54" t="s">
        <v>529</v>
      </c>
      <c r="C54" t="str">
        <f>"9781529626391"</f>
        <v>9781529626391</v>
      </c>
      <c r="D54" t="str">
        <f>"9781036203481"</f>
        <v>9781036203481</v>
      </c>
      <c r="E54" t="s">
        <v>1713</v>
      </c>
      <c r="F54" t="s">
        <v>1713</v>
      </c>
      <c r="G54" s="25">
        <v>45726</v>
      </c>
      <c r="H54" s="25">
        <v>45673</v>
      </c>
      <c r="I54" t="s">
        <v>1677</v>
      </c>
      <c r="J54">
        <v>1</v>
      </c>
      <c r="L54" t="s">
        <v>1927</v>
      </c>
      <c r="M54" t="s">
        <v>1680</v>
      </c>
      <c r="N54" t="s">
        <v>1928</v>
      </c>
      <c r="O54">
        <v>303.48200000000003</v>
      </c>
      <c r="P54" t="s">
        <v>1929</v>
      </c>
      <c r="Q54" t="s">
        <v>1682</v>
      </c>
      <c r="R54" t="s">
        <v>1683</v>
      </c>
      <c r="S54" t="s">
        <v>1684</v>
      </c>
      <c r="T54" t="s">
        <v>1684</v>
      </c>
      <c r="U54" t="s">
        <v>1683</v>
      </c>
      <c r="V54" t="s">
        <v>1683</v>
      </c>
      <c r="W54" t="s">
        <v>1684</v>
      </c>
      <c r="X54" t="s">
        <v>1684</v>
      </c>
      <c r="Y54">
        <v>555</v>
      </c>
      <c r="Z54">
        <v>462.5</v>
      </c>
      <c r="AA54">
        <v>370</v>
      </c>
      <c r="AB54">
        <v>555</v>
      </c>
      <c r="AC54" t="s">
        <v>1683</v>
      </c>
      <c r="AE54" t="s">
        <v>1684</v>
      </c>
      <c r="AI54" t="s">
        <v>1684</v>
      </c>
      <c r="AJ54" t="s">
        <v>1684</v>
      </c>
      <c r="AK54" t="s">
        <v>1684</v>
      </c>
      <c r="AM54" t="s">
        <v>1684</v>
      </c>
      <c r="AO54" t="s">
        <v>1683</v>
      </c>
      <c r="AP54" t="s">
        <v>1930</v>
      </c>
    </row>
    <row r="55" spans="1:42" x14ac:dyDescent="0.15">
      <c r="A55">
        <v>31881640</v>
      </c>
      <c r="B55" t="s">
        <v>488</v>
      </c>
      <c r="C55" t="str">
        <f>"9783030749224"</f>
        <v>9783030749224</v>
      </c>
      <c r="D55" t="str">
        <f>"9783030749231"</f>
        <v>9783030749231</v>
      </c>
      <c r="E55" t="s">
        <v>167</v>
      </c>
      <c r="F55" t="s">
        <v>167</v>
      </c>
      <c r="G55" s="25">
        <v>45648</v>
      </c>
      <c r="H55" s="25">
        <v>45674</v>
      </c>
      <c r="I55" t="s">
        <v>1677</v>
      </c>
      <c r="J55">
        <v>2</v>
      </c>
      <c r="L55" t="s">
        <v>1931</v>
      </c>
      <c r="M55" t="s">
        <v>1722</v>
      </c>
      <c r="N55" t="s">
        <v>1932</v>
      </c>
      <c r="O55" t="s">
        <v>1933</v>
      </c>
      <c r="Q55" t="s">
        <v>1682</v>
      </c>
      <c r="R55" t="s">
        <v>1683</v>
      </c>
      <c r="S55" t="s">
        <v>1684</v>
      </c>
      <c r="T55" t="s">
        <v>1684</v>
      </c>
      <c r="U55" t="s">
        <v>1684</v>
      </c>
      <c r="V55" t="s">
        <v>1683</v>
      </c>
      <c r="W55" t="s">
        <v>1684</v>
      </c>
      <c r="X55" t="s">
        <v>1684</v>
      </c>
      <c r="Z55">
        <v>2499.9899999999998</v>
      </c>
      <c r="AA55">
        <v>1499.99</v>
      </c>
      <c r="AC55" t="s">
        <v>1684</v>
      </c>
      <c r="AE55" t="s">
        <v>1684</v>
      </c>
      <c r="AI55" t="s">
        <v>1684</v>
      </c>
      <c r="AJ55" t="s">
        <v>1684</v>
      </c>
      <c r="AK55" t="s">
        <v>1684</v>
      </c>
      <c r="AM55" t="s">
        <v>1684</v>
      </c>
      <c r="AO55" t="s">
        <v>1684</v>
      </c>
      <c r="AP55" t="s">
        <v>1934</v>
      </c>
    </row>
    <row r="56" spans="1:42" x14ac:dyDescent="0.15">
      <c r="A56">
        <v>31922390</v>
      </c>
      <c r="B56" t="s">
        <v>436</v>
      </c>
      <c r="C56" t="str">
        <f>"9781009544252"</f>
        <v>9781009544252</v>
      </c>
      <c r="D56" t="str">
        <f>"9781009544290"</f>
        <v>9781009544290</v>
      </c>
      <c r="E56" t="s">
        <v>439</v>
      </c>
      <c r="F56" t="s">
        <v>439</v>
      </c>
      <c r="G56" s="25">
        <v>45701</v>
      </c>
      <c r="H56" s="25">
        <v>45715</v>
      </c>
      <c r="I56" t="s">
        <v>1677</v>
      </c>
      <c r="J56">
        <v>1</v>
      </c>
      <c r="L56" t="s">
        <v>438</v>
      </c>
      <c r="M56" t="s">
        <v>1935</v>
      </c>
      <c r="N56" t="s">
        <v>1936</v>
      </c>
      <c r="O56">
        <v>607.34095200000002</v>
      </c>
      <c r="P56" t="s">
        <v>1937</v>
      </c>
      <c r="Q56" t="s">
        <v>1682</v>
      </c>
      <c r="R56" t="s">
        <v>1683</v>
      </c>
      <c r="S56" t="s">
        <v>1684</v>
      </c>
      <c r="T56" t="s">
        <v>1684</v>
      </c>
      <c r="U56" t="s">
        <v>1683</v>
      </c>
      <c r="V56" t="s">
        <v>1683</v>
      </c>
      <c r="W56" t="s">
        <v>1684</v>
      </c>
      <c r="X56" t="s">
        <v>1684</v>
      </c>
      <c r="Y56">
        <v>175</v>
      </c>
      <c r="Z56">
        <v>350</v>
      </c>
      <c r="AA56">
        <v>175</v>
      </c>
      <c r="AC56" t="s">
        <v>1683</v>
      </c>
      <c r="AE56" t="s">
        <v>1684</v>
      </c>
      <c r="AI56" t="s">
        <v>1684</v>
      </c>
      <c r="AJ56" t="s">
        <v>1684</v>
      </c>
      <c r="AK56" t="s">
        <v>1684</v>
      </c>
      <c r="AM56" t="s">
        <v>1684</v>
      </c>
      <c r="AO56" t="s">
        <v>1683</v>
      </c>
      <c r="AP56" t="s">
        <v>1938</v>
      </c>
    </row>
    <row r="57" spans="1:42" x14ac:dyDescent="0.15">
      <c r="A57">
        <v>31925011</v>
      </c>
      <c r="B57" t="s">
        <v>649</v>
      </c>
      <c r="C57" t="str">
        <f>"9783031766879"</f>
        <v>9783031766879</v>
      </c>
      <c r="D57" t="str">
        <f>"9783031766886"</f>
        <v>9783031766886</v>
      </c>
      <c r="E57" t="s">
        <v>129</v>
      </c>
      <c r="F57" t="s">
        <v>129</v>
      </c>
      <c r="G57" s="25">
        <v>45715</v>
      </c>
      <c r="H57" s="25">
        <v>45716</v>
      </c>
      <c r="I57" t="s">
        <v>1677</v>
      </c>
      <c r="J57">
        <v>1</v>
      </c>
      <c r="L57" t="s">
        <v>651</v>
      </c>
      <c r="M57" t="s">
        <v>1939</v>
      </c>
      <c r="N57" t="s">
        <v>1940</v>
      </c>
      <c r="O57">
        <v>193</v>
      </c>
      <c r="Q57" t="s">
        <v>1682</v>
      </c>
      <c r="R57" t="s">
        <v>1683</v>
      </c>
      <c r="S57" t="s">
        <v>1684</v>
      </c>
      <c r="T57" t="s">
        <v>1684</v>
      </c>
      <c r="U57" t="s">
        <v>1684</v>
      </c>
      <c r="V57" t="s">
        <v>1683</v>
      </c>
      <c r="W57" t="s">
        <v>1684</v>
      </c>
      <c r="X57" t="s">
        <v>1684</v>
      </c>
      <c r="Y57">
        <v>269.5</v>
      </c>
      <c r="Z57">
        <v>404.24</v>
      </c>
      <c r="AA57">
        <v>269.5</v>
      </c>
      <c r="AB57">
        <v>538.99</v>
      </c>
      <c r="AC57" t="s">
        <v>1684</v>
      </c>
      <c r="AE57" t="s">
        <v>1684</v>
      </c>
      <c r="AI57" t="s">
        <v>1684</v>
      </c>
      <c r="AJ57" t="s">
        <v>1684</v>
      </c>
      <c r="AK57" t="s">
        <v>1684</v>
      </c>
      <c r="AM57" t="s">
        <v>1684</v>
      </c>
      <c r="AO57" t="s">
        <v>1684</v>
      </c>
      <c r="AP57" t="s">
        <v>1941</v>
      </c>
    </row>
    <row r="58" spans="1:42" x14ac:dyDescent="0.15">
      <c r="A58">
        <v>31929893</v>
      </c>
      <c r="B58" t="s">
        <v>1942</v>
      </c>
      <c r="C58" t="str">
        <f>"9780197653609"</f>
        <v>9780197653609</v>
      </c>
      <c r="D58" t="str">
        <f>"9780197653623"</f>
        <v>9780197653623</v>
      </c>
      <c r="E58" t="s">
        <v>1687</v>
      </c>
      <c r="F58" t="s">
        <v>1687</v>
      </c>
      <c r="G58" s="25">
        <v>45755</v>
      </c>
      <c r="H58" s="25">
        <v>45720</v>
      </c>
      <c r="I58" t="s">
        <v>1677</v>
      </c>
      <c r="J58">
        <v>1</v>
      </c>
      <c r="K58" t="s">
        <v>1688</v>
      </c>
      <c r="L58" t="s">
        <v>1943</v>
      </c>
      <c r="M58" t="s">
        <v>1680</v>
      </c>
      <c r="N58" t="s">
        <v>1944</v>
      </c>
      <c r="O58">
        <v>303.48340000000002</v>
      </c>
      <c r="P58" t="s">
        <v>1945</v>
      </c>
      <c r="Q58" t="s">
        <v>1682</v>
      </c>
      <c r="R58" t="s">
        <v>1683</v>
      </c>
      <c r="S58" t="s">
        <v>1684</v>
      </c>
      <c r="T58" t="s">
        <v>1684</v>
      </c>
      <c r="U58" t="s">
        <v>1683</v>
      </c>
      <c r="V58" t="s">
        <v>1683</v>
      </c>
      <c r="W58" t="s">
        <v>1684</v>
      </c>
      <c r="X58" t="s">
        <v>1684</v>
      </c>
      <c r="Y58">
        <v>485.66</v>
      </c>
      <c r="Z58">
        <v>397.36</v>
      </c>
      <c r="AA58">
        <v>294.33999999999997</v>
      </c>
      <c r="AB58">
        <v>485.66</v>
      </c>
      <c r="AC58" t="s">
        <v>1683</v>
      </c>
      <c r="AE58" t="s">
        <v>1684</v>
      </c>
      <c r="AI58" t="s">
        <v>1684</v>
      </c>
      <c r="AJ58" t="s">
        <v>1684</v>
      </c>
      <c r="AK58" t="s">
        <v>1684</v>
      </c>
      <c r="AM58" t="s">
        <v>1684</v>
      </c>
      <c r="AO58" t="s">
        <v>1683</v>
      </c>
      <c r="AP58" t="s">
        <v>1946</v>
      </c>
    </row>
    <row r="59" spans="1:42" x14ac:dyDescent="0.15">
      <c r="A59">
        <v>31955722</v>
      </c>
      <c r="B59" t="s">
        <v>77</v>
      </c>
      <c r="C59" t="str">
        <f>"9781394266449"</f>
        <v>9781394266449</v>
      </c>
      <c r="D59" t="str">
        <f>"9781394266456"</f>
        <v>9781394266456</v>
      </c>
      <c r="E59" t="s">
        <v>1727</v>
      </c>
      <c r="F59" t="s">
        <v>80</v>
      </c>
      <c r="G59" s="25">
        <v>45727</v>
      </c>
      <c r="H59" s="25">
        <v>45728</v>
      </c>
      <c r="I59" t="s">
        <v>1677</v>
      </c>
      <c r="J59">
        <v>5</v>
      </c>
      <c r="L59" t="s">
        <v>1947</v>
      </c>
      <c r="M59" t="s">
        <v>1948</v>
      </c>
      <c r="O59">
        <v>370.721</v>
      </c>
      <c r="Q59" t="s">
        <v>1682</v>
      </c>
      <c r="R59" t="s">
        <v>1683</v>
      </c>
      <c r="S59" t="s">
        <v>1684</v>
      </c>
      <c r="T59" t="s">
        <v>1684</v>
      </c>
      <c r="U59" t="s">
        <v>1683</v>
      </c>
      <c r="V59" t="s">
        <v>1683</v>
      </c>
      <c r="W59" t="s">
        <v>1684</v>
      </c>
      <c r="X59" t="s">
        <v>1684</v>
      </c>
      <c r="Y59">
        <v>82.5</v>
      </c>
      <c r="Z59">
        <v>82.5</v>
      </c>
      <c r="AA59">
        <v>55</v>
      </c>
      <c r="AB59">
        <v>96.25</v>
      </c>
      <c r="AC59" t="s">
        <v>1684</v>
      </c>
      <c r="AE59" t="s">
        <v>1684</v>
      </c>
      <c r="AI59" t="s">
        <v>1684</v>
      </c>
      <c r="AJ59" t="s">
        <v>1684</v>
      </c>
      <c r="AK59" t="s">
        <v>1684</v>
      </c>
      <c r="AM59" t="s">
        <v>1684</v>
      </c>
      <c r="AO59" t="s">
        <v>1683</v>
      </c>
      <c r="AP59" t="s">
        <v>1949</v>
      </c>
    </row>
    <row r="60" spans="1:42" x14ac:dyDescent="0.15">
      <c r="A60">
        <v>32005867</v>
      </c>
      <c r="B60" t="s">
        <v>1950</v>
      </c>
      <c r="C60" t="str">
        <f>"9781119981800"</f>
        <v>9781119981800</v>
      </c>
      <c r="D60" t="str">
        <f>"9781119981824"</f>
        <v>9781119981824</v>
      </c>
      <c r="E60" t="s">
        <v>1727</v>
      </c>
      <c r="F60" t="s">
        <v>1727</v>
      </c>
      <c r="G60" s="25">
        <v>45776</v>
      </c>
      <c r="H60" s="25">
        <v>45758</v>
      </c>
      <c r="I60" t="s">
        <v>1677</v>
      </c>
      <c r="J60">
        <v>1</v>
      </c>
      <c r="K60" t="s">
        <v>1951</v>
      </c>
      <c r="L60" t="s">
        <v>1952</v>
      </c>
      <c r="M60" t="s">
        <v>1001</v>
      </c>
      <c r="O60">
        <v>331.25</v>
      </c>
      <c r="Q60" t="s">
        <v>1682</v>
      </c>
      <c r="R60" t="s">
        <v>1683</v>
      </c>
      <c r="S60" t="s">
        <v>1684</v>
      </c>
      <c r="T60" t="s">
        <v>1684</v>
      </c>
      <c r="U60" t="s">
        <v>1683</v>
      </c>
      <c r="V60" t="s">
        <v>1683</v>
      </c>
      <c r="W60" t="s">
        <v>1684</v>
      </c>
      <c r="X60" t="s">
        <v>1684</v>
      </c>
      <c r="Y60">
        <v>292.5</v>
      </c>
      <c r="Z60">
        <v>292.5</v>
      </c>
      <c r="AA60">
        <v>195</v>
      </c>
      <c r="AB60">
        <v>341.25</v>
      </c>
      <c r="AC60" t="s">
        <v>1684</v>
      </c>
      <c r="AE60" t="s">
        <v>1684</v>
      </c>
      <c r="AI60" t="s">
        <v>1684</v>
      </c>
      <c r="AJ60" t="s">
        <v>1684</v>
      </c>
      <c r="AK60" t="s">
        <v>1684</v>
      </c>
      <c r="AM60" t="s">
        <v>1684</v>
      </c>
      <c r="AO60" t="s">
        <v>1683</v>
      </c>
      <c r="AP60" t="s">
        <v>1953</v>
      </c>
    </row>
    <row r="61" spans="1:42" x14ac:dyDescent="0.15">
      <c r="A61">
        <v>32012360</v>
      </c>
      <c r="B61" t="s">
        <v>374</v>
      </c>
      <c r="C61" t="str">
        <f>"9781350541498"</f>
        <v>9781350541498</v>
      </c>
      <c r="D61" t="str">
        <f>"9781350541528"</f>
        <v>9781350541528</v>
      </c>
      <c r="E61" t="s">
        <v>1693</v>
      </c>
      <c r="F61" t="s">
        <v>160</v>
      </c>
      <c r="G61" s="25">
        <v>45848</v>
      </c>
      <c r="H61" s="25">
        <v>45765</v>
      </c>
      <c r="I61" t="s">
        <v>1677</v>
      </c>
      <c r="J61">
        <v>1</v>
      </c>
      <c r="L61" t="s">
        <v>1954</v>
      </c>
      <c r="M61" t="s">
        <v>1694</v>
      </c>
      <c r="O61" t="s">
        <v>1955</v>
      </c>
      <c r="Q61" t="s">
        <v>1682</v>
      </c>
      <c r="R61" t="s">
        <v>1683</v>
      </c>
      <c r="S61" t="s">
        <v>1684</v>
      </c>
      <c r="T61" t="s">
        <v>1684</v>
      </c>
      <c r="U61" t="s">
        <v>1683</v>
      </c>
      <c r="V61" t="s">
        <v>1683</v>
      </c>
      <c r="W61" t="s">
        <v>1684</v>
      </c>
      <c r="X61" t="s">
        <v>1684</v>
      </c>
      <c r="Y61">
        <v>240</v>
      </c>
      <c r="Z61">
        <v>180</v>
      </c>
      <c r="AA61">
        <v>120</v>
      </c>
      <c r="AB61">
        <v>240</v>
      </c>
      <c r="AC61" t="s">
        <v>1684</v>
      </c>
      <c r="AE61" t="s">
        <v>1684</v>
      </c>
      <c r="AI61" t="s">
        <v>1684</v>
      </c>
      <c r="AJ61" t="s">
        <v>1684</v>
      </c>
      <c r="AK61" t="s">
        <v>1684</v>
      </c>
      <c r="AM61" t="s">
        <v>1684</v>
      </c>
      <c r="AO61" t="s">
        <v>1683</v>
      </c>
      <c r="AP61" t="s">
        <v>1956</v>
      </c>
    </row>
    <row r="62" spans="1:42" x14ac:dyDescent="0.15">
      <c r="A62">
        <v>32028954</v>
      </c>
      <c r="B62" t="s">
        <v>631</v>
      </c>
      <c r="C62" t="str">
        <f>"9780197778203"</f>
        <v>9780197778203</v>
      </c>
      <c r="D62" t="str">
        <f>"9780197778227"</f>
        <v>9780197778227</v>
      </c>
      <c r="E62" t="s">
        <v>1687</v>
      </c>
      <c r="F62" t="s">
        <v>1687</v>
      </c>
      <c r="G62" s="25">
        <v>45805</v>
      </c>
      <c r="H62" s="25">
        <v>45774</v>
      </c>
      <c r="I62" t="s">
        <v>1677</v>
      </c>
      <c r="J62">
        <v>1</v>
      </c>
      <c r="L62" t="s">
        <v>1957</v>
      </c>
      <c r="M62" t="s">
        <v>1958</v>
      </c>
      <c r="N62" t="s">
        <v>1959</v>
      </c>
      <c r="O62">
        <v>381.34028562999998</v>
      </c>
      <c r="P62" t="s">
        <v>1960</v>
      </c>
      <c r="Q62" t="s">
        <v>1682</v>
      </c>
      <c r="R62" t="s">
        <v>1683</v>
      </c>
      <c r="S62" t="s">
        <v>1684</v>
      </c>
      <c r="T62" t="s">
        <v>1684</v>
      </c>
      <c r="U62" t="s">
        <v>1683</v>
      </c>
      <c r="V62" t="s">
        <v>1683</v>
      </c>
      <c r="W62" t="s">
        <v>1684</v>
      </c>
      <c r="X62" t="s">
        <v>1684</v>
      </c>
      <c r="Y62">
        <v>236.86</v>
      </c>
      <c r="Z62">
        <v>193.79</v>
      </c>
      <c r="AA62">
        <v>143.55000000000001</v>
      </c>
      <c r="AB62">
        <v>236.86</v>
      </c>
      <c r="AC62" t="s">
        <v>1683</v>
      </c>
      <c r="AE62" t="s">
        <v>1684</v>
      </c>
      <c r="AI62" t="s">
        <v>1684</v>
      </c>
      <c r="AJ62" t="s">
        <v>1684</v>
      </c>
      <c r="AK62" t="s">
        <v>1684</v>
      </c>
      <c r="AM62" t="s">
        <v>1684</v>
      </c>
      <c r="AO62" t="s">
        <v>1683</v>
      </c>
      <c r="AP62" t="s">
        <v>1961</v>
      </c>
    </row>
    <row r="63" spans="1:42" x14ac:dyDescent="0.15">
      <c r="A63">
        <v>32126434</v>
      </c>
      <c r="B63" t="s">
        <v>101</v>
      </c>
      <c r="C63" t="str">
        <f>"9781041064428"</f>
        <v>9781041064428</v>
      </c>
      <c r="D63" t="str">
        <f>"9781040401040"</f>
        <v>9781040401040</v>
      </c>
      <c r="E63" t="s">
        <v>1676</v>
      </c>
      <c r="F63" t="s">
        <v>48</v>
      </c>
      <c r="G63" s="25">
        <v>45902</v>
      </c>
      <c r="H63" s="25">
        <v>45801</v>
      </c>
      <c r="I63" t="s">
        <v>1677</v>
      </c>
      <c r="J63">
        <v>1</v>
      </c>
      <c r="L63" t="s">
        <v>103</v>
      </c>
      <c r="M63" t="s">
        <v>1680</v>
      </c>
      <c r="N63" t="s">
        <v>1775</v>
      </c>
      <c r="O63">
        <v>301</v>
      </c>
      <c r="Q63" t="s">
        <v>1682</v>
      </c>
      <c r="R63" t="s">
        <v>1683</v>
      </c>
      <c r="S63" t="s">
        <v>1684</v>
      </c>
      <c r="T63" t="s">
        <v>1684</v>
      </c>
      <c r="U63" t="s">
        <v>1683</v>
      </c>
      <c r="V63" t="s">
        <v>1683</v>
      </c>
      <c r="W63" t="s">
        <v>1684</v>
      </c>
      <c r="X63" t="s">
        <v>1684</v>
      </c>
      <c r="Z63">
        <v>950</v>
      </c>
      <c r="AA63">
        <v>760</v>
      </c>
      <c r="AC63" t="s">
        <v>1684</v>
      </c>
      <c r="AE63" t="s">
        <v>1683</v>
      </c>
      <c r="AI63" t="s">
        <v>1684</v>
      </c>
      <c r="AJ63" t="s">
        <v>1684</v>
      </c>
      <c r="AK63" t="s">
        <v>1684</v>
      </c>
      <c r="AM63" t="s">
        <v>1684</v>
      </c>
      <c r="AO63" t="s">
        <v>1683</v>
      </c>
      <c r="AP63" t="s">
        <v>1962</v>
      </c>
    </row>
    <row r="64" spans="1:42" x14ac:dyDescent="0.15">
      <c r="A64">
        <v>32126787</v>
      </c>
      <c r="B64" t="s">
        <v>172</v>
      </c>
      <c r="C64" t="str">
        <f>"9781032230030"</f>
        <v>9781032230030</v>
      </c>
      <c r="D64" t="str">
        <f>"9781040412435"</f>
        <v>9781040412435</v>
      </c>
      <c r="E64" t="s">
        <v>1676</v>
      </c>
      <c r="F64" t="s">
        <v>48</v>
      </c>
      <c r="G64" s="25">
        <v>45887</v>
      </c>
      <c r="H64" s="25">
        <v>45801</v>
      </c>
      <c r="I64" t="s">
        <v>1677</v>
      </c>
      <c r="J64">
        <v>1</v>
      </c>
      <c r="L64" t="s">
        <v>1963</v>
      </c>
      <c r="M64" t="s">
        <v>1815</v>
      </c>
      <c r="N64" t="s">
        <v>1964</v>
      </c>
      <c r="O64">
        <v>909.82799999999997</v>
      </c>
      <c r="Q64" t="s">
        <v>1682</v>
      </c>
      <c r="R64" t="s">
        <v>1683</v>
      </c>
      <c r="S64" t="s">
        <v>1684</v>
      </c>
      <c r="T64" t="s">
        <v>1684</v>
      </c>
      <c r="U64" t="s">
        <v>1683</v>
      </c>
      <c r="V64" t="s">
        <v>1683</v>
      </c>
      <c r="W64" t="s">
        <v>1684</v>
      </c>
      <c r="X64" t="s">
        <v>1684</v>
      </c>
      <c r="Z64">
        <v>412.5</v>
      </c>
      <c r="AA64">
        <v>330</v>
      </c>
      <c r="AB64">
        <v>495</v>
      </c>
      <c r="AC64" t="s">
        <v>1684</v>
      </c>
      <c r="AE64" t="s">
        <v>1683</v>
      </c>
      <c r="AI64" t="s">
        <v>1684</v>
      </c>
      <c r="AJ64" t="s">
        <v>1684</v>
      </c>
      <c r="AK64" t="s">
        <v>1684</v>
      </c>
      <c r="AM64" t="s">
        <v>1684</v>
      </c>
      <c r="AO64" t="s">
        <v>1683</v>
      </c>
      <c r="AP64" t="s">
        <v>1965</v>
      </c>
    </row>
    <row r="65" spans="1:42" x14ac:dyDescent="0.15">
      <c r="A65">
        <v>32128149</v>
      </c>
      <c r="B65" t="s">
        <v>431</v>
      </c>
      <c r="C65" t="str">
        <f>"9781041069157"</f>
        <v>9781041069157</v>
      </c>
      <c r="D65" t="str">
        <f>"9781040409558"</f>
        <v>9781040409558</v>
      </c>
      <c r="E65" t="s">
        <v>1676</v>
      </c>
      <c r="F65" t="s">
        <v>48</v>
      </c>
      <c r="G65" s="25">
        <v>45923</v>
      </c>
      <c r="H65" s="25">
        <v>45802</v>
      </c>
      <c r="I65" t="s">
        <v>1677</v>
      </c>
      <c r="J65">
        <v>1</v>
      </c>
      <c r="L65" t="s">
        <v>1966</v>
      </c>
      <c r="M65" t="s">
        <v>1680</v>
      </c>
      <c r="N65" t="s">
        <v>1840</v>
      </c>
      <c r="O65">
        <v>306.10000000000002</v>
      </c>
      <c r="Q65" t="s">
        <v>1682</v>
      </c>
      <c r="R65" t="s">
        <v>1683</v>
      </c>
      <c r="S65" t="s">
        <v>1684</v>
      </c>
      <c r="T65" t="s">
        <v>1684</v>
      </c>
      <c r="U65" t="s">
        <v>1683</v>
      </c>
      <c r="V65" t="s">
        <v>1683</v>
      </c>
      <c r="W65" t="s">
        <v>1684</v>
      </c>
      <c r="X65" t="s">
        <v>1684</v>
      </c>
      <c r="Z65">
        <v>950</v>
      </c>
      <c r="AA65">
        <v>760</v>
      </c>
      <c r="AC65" t="s">
        <v>1684</v>
      </c>
      <c r="AE65" t="s">
        <v>1683</v>
      </c>
      <c r="AI65" t="s">
        <v>1684</v>
      </c>
      <c r="AJ65" t="s">
        <v>1684</v>
      </c>
      <c r="AK65" t="s">
        <v>1684</v>
      </c>
      <c r="AM65" t="s">
        <v>1684</v>
      </c>
      <c r="AO65" t="s">
        <v>1683</v>
      </c>
      <c r="AP65" t="s">
        <v>1967</v>
      </c>
    </row>
    <row r="66" spans="1:42" x14ac:dyDescent="0.15">
      <c r="A66">
        <v>32128309</v>
      </c>
      <c r="B66" t="s">
        <v>1968</v>
      </c>
      <c r="C66" t="str">
        <f>"9780367759049"</f>
        <v>9780367759049</v>
      </c>
      <c r="D66" t="str">
        <f>"9781040395981"</f>
        <v>9781040395981</v>
      </c>
      <c r="E66" t="s">
        <v>1676</v>
      </c>
      <c r="F66" t="s">
        <v>48</v>
      </c>
      <c r="G66" s="25">
        <v>45908</v>
      </c>
      <c r="H66" s="25">
        <v>45802</v>
      </c>
      <c r="I66" t="s">
        <v>1677</v>
      </c>
      <c r="J66">
        <v>2</v>
      </c>
      <c r="K66" t="s">
        <v>1803</v>
      </c>
      <c r="L66" t="s">
        <v>1969</v>
      </c>
      <c r="M66" t="s">
        <v>1970</v>
      </c>
      <c r="N66" t="s">
        <v>1971</v>
      </c>
      <c r="O66" t="s">
        <v>1972</v>
      </c>
      <c r="Q66" t="s">
        <v>1682</v>
      </c>
      <c r="R66" t="s">
        <v>1683</v>
      </c>
      <c r="S66" t="s">
        <v>1684</v>
      </c>
      <c r="T66" t="s">
        <v>1684</v>
      </c>
      <c r="U66" t="s">
        <v>1683</v>
      </c>
      <c r="V66" t="s">
        <v>1683</v>
      </c>
      <c r="W66" t="s">
        <v>1684</v>
      </c>
      <c r="X66" t="s">
        <v>1684</v>
      </c>
      <c r="Z66">
        <v>412.5</v>
      </c>
      <c r="AA66">
        <v>330</v>
      </c>
      <c r="AB66">
        <v>495</v>
      </c>
      <c r="AC66" t="s">
        <v>1684</v>
      </c>
      <c r="AE66" t="s">
        <v>1683</v>
      </c>
      <c r="AI66" t="s">
        <v>1684</v>
      </c>
      <c r="AJ66" t="s">
        <v>1684</v>
      </c>
      <c r="AK66" t="s">
        <v>1684</v>
      </c>
      <c r="AM66" t="s">
        <v>1684</v>
      </c>
      <c r="AO66" t="s">
        <v>1683</v>
      </c>
      <c r="AP66" t="s">
        <v>1973</v>
      </c>
    </row>
    <row r="67" spans="1:42" x14ac:dyDescent="0.15">
      <c r="A67">
        <v>32130414</v>
      </c>
      <c r="B67" t="s">
        <v>1974</v>
      </c>
      <c r="C67" t="str">
        <f>"9781032703534"</f>
        <v>9781032703534</v>
      </c>
      <c r="D67" t="str">
        <f>"9781040393482"</f>
        <v>9781040393482</v>
      </c>
      <c r="E67" t="s">
        <v>1676</v>
      </c>
      <c r="F67" t="s">
        <v>48</v>
      </c>
      <c r="G67" s="25">
        <v>45856</v>
      </c>
      <c r="H67" s="25">
        <v>45804</v>
      </c>
      <c r="I67" t="s">
        <v>1677</v>
      </c>
      <c r="J67">
        <v>1</v>
      </c>
      <c r="K67" t="s">
        <v>1975</v>
      </c>
      <c r="L67" t="s">
        <v>1976</v>
      </c>
      <c r="M67" t="s">
        <v>1762</v>
      </c>
      <c r="N67" t="s">
        <v>1977</v>
      </c>
      <c r="O67">
        <v>1.98</v>
      </c>
      <c r="Q67" t="s">
        <v>1682</v>
      </c>
      <c r="R67" t="s">
        <v>1683</v>
      </c>
      <c r="S67" t="s">
        <v>1684</v>
      </c>
      <c r="T67" t="s">
        <v>1684</v>
      </c>
      <c r="U67" t="s">
        <v>1683</v>
      </c>
      <c r="V67" t="s">
        <v>1683</v>
      </c>
      <c r="W67" t="s">
        <v>1684</v>
      </c>
      <c r="X67" t="s">
        <v>1684</v>
      </c>
      <c r="Z67">
        <v>262.5</v>
      </c>
      <c r="AA67">
        <v>210</v>
      </c>
      <c r="AB67">
        <v>315</v>
      </c>
      <c r="AC67" t="s">
        <v>1684</v>
      </c>
      <c r="AE67" t="s">
        <v>1683</v>
      </c>
      <c r="AI67" t="s">
        <v>1684</v>
      </c>
      <c r="AJ67" t="s">
        <v>1684</v>
      </c>
      <c r="AK67" t="s">
        <v>1684</v>
      </c>
      <c r="AM67" t="s">
        <v>1684</v>
      </c>
      <c r="AO67" t="s">
        <v>1683</v>
      </c>
      <c r="AP67" t="s">
        <v>1978</v>
      </c>
    </row>
    <row r="68" spans="1:42" x14ac:dyDescent="0.15">
      <c r="A68">
        <v>32131224</v>
      </c>
      <c r="B68" t="s">
        <v>603</v>
      </c>
      <c r="C68" t="str">
        <f>"9781032580241"</f>
        <v>9781032580241</v>
      </c>
      <c r="D68" t="str">
        <f>"9781040382028"</f>
        <v>9781040382028</v>
      </c>
      <c r="E68" t="s">
        <v>1676</v>
      </c>
      <c r="F68" t="s">
        <v>48</v>
      </c>
      <c r="G68" s="25">
        <v>45896</v>
      </c>
      <c r="H68" s="25">
        <v>45805</v>
      </c>
      <c r="I68" t="s">
        <v>1677</v>
      </c>
      <c r="J68">
        <v>1</v>
      </c>
      <c r="L68" t="s">
        <v>1979</v>
      </c>
      <c r="M68" t="s">
        <v>1680</v>
      </c>
      <c r="N68" t="s">
        <v>1980</v>
      </c>
      <c r="O68">
        <v>302.17</v>
      </c>
      <c r="Q68" t="s">
        <v>1682</v>
      </c>
      <c r="R68" t="s">
        <v>1683</v>
      </c>
      <c r="S68" t="s">
        <v>1684</v>
      </c>
      <c r="T68" t="s">
        <v>1684</v>
      </c>
      <c r="U68" t="s">
        <v>1683</v>
      </c>
      <c r="V68" t="s">
        <v>1683</v>
      </c>
      <c r="W68" t="s">
        <v>1684</v>
      </c>
      <c r="X68" t="s">
        <v>1684</v>
      </c>
      <c r="Z68">
        <v>250</v>
      </c>
      <c r="AA68">
        <v>200</v>
      </c>
      <c r="AB68">
        <v>300</v>
      </c>
      <c r="AC68" t="s">
        <v>1684</v>
      </c>
      <c r="AE68" t="s">
        <v>1683</v>
      </c>
      <c r="AI68" t="s">
        <v>1684</v>
      </c>
      <c r="AJ68" t="s">
        <v>1684</v>
      </c>
      <c r="AK68" t="s">
        <v>1684</v>
      </c>
      <c r="AM68" t="s">
        <v>1684</v>
      </c>
      <c r="AO68" t="s">
        <v>1683</v>
      </c>
      <c r="AP68" t="s">
        <v>1981</v>
      </c>
    </row>
    <row r="69" spans="1:42" x14ac:dyDescent="0.15">
      <c r="A69">
        <v>32131944</v>
      </c>
      <c r="B69" t="s">
        <v>1982</v>
      </c>
      <c r="C69" t="str">
        <f>"9783031913464"</f>
        <v>9783031913464</v>
      </c>
      <c r="D69" t="str">
        <f>"9783031913471"</f>
        <v>9783031913471</v>
      </c>
      <c r="E69" t="s">
        <v>129</v>
      </c>
      <c r="F69" t="s">
        <v>129</v>
      </c>
      <c r="G69" s="25">
        <v>45804</v>
      </c>
      <c r="H69" s="25">
        <v>45806</v>
      </c>
      <c r="I69" t="s">
        <v>1677</v>
      </c>
      <c r="J69">
        <v>1</v>
      </c>
      <c r="K69" t="s">
        <v>1983</v>
      </c>
      <c r="L69" t="s">
        <v>1984</v>
      </c>
      <c r="M69" t="s">
        <v>1680</v>
      </c>
      <c r="N69" t="s">
        <v>1985</v>
      </c>
      <c r="O69">
        <v>301.09519999999998</v>
      </c>
      <c r="Q69" t="s">
        <v>1682</v>
      </c>
      <c r="R69" t="s">
        <v>1683</v>
      </c>
      <c r="S69" t="s">
        <v>1684</v>
      </c>
      <c r="T69" t="s">
        <v>1684</v>
      </c>
      <c r="U69" t="s">
        <v>1684</v>
      </c>
      <c r="V69" t="s">
        <v>1683</v>
      </c>
      <c r="W69" t="s">
        <v>1684</v>
      </c>
      <c r="X69" t="s">
        <v>1684</v>
      </c>
      <c r="Y69">
        <v>45</v>
      </c>
      <c r="Z69">
        <v>67.489999999999995</v>
      </c>
      <c r="AA69">
        <v>45</v>
      </c>
      <c r="AB69">
        <v>89.99</v>
      </c>
      <c r="AC69" t="s">
        <v>1684</v>
      </c>
      <c r="AE69" t="s">
        <v>1683</v>
      </c>
      <c r="AI69" t="s">
        <v>1684</v>
      </c>
      <c r="AJ69" t="s">
        <v>1684</v>
      </c>
      <c r="AK69" t="s">
        <v>1684</v>
      </c>
      <c r="AM69" t="s">
        <v>1684</v>
      </c>
      <c r="AO69" t="s">
        <v>1684</v>
      </c>
      <c r="AP69" t="s">
        <v>1986</v>
      </c>
    </row>
    <row r="70" spans="1:42" x14ac:dyDescent="0.15">
      <c r="A70">
        <v>32145760</v>
      </c>
      <c r="B70" t="s">
        <v>1987</v>
      </c>
      <c r="C70" t="str">
        <f>"9781350436626"</f>
        <v>9781350436626</v>
      </c>
      <c r="D70" t="str">
        <f>"9781350436657"</f>
        <v>9781350436657</v>
      </c>
      <c r="E70" t="s">
        <v>1988</v>
      </c>
      <c r="F70" t="s">
        <v>384</v>
      </c>
      <c r="G70" s="25">
        <v>45890</v>
      </c>
      <c r="H70" s="25">
        <v>45813</v>
      </c>
      <c r="I70" t="s">
        <v>1677</v>
      </c>
      <c r="J70">
        <v>2</v>
      </c>
      <c r="L70" t="s">
        <v>383</v>
      </c>
      <c r="M70" t="s">
        <v>1680</v>
      </c>
      <c r="O70">
        <v>306.10951999999997</v>
      </c>
      <c r="Q70" t="s">
        <v>1682</v>
      </c>
      <c r="R70" t="s">
        <v>1683</v>
      </c>
      <c r="S70" t="s">
        <v>1684</v>
      </c>
      <c r="T70" t="s">
        <v>1684</v>
      </c>
      <c r="U70" t="s">
        <v>1683</v>
      </c>
      <c r="V70" t="s">
        <v>1683</v>
      </c>
      <c r="W70" t="s">
        <v>1684</v>
      </c>
      <c r="X70" t="s">
        <v>1684</v>
      </c>
      <c r="Y70">
        <v>224</v>
      </c>
      <c r="Z70">
        <v>168</v>
      </c>
      <c r="AA70">
        <v>112</v>
      </c>
      <c r="AB70">
        <v>224</v>
      </c>
      <c r="AC70" t="s">
        <v>1684</v>
      </c>
      <c r="AE70" t="s">
        <v>1684</v>
      </c>
      <c r="AI70" t="s">
        <v>1684</v>
      </c>
      <c r="AJ70" t="s">
        <v>1684</v>
      </c>
      <c r="AK70" t="s">
        <v>1684</v>
      </c>
      <c r="AM70" t="s">
        <v>1684</v>
      </c>
      <c r="AO70" t="s">
        <v>1683</v>
      </c>
      <c r="AP70" t="s">
        <v>1989</v>
      </c>
    </row>
    <row r="71" spans="1:42" x14ac:dyDescent="0.15">
      <c r="A71">
        <v>32162759</v>
      </c>
      <c r="B71" t="s">
        <v>1990</v>
      </c>
      <c r="C71" t="str">
        <f>"9783031879104"</f>
        <v>9783031879104</v>
      </c>
      <c r="D71" t="str">
        <f>"9783031879111"</f>
        <v>9783031879111</v>
      </c>
      <c r="E71" t="s">
        <v>167</v>
      </c>
      <c r="F71" t="s">
        <v>167</v>
      </c>
      <c r="G71" s="25">
        <v>45858</v>
      </c>
      <c r="H71" s="25">
        <v>45829</v>
      </c>
      <c r="I71" t="s">
        <v>1677</v>
      </c>
      <c r="J71">
        <v>1</v>
      </c>
      <c r="K71" t="s">
        <v>1991</v>
      </c>
      <c r="L71" t="s">
        <v>1992</v>
      </c>
      <c r="M71" t="s">
        <v>1904</v>
      </c>
      <c r="N71" t="s">
        <v>1993</v>
      </c>
      <c r="Q71" t="s">
        <v>1682</v>
      </c>
      <c r="R71" t="s">
        <v>1683</v>
      </c>
      <c r="S71" t="s">
        <v>1684</v>
      </c>
      <c r="T71" t="s">
        <v>1684</v>
      </c>
      <c r="U71" t="s">
        <v>1684</v>
      </c>
      <c r="V71" t="s">
        <v>1683</v>
      </c>
      <c r="W71" t="s">
        <v>1684</v>
      </c>
      <c r="X71" t="s">
        <v>1684</v>
      </c>
      <c r="Y71">
        <v>199.5</v>
      </c>
      <c r="Z71">
        <v>299.24</v>
      </c>
      <c r="AA71">
        <v>199.5</v>
      </c>
      <c r="AB71">
        <v>398.99</v>
      </c>
      <c r="AC71" t="s">
        <v>1684</v>
      </c>
      <c r="AE71" t="s">
        <v>1684</v>
      </c>
      <c r="AI71" t="s">
        <v>1684</v>
      </c>
      <c r="AJ71" t="s">
        <v>1684</v>
      </c>
      <c r="AK71" t="s">
        <v>1684</v>
      </c>
      <c r="AM71" t="s">
        <v>1684</v>
      </c>
      <c r="AO71" t="s">
        <v>1684</v>
      </c>
      <c r="AP71" t="s">
        <v>1994</v>
      </c>
    </row>
    <row r="72" spans="1:42" x14ac:dyDescent="0.15">
      <c r="A72">
        <v>32175488</v>
      </c>
      <c r="B72" t="s">
        <v>455</v>
      </c>
      <c r="C72" t="str">
        <f>"9781032665177"</f>
        <v>9781032665177</v>
      </c>
      <c r="D72" t="str">
        <f>"9781040416426"</f>
        <v>9781040416426</v>
      </c>
      <c r="E72" t="s">
        <v>1676</v>
      </c>
      <c r="F72" t="s">
        <v>48</v>
      </c>
      <c r="G72" s="25">
        <v>45904</v>
      </c>
      <c r="H72" s="25">
        <v>45834</v>
      </c>
      <c r="I72" t="s">
        <v>1677</v>
      </c>
      <c r="J72">
        <v>1</v>
      </c>
      <c r="L72" t="s">
        <v>1995</v>
      </c>
      <c r="M72" t="s">
        <v>1792</v>
      </c>
      <c r="N72" t="s">
        <v>1799</v>
      </c>
      <c r="O72">
        <v>794.8</v>
      </c>
      <c r="Q72" t="s">
        <v>1682</v>
      </c>
      <c r="R72" t="s">
        <v>1683</v>
      </c>
      <c r="S72" t="s">
        <v>1684</v>
      </c>
      <c r="T72" t="s">
        <v>1684</v>
      </c>
      <c r="U72" t="s">
        <v>1683</v>
      </c>
      <c r="V72" t="s">
        <v>1683</v>
      </c>
      <c r="W72" t="s">
        <v>1684</v>
      </c>
      <c r="X72" t="s">
        <v>1684</v>
      </c>
      <c r="Z72">
        <v>262.5</v>
      </c>
      <c r="AA72">
        <v>210</v>
      </c>
      <c r="AB72">
        <v>315</v>
      </c>
      <c r="AC72" t="s">
        <v>1684</v>
      </c>
      <c r="AE72" t="s">
        <v>1683</v>
      </c>
      <c r="AI72" t="s">
        <v>1684</v>
      </c>
      <c r="AJ72" t="s">
        <v>1684</v>
      </c>
      <c r="AK72" t="s">
        <v>1684</v>
      </c>
      <c r="AM72" t="s">
        <v>1684</v>
      </c>
      <c r="AO72" t="s">
        <v>1683</v>
      </c>
      <c r="AP72" t="s">
        <v>1996</v>
      </c>
    </row>
    <row r="73" spans="1:42" x14ac:dyDescent="0.15">
      <c r="A73">
        <v>32196013</v>
      </c>
      <c r="B73" t="s">
        <v>1997</v>
      </c>
      <c r="C73" t="str">
        <f>"9783031886102"</f>
        <v>9783031886102</v>
      </c>
      <c r="D73" t="str">
        <f>"9783031886119"</f>
        <v>9783031886119</v>
      </c>
      <c r="E73" t="s">
        <v>129</v>
      </c>
      <c r="F73" t="s">
        <v>129</v>
      </c>
      <c r="G73" s="25">
        <v>45872</v>
      </c>
      <c r="H73" s="25">
        <v>45843</v>
      </c>
      <c r="I73" t="s">
        <v>1677</v>
      </c>
      <c r="J73">
        <v>2</v>
      </c>
      <c r="L73" t="s">
        <v>1998</v>
      </c>
      <c r="M73" t="s">
        <v>1709</v>
      </c>
      <c r="N73" t="s">
        <v>1999</v>
      </c>
      <c r="Q73" t="s">
        <v>1682</v>
      </c>
      <c r="R73" t="s">
        <v>1683</v>
      </c>
      <c r="S73" t="s">
        <v>1684</v>
      </c>
      <c r="T73" t="s">
        <v>1684</v>
      </c>
      <c r="U73" t="s">
        <v>1684</v>
      </c>
      <c r="V73" t="s">
        <v>1683</v>
      </c>
      <c r="W73" t="s">
        <v>1684</v>
      </c>
      <c r="X73" t="s">
        <v>1684</v>
      </c>
      <c r="Y73">
        <v>159.5</v>
      </c>
      <c r="Z73">
        <v>239.24</v>
      </c>
      <c r="AA73">
        <v>159.5</v>
      </c>
      <c r="AB73">
        <v>318.99</v>
      </c>
      <c r="AC73" t="s">
        <v>1684</v>
      </c>
      <c r="AD73" t="s">
        <v>1683</v>
      </c>
      <c r="AE73" t="s">
        <v>1683</v>
      </c>
      <c r="AI73" t="s">
        <v>1684</v>
      </c>
      <c r="AJ73" t="s">
        <v>1684</v>
      </c>
      <c r="AK73" t="s">
        <v>1684</v>
      </c>
      <c r="AM73" t="s">
        <v>1684</v>
      </c>
      <c r="AO73" t="s">
        <v>1684</v>
      </c>
      <c r="AP73" t="s">
        <v>2000</v>
      </c>
    </row>
    <row r="74" spans="1:42" x14ac:dyDescent="0.15">
      <c r="A74">
        <v>32201111</v>
      </c>
      <c r="B74" t="s">
        <v>2001</v>
      </c>
      <c r="C74" t="str">
        <f>"9781350428379"</f>
        <v>9781350428379</v>
      </c>
      <c r="D74" t="str">
        <f>"9781350428393"</f>
        <v>9781350428393</v>
      </c>
      <c r="E74" t="s">
        <v>1693</v>
      </c>
      <c r="F74" t="s">
        <v>160</v>
      </c>
      <c r="G74" s="25">
        <v>45890</v>
      </c>
      <c r="H74" s="25">
        <v>45847</v>
      </c>
      <c r="I74" t="s">
        <v>1677</v>
      </c>
      <c r="J74">
        <v>1</v>
      </c>
      <c r="K74" t="s">
        <v>2002</v>
      </c>
      <c r="L74" t="s">
        <v>2003</v>
      </c>
      <c r="M74" t="s">
        <v>2004</v>
      </c>
      <c r="O74" t="s">
        <v>2005</v>
      </c>
      <c r="Q74" t="s">
        <v>1682</v>
      </c>
      <c r="R74" t="s">
        <v>1683</v>
      </c>
      <c r="S74" t="s">
        <v>1684</v>
      </c>
      <c r="T74" t="s">
        <v>1684</v>
      </c>
      <c r="U74" t="s">
        <v>1683</v>
      </c>
      <c r="V74" t="s">
        <v>1683</v>
      </c>
      <c r="W74" t="s">
        <v>1684</v>
      </c>
      <c r="X74" t="s">
        <v>1684</v>
      </c>
      <c r="Y74">
        <v>412</v>
      </c>
      <c r="Z74">
        <v>309</v>
      </c>
      <c r="AA74">
        <v>206</v>
      </c>
      <c r="AB74">
        <v>412</v>
      </c>
      <c r="AC74" t="s">
        <v>1684</v>
      </c>
      <c r="AE74" t="s">
        <v>1684</v>
      </c>
      <c r="AI74" t="s">
        <v>1684</v>
      </c>
      <c r="AJ74" t="s">
        <v>1684</v>
      </c>
      <c r="AK74" t="s">
        <v>1684</v>
      </c>
      <c r="AM74" t="s">
        <v>1684</v>
      </c>
      <c r="AO74" t="s">
        <v>1683</v>
      </c>
      <c r="AP74" t="s">
        <v>2006</v>
      </c>
    </row>
    <row r="75" spans="1:42" x14ac:dyDescent="0.15">
      <c r="A75">
        <v>32226741</v>
      </c>
      <c r="B75" t="s">
        <v>470</v>
      </c>
      <c r="C75" t="str">
        <f>"9781394320233"</f>
        <v>9781394320233</v>
      </c>
      <c r="D75" t="str">
        <f>"9781394320257"</f>
        <v>9781394320257</v>
      </c>
      <c r="E75" t="s">
        <v>1727</v>
      </c>
      <c r="F75" t="s">
        <v>97</v>
      </c>
      <c r="G75" s="25">
        <v>45887</v>
      </c>
      <c r="H75" s="25">
        <v>45859</v>
      </c>
      <c r="I75" t="s">
        <v>1677</v>
      </c>
      <c r="J75">
        <v>1</v>
      </c>
      <c r="L75" t="s">
        <v>472</v>
      </c>
      <c r="M75" t="s">
        <v>1792</v>
      </c>
      <c r="O75">
        <v>794.8</v>
      </c>
      <c r="Q75" t="s">
        <v>1682</v>
      </c>
      <c r="R75" t="s">
        <v>1683</v>
      </c>
      <c r="S75" t="s">
        <v>1684</v>
      </c>
      <c r="T75" t="s">
        <v>1684</v>
      </c>
      <c r="U75" t="s">
        <v>1683</v>
      </c>
      <c r="V75" t="s">
        <v>1683</v>
      </c>
      <c r="W75" t="s">
        <v>1684</v>
      </c>
      <c r="X75" t="s">
        <v>1684</v>
      </c>
      <c r="Y75">
        <v>67.5</v>
      </c>
      <c r="Z75">
        <v>67.5</v>
      </c>
      <c r="AA75">
        <v>45</v>
      </c>
      <c r="AB75">
        <v>78.75</v>
      </c>
      <c r="AC75" t="s">
        <v>1684</v>
      </c>
      <c r="AE75" t="s">
        <v>1684</v>
      </c>
      <c r="AI75" t="s">
        <v>1684</v>
      </c>
      <c r="AJ75" t="s">
        <v>1684</v>
      </c>
      <c r="AK75" t="s">
        <v>1684</v>
      </c>
      <c r="AM75" t="s">
        <v>1684</v>
      </c>
      <c r="AO75" t="s">
        <v>1683</v>
      </c>
      <c r="AP75" t="s">
        <v>2007</v>
      </c>
    </row>
    <row r="76" spans="1:42" x14ac:dyDescent="0.15">
      <c r="A76">
        <v>32253158</v>
      </c>
      <c r="B76" t="s">
        <v>2008</v>
      </c>
      <c r="C76" t="str">
        <f>"9783031924552"</f>
        <v>9783031924552</v>
      </c>
      <c r="D76" t="str">
        <f>"9783031924569"</f>
        <v>9783031924569</v>
      </c>
      <c r="E76" t="s">
        <v>167</v>
      </c>
      <c r="F76" t="s">
        <v>167</v>
      </c>
      <c r="G76" s="25">
        <v>45870</v>
      </c>
      <c r="H76" s="25">
        <v>45871</v>
      </c>
      <c r="I76" t="s">
        <v>1677</v>
      </c>
      <c r="J76">
        <v>2</v>
      </c>
      <c r="L76" t="s">
        <v>853</v>
      </c>
      <c r="M76" t="s">
        <v>1740</v>
      </c>
      <c r="N76" t="s">
        <v>2009</v>
      </c>
      <c r="O76">
        <v>306.46100000000001</v>
      </c>
      <c r="Q76" t="s">
        <v>1682</v>
      </c>
      <c r="R76" t="s">
        <v>1683</v>
      </c>
      <c r="S76" t="s">
        <v>1684</v>
      </c>
      <c r="T76" t="s">
        <v>1684</v>
      </c>
      <c r="U76" t="s">
        <v>1684</v>
      </c>
      <c r="V76" t="s">
        <v>1683</v>
      </c>
      <c r="W76" t="s">
        <v>1684</v>
      </c>
      <c r="X76" t="s">
        <v>1684</v>
      </c>
      <c r="Y76">
        <v>149.5</v>
      </c>
      <c r="Z76">
        <v>224.24</v>
      </c>
      <c r="AA76">
        <v>149.5</v>
      </c>
      <c r="AB76">
        <v>298.99</v>
      </c>
      <c r="AC76" t="s">
        <v>1684</v>
      </c>
      <c r="AD76" t="s">
        <v>1683</v>
      </c>
      <c r="AE76" t="s">
        <v>1683</v>
      </c>
      <c r="AI76" t="s">
        <v>1684</v>
      </c>
      <c r="AJ76" t="s">
        <v>1684</v>
      </c>
      <c r="AK76" t="s">
        <v>1684</v>
      </c>
      <c r="AM76" t="s">
        <v>1684</v>
      </c>
      <c r="AO76" t="s">
        <v>1684</v>
      </c>
      <c r="AP76" t="s">
        <v>2010</v>
      </c>
    </row>
    <row r="77" spans="1:42" x14ac:dyDescent="0.15">
      <c r="A77">
        <v>32255787</v>
      </c>
      <c r="B77" t="s">
        <v>232</v>
      </c>
      <c r="C77" t="str">
        <f>"9781529609707"</f>
        <v>9781529609707</v>
      </c>
      <c r="D77" t="str">
        <f>"9781529675986"</f>
        <v>9781529675986</v>
      </c>
      <c r="E77" t="s">
        <v>1713</v>
      </c>
      <c r="F77" t="s">
        <v>1713</v>
      </c>
      <c r="G77" s="25">
        <v>45943</v>
      </c>
      <c r="H77" s="25">
        <v>45876</v>
      </c>
      <c r="I77" t="s">
        <v>1677</v>
      </c>
      <c r="J77">
        <v>1</v>
      </c>
      <c r="L77" t="s">
        <v>2011</v>
      </c>
      <c r="M77" t="s">
        <v>1771</v>
      </c>
      <c r="O77">
        <v>324.73</v>
      </c>
      <c r="Q77" t="s">
        <v>1682</v>
      </c>
      <c r="R77" t="s">
        <v>1683</v>
      </c>
      <c r="S77" t="s">
        <v>1684</v>
      </c>
      <c r="T77" t="s">
        <v>1684</v>
      </c>
      <c r="U77" t="s">
        <v>1683</v>
      </c>
      <c r="V77" t="s">
        <v>1683</v>
      </c>
      <c r="W77" t="s">
        <v>1684</v>
      </c>
      <c r="X77" t="s">
        <v>1684</v>
      </c>
      <c r="Y77">
        <v>346.5</v>
      </c>
      <c r="Z77">
        <v>288.75</v>
      </c>
      <c r="AA77">
        <v>231</v>
      </c>
      <c r="AB77">
        <v>346.5</v>
      </c>
      <c r="AC77" t="s">
        <v>1684</v>
      </c>
      <c r="AE77" t="s">
        <v>1683</v>
      </c>
      <c r="AI77" t="s">
        <v>1684</v>
      </c>
      <c r="AJ77" t="s">
        <v>1684</v>
      </c>
      <c r="AK77" t="s">
        <v>1684</v>
      </c>
      <c r="AM77" t="s">
        <v>1684</v>
      </c>
      <c r="AO77" t="s">
        <v>1683</v>
      </c>
      <c r="AP77" t="s">
        <v>2012</v>
      </c>
    </row>
    <row r="78" spans="1:42" x14ac:dyDescent="0.15">
      <c r="A78">
        <v>32256901</v>
      </c>
      <c r="B78" t="s">
        <v>2013</v>
      </c>
      <c r="C78" t="str">
        <f>"9781032871530"</f>
        <v>9781032871530</v>
      </c>
      <c r="D78" t="str">
        <f>"9781040425756"</f>
        <v>9781040425756</v>
      </c>
      <c r="E78" t="s">
        <v>1676</v>
      </c>
      <c r="F78" t="s">
        <v>48</v>
      </c>
      <c r="G78" s="25">
        <v>45936</v>
      </c>
      <c r="H78" s="25">
        <v>45879</v>
      </c>
      <c r="I78" t="s">
        <v>1677</v>
      </c>
      <c r="J78">
        <v>6</v>
      </c>
      <c r="K78" t="s">
        <v>2014</v>
      </c>
      <c r="L78" t="s">
        <v>2015</v>
      </c>
      <c r="M78" t="s">
        <v>1680</v>
      </c>
      <c r="N78" t="s">
        <v>1924</v>
      </c>
      <c r="O78">
        <v>306.09519999999998</v>
      </c>
      <c r="Q78" t="s">
        <v>1682</v>
      </c>
      <c r="R78" t="s">
        <v>1683</v>
      </c>
      <c r="S78" t="s">
        <v>1684</v>
      </c>
      <c r="T78" t="s">
        <v>1684</v>
      </c>
      <c r="U78" t="s">
        <v>1683</v>
      </c>
      <c r="V78" t="s">
        <v>1683</v>
      </c>
      <c r="W78" t="s">
        <v>1684</v>
      </c>
      <c r="X78" t="s">
        <v>1684</v>
      </c>
      <c r="Z78">
        <v>950</v>
      </c>
      <c r="AA78">
        <v>760</v>
      </c>
      <c r="AC78" t="s">
        <v>1684</v>
      </c>
      <c r="AE78" t="s">
        <v>1683</v>
      </c>
      <c r="AI78" t="s">
        <v>1684</v>
      </c>
      <c r="AJ78" t="s">
        <v>1684</v>
      </c>
      <c r="AK78" t="s">
        <v>1684</v>
      </c>
      <c r="AM78" t="s">
        <v>1684</v>
      </c>
      <c r="AO78" t="s">
        <v>1683</v>
      </c>
      <c r="AP78" t="s">
        <v>2016</v>
      </c>
    </row>
    <row r="79" spans="1:42" x14ac:dyDescent="0.15">
      <c r="A79">
        <v>32261992</v>
      </c>
      <c r="B79" t="s">
        <v>2017</v>
      </c>
      <c r="C79" t="str">
        <f>"9781036200763"</f>
        <v>9781036200763</v>
      </c>
      <c r="D79" t="str">
        <f>"9781036201241"</f>
        <v>9781036201241</v>
      </c>
      <c r="E79" t="s">
        <v>1713</v>
      </c>
      <c r="F79" t="s">
        <v>1713</v>
      </c>
      <c r="G79" s="25">
        <v>45688</v>
      </c>
      <c r="H79" s="25">
        <v>45884</v>
      </c>
      <c r="I79" t="s">
        <v>1677</v>
      </c>
      <c r="J79">
        <v>1</v>
      </c>
      <c r="K79" t="s">
        <v>2018</v>
      </c>
      <c r="L79" t="s">
        <v>2019</v>
      </c>
      <c r="M79" t="s">
        <v>1680</v>
      </c>
      <c r="O79">
        <v>301.09519999999998</v>
      </c>
      <c r="Q79" t="s">
        <v>1682</v>
      </c>
      <c r="R79" t="s">
        <v>1683</v>
      </c>
      <c r="S79" t="s">
        <v>1684</v>
      </c>
      <c r="T79" t="s">
        <v>1684</v>
      </c>
      <c r="U79" t="s">
        <v>1683</v>
      </c>
      <c r="V79" t="s">
        <v>1683</v>
      </c>
      <c r="W79" t="s">
        <v>1684</v>
      </c>
      <c r="X79" t="s">
        <v>1684</v>
      </c>
      <c r="Y79">
        <v>184.5</v>
      </c>
      <c r="Z79">
        <v>153.75</v>
      </c>
      <c r="AA79">
        <v>123</v>
      </c>
      <c r="AB79">
        <v>184.5</v>
      </c>
      <c r="AC79" t="s">
        <v>1684</v>
      </c>
      <c r="AE79" t="s">
        <v>1683</v>
      </c>
      <c r="AI79" t="s">
        <v>1684</v>
      </c>
      <c r="AJ79" t="s">
        <v>1684</v>
      </c>
      <c r="AK79" t="s">
        <v>1684</v>
      </c>
      <c r="AM79" t="s">
        <v>1684</v>
      </c>
      <c r="AO79" t="s">
        <v>1683</v>
      </c>
      <c r="AP79" t="s">
        <v>2020</v>
      </c>
    </row>
    <row r="80" spans="1:42" x14ac:dyDescent="0.15">
      <c r="A80">
        <v>32274298</v>
      </c>
      <c r="B80" t="s">
        <v>408</v>
      </c>
      <c r="C80" t="str">
        <f>"9783031988271"</f>
        <v>9783031988271</v>
      </c>
      <c r="D80" t="str">
        <f>"9783031988288"</f>
        <v>9783031988288</v>
      </c>
      <c r="E80" t="s">
        <v>129</v>
      </c>
      <c r="F80" t="s">
        <v>129</v>
      </c>
      <c r="G80" s="25">
        <v>45934</v>
      </c>
      <c r="H80" s="25">
        <v>45899</v>
      </c>
      <c r="I80" t="s">
        <v>1677</v>
      </c>
      <c r="J80">
        <v>1</v>
      </c>
      <c r="K80" t="s">
        <v>2021</v>
      </c>
      <c r="L80" t="s">
        <v>2022</v>
      </c>
      <c r="M80" t="s">
        <v>2023</v>
      </c>
      <c r="N80" t="s">
        <v>2024</v>
      </c>
      <c r="O80">
        <v>781.63095195000005</v>
      </c>
      <c r="Q80" t="s">
        <v>1682</v>
      </c>
      <c r="R80" t="s">
        <v>1683</v>
      </c>
      <c r="S80" t="s">
        <v>1684</v>
      </c>
      <c r="T80" t="s">
        <v>1684</v>
      </c>
      <c r="U80" t="s">
        <v>1684</v>
      </c>
      <c r="V80" t="s">
        <v>1683</v>
      </c>
      <c r="W80" t="s">
        <v>1684</v>
      </c>
      <c r="X80" t="s">
        <v>1684</v>
      </c>
      <c r="Y80">
        <v>45</v>
      </c>
      <c r="Z80">
        <v>67.489999999999995</v>
      </c>
      <c r="AA80">
        <v>45</v>
      </c>
      <c r="AB80">
        <v>89.99</v>
      </c>
      <c r="AC80" t="s">
        <v>1684</v>
      </c>
      <c r="AD80" t="s">
        <v>1683</v>
      </c>
      <c r="AE80" t="s">
        <v>1683</v>
      </c>
      <c r="AI80" t="s">
        <v>1684</v>
      </c>
      <c r="AJ80" t="s">
        <v>1684</v>
      </c>
      <c r="AK80" t="s">
        <v>1684</v>
      </c>
      <c r="AM80" t="s">
        <v>1684</v>
      </c>
      <c r="AO80" t="s">
        <v>1684</v>
      </c>
      <c r="AP80" t="s">
        <v>2025</v>
      </c>
    </row>
    <row r="81" spans="1:42" x14ac:dyDescent="0.15">
      <c r="A81">
        <v>32292026</v>
      </c>
      <c r="B81" t="s">
        <v>744</v>
      </c>
      <c r="C81" t="str">
        <f>"9781071918487"</f>
        <v>9781071918487</v>
      </c>
      <c r="D81" t="str">
        <f>"9781071918517"</f>
        <v>9781071918517</v>
      </c>
      <c r="E81" t="s">
        <v>1760</v>
      </c>
      <c r="F81" t="s">
        <v>1760</v>
      </c>
      <c r="G81" s="25">
        <v>45930</v>
      </c>
      <c r="H81" s="25">
        <v>45910</v>
      </c>
      <c r="I81" t="s">
        <v>1677</v>
      </c>
      <c r="J81">
        <v>1</v>
      </c>
      <c r="L81" t="s">
        <v>2026</v>
      </c>
      <c r="M81" t="s">
        <v>2027</v>
      </c>
      <c r="Q81" t="s">
        <v>1682</v>
      </c>
      <c r="R81" t="s">
        <v>1683</v>
      </c>
      <c r="S81" t="s">
        <v>1684</v>
      </c>
      <c r="T81" t="s">
        <v>1684</v>
      </c>
      <c r="U81" t="s">
        <v>1683</v>
      </c>
      <c r="V81" t="s">
        <v>1683</v>
      </c>
      <c r="W81" t="s">
        <v>1684</v>
      </c>
      <c r="X81" t="s">
        <v>1684</v>
      </c>
      <c r="Y81">
        <v>1729.5</v>
      </c>
      <c r="Z81">
        <v>1441.25</v>
      </c>
      <c r="AA81">
        <v>1153</v>
      </c>
      <c r="AB81">
        <v>1729.5</v>
      </c>
      <c r="AC81" t="s">
        <v>1684</v>
      </c>
      <c r="AE81" t="s">
        <v>1683</v>
      </c>
      <c r="AI81" t="s">
        <v>1684</v>
      </c>
      <c r="AJ81" t="s">
        <v>1684</v>
      </c>
      <c r="AK81" t="s">
        <v>1684</v>
      </c>
      <c r="AM81" t="s">
        <v>1684</v>
      </c>
      <c r="AO81" t="s">
        <v>1683</v>
      </c>
      <c r="AP81" t="s">
        <v>2028</v>
      </c>
    </row>
    <row r="82" spans="1:42" x14ac:dyDescent="0.15">
      <c r="A82">
        <v>32298261</v>
      </c>
      <c r="B82" t="s">
        <v>710</v>
      </c>
      <c r="C82" t="str">
        <f>"9781394330911"</f>
        <v>9781394330911</v>
      </c>
      <c r="D82" t="str">
        <f>"9781394330935"</f>
        <v>9781394330935</v>
      </c>
      <c r="E82" t="s">
        <v>1727</v>
      </c>
      <c r="F82" t="s">
        <v>1727</v>
      </c>
      <c r="G82" s="25">
        <v>45923</v>
      </c>
      <c r="H82" s="25">
        <v>45917</v>
      </c>
      <c r="I82" t="s">
        <v>1677</v>
      </c>
      <c r="J82">
        <v>1</v>
      </c>
      <c r="L82" t="s">
        <v>712</v>
      </c>
      <c r="M82" t="s">
        <v>2029</v>
      </c>
      <c r="O82">
        <v>613.04244000000006</v>
      </c>
      <c r="Q82" t="s">
        <v>1682</v>
      </c>
      <c r="R82" t="s">
        <v>1683</v>
      </c>
      <c r="S82" t="s">
        <v>1684</v>
      </c>
      <c r="T82" t="s">
        <v>1684</v>
      </c>
      <c r="U82" t="s">
        <v>1683</v>
      </c>
      <c r="V82" t="s">
        <v>1683</v>
      </c>
      <c r="W82" t="s">
        <v>1684</v>
      </c>
      <c r="X82" t="s">
        <v>1684</v>
      </c>
      <c r="Y82">
        <v>45</v>
      </c>
      <c r="Z82">
        <v>45</v>
      </c>
      <c r="AA82">
        <v>30</v>
      </c>
      <c r="AB82">
        <v>52.5</v>
      </c>
      <c r="AC82" t="s">
        <v>1684</v>
      </c>
      <c r="AE82" t="s">
        <v>1684</v>
      </c>
      <c r="AI82" t="s">
        <v>1684</v>
      </c>
      <c r="AJ82" t="s">
        <v>1684</v>
      </c>
      <c r="AK82" t="s">
        <v>1684</v>
      </c>
      <c r="AM82" t="s">
        <v>1684</v>
      </c>
      <c r="AO82" t="s">
        <v>1683</v>
      </c>
      <c r="AP82" t="s">
        <v>2030</v>
      </c>
    </row>
    <row r="83" spans="1:42" x14ac:dyDescent="0.15">
      <c r="A83">
        <v>32304597</v>
      </c>
      <c r="B83" t="s">
        <v>2031</v>
      </c>
      <c r="C83" t="str">
        <f>"9781350419827"</f>
        <v>9781350419827</v>
      </c>
      <c r="D83" t="str">
        <f>"9781350419803"</f>
        <v>9781350419803</v>
      </c>
      <c r="E83" t="s">
        <v>1693</v>
      </c>
      <c r="F83" t="s">
        <v>160</v>
      </c>
      <c r="G83" s="25">
        <v>45988</v>
      </c>
      <c r="H83" s="25">
        <v>45919</v>
      </c>
      <c r="I83" t="s">
        <v>1677</v>
      </c>
      <c r="J83">
        <v>4</v>
      </c>
      <c r="K83" t="s">
        <v>2032</v>
      </c>
      <c r="L83" t="s">
        <v>2033</v>
      </c>
      <c r="M83" t="s">
        <v>2034</v>
      </c>
      <c r="O83">
        <v>952.05</v>
      </c>
      <c r="Q83" t="s">
        <v>1682</v>
      </c>
      <c r="R83" t="s">
        <v>1683</v>
      </c>
      <c r="S83" t="s">
        <v>1684</v>
      </c>
      <c r="T83" t="s">
        <v>1684</v>
      </c>
      <c r="U83" t="s">
        <v>1683</v>
      </c>
      <c r="V83" t="s">
        <v>1683</v>
      </c>
      <c r="W83" t="s">
        <v>1684</v>
      </c>
      <c r="X83" t="s">
        <v>1684</v>
      </c>
      <c r="AA83">
        <v>179.75</v>
      </c>
      <c r="AC83" t="s">
        <v>1684</v>
      </c>
      <c r="AE83" t="s">
        <v>1684</v>
      </c>
      <c r="AI83" t="s">
        <v>1684</v>
      </c>
      <c r="AJ83" t="s">
        <v>1684</v>
      </c>
      <c r="AK83" t="s">
        <v>1684</v>
      </c>
      <c r="AM83" t="s">
        <v>1684</v>
      </c>
      <c r="AO83" t="s">
        <v>1683</v>
      </c>
      <c r="AP83" t="s">
        <v>2035</v>
      </c>
    </row>
    <row r="84" spans="1:42" x14ac:dyDescent="0.15">
      <c r="A84">
        <v>32323753</v>
      </c>
      <c r="B84" t="s">
        <v>2036</v>
      </c>
      <c r="C84" t="str">
        <f>"9783032034755"</f>
        <v>9783032034755</v>
      </c>
      <c r="D84" t="str">
        <f>"9783032034762"</f>
        <v>9783032034762</v>
      </c>
      <c r="E84" t="s">
        <v>129</v>
      </c>
      <c r="F84" t="s">
        <v>129</v>
      </c>
      <c r="G84" s="25">
        <v>45968</v>
      </c>
      <c r="H84" s="25">
        <v>45932</v>
      </c>
      <c r="I84" t="s">
        <v>1677</v>
      </c>
      <c r="J84">
        <v>1</v>
      </c>
      <c r="K84" t="s">
        <v>2037</v>
      </c>
      <c r="L84" t="s">
        <v>229</v>
      </c>
      <c r="M84" t="s">
        <v>2027</v>
      </c>
      <c r="N84" t="s">
        <v>2038</v>
      </c>
      <c r="O84">
        <v>353.46</v>
      </c>
      <c r="Q84" t="s">
        <v>1682</v>
      </c>
      <c r="R84" t="s">
        <v>1683</v>
      </c>
      <c r="S84" t="s">
        <v>1684</v>
      </c>
      <c r="T84" t="s">
        <v>1684</v>
      </c>
      <c r="U84" t="s">
        <v>1684</v>
      </c>
      <c r="V84" t="s">
        <v>1683</v>
      </c>
      <c r="W84" t="s">
        <v>1684</v>
      </c>
      <c r="X84" t="s">
        <v>1684</v>
      </c>
      <c r="Y84">
        <v>109.5</v>
      </c>
      <c r="Z84">
        <v>164.24</v>
      </c>
      <c r="AA84">
        <v>109.5</v>
      </c>
      <c r="AB84">
        <v>218.99</v>
      </c>
      <c r="AC84" t="s">
        <v>1684</v>
      </c>
      <c r="AD84" t="s">
        <v>1683</v>
      </c>
      <c r="AE84" t="s">
        <v>1683</v>
      </c>
      <c r="AI84" t="s">
        <v>1684</v>
      </c>
      <c r="AJ84" t="s">
        <v>1684</v>
      </c>
      <c r="AK84" t="s">
        <v>1684</v>
      </c>
      <c r="AM84" t="s">
        <v>1684</v>
      </c>
      <c r="AO84" t="s">
        <v>1684</v>
      </c>
      <c r="AP84" t="s">
        <v>2039</v>
      </c>
    </row>
    <row r="85" spans="1:42" x14ac:dyDescent="0.15">
      <c r="A85">
        <v>32344327</v>
      </c>
      <c r="B85" t="s">
        <v>293</v>
      </c>
      <c r="C85" t="str">
        <f>"9781350534360"</f>
        <v>9781350534360</v>
      </c>
      <c r="D85" t="str">
        <f>"9781350534377"</f>
        <v>9781350534377</v>
      </c>
      <c r="E85" t="s">
        <v>1693</v>
      </c>
      <c r="F85" t="s">
        <v>160</v>
      </c>
      <c r="G85" s="25">
        <v>45974</v>
      </c>
      <c r="H85" s="25">
        <v>45945</v>
      </c>
      <c r="I85" t="s">
        <v>1677</v>
      </c>
      <c r="J85">
        <v>1</v>
      </c>
      <c r="L85" t="s">
        <v>295</v>
      </c>
      <c r="M85" t="s">
        <v>2040</v>
      </c>
      <c r="Q85" t="s">
        <v>1682</v>
      </c>
      <c r="R85" t="s">
        <v>1683</v>
      </c>
      <c r="S85" t="s">
        <v>1684</v>
      </c>
      <c r="T85" t="s">
        <v>1684</v>
      </c>
      <c r="U85" t="s">
        <v>1683</v>
      </c>
      <c r="V85" t="s">
        <v>1683</v>
      </c>
      <c r="W85" t="s">
        <v>1684</v>
      </c>
      <c r="X85" t="s">
        <v>1684</v>
      </c>
      <c r="Y85">
        <v>174</v>
      </c>
      <c r="Z85">
        <v>130.5</v>
      </c>
      <c r="AA85">
        <v>87</v>
      </c>
      <c r="AB85">
        <v>174</v>
      </c>
      <c r="AC85" t="s">
        <v>1684</v>
      </c>
      <c r="AE85" t="s">
        <v>1684</v>
      </c>
      <c r="AI85" t="s">
        <v>1684</v>
      </c>
      <c r="AJ85" t="s">
        <v>1684</v>
      </c>
      <c r="AK85" t="s">
        <v>1684</v>
      </c>
      <c r="AM85" t="s">
        <v>1684</v>
      </c>
      <c r="AO85" t="s">
        <v>1684</v>
      </c>
      <c r="AP85" t="s">
        <v>2041</v>
      </c>
    </row>
    <row r="86" spans="1:42" x14ac:dyDescent="0.15">
      <c r="A86">
        <v>32361400</v>
      </c>
      <c r="B86" t="s">
        <v>2042</v>
      </c>
      <c r="C86" t="str">
        <f>"9781032717364"</f>
        <v>9781032717364</v>
      </c>
      <c r="D86" t="str">
        <f>"9781040430972"</f>
        <v>9781040430972</v>
      </c>
      <c r="E86" t="s">
        <v>1676</v>
      </c>
      <c r="F86" t="s">
        <v>48</v>
      </c>
      <c r="G86" s="25">
        <v>45922</v>
      </c>
      <c r="H86" s="25">
        <v>45948</v>
      </c>
      <c r="I86" t="s">
        <v>1677</v>
      </c>
      <c r="J86">
        <v>1</v>
      </c>
      <c r="K86" t="s">
        <v>1866</v>
      </c>
      <c r="L86" t="s">
        <v>2043</v>
      </c>
      <c r="M86" t="s">
        <v>1904</v>
      </c>
      <c r="O86">
        <v>384.55599999999998</v>
      </c>
      <c r="Q86" t="s">
        <v>1682</v>
      </c>
      <c r="R86" t="s">
        <v>1683</v>
      </c>
      <c r="S86" t="s">
        <v>1684</v>
      </c>
      <c r="T86" t="s">
        <v>1684</v>
      </c>
      <c r="U86" t="s">
        <v>1683</v>
      </c>
      <c r="V86" t="s">
        <v>1683</v>
      </c>
      <c r="W86" t="s">
        <v>1684</v>
      </c>
      <c r="X86" t="s">
        <v>1684</v>
      </c>
      <c r="Z86">
        <v>412.5</v>
      </c>
      <c r="AA86">
        <v>330</v>
      </c>
      <c r="AB86">
        <v>495</v>
      </c>
      <c r="AC86" t="s">
        <v>1684</v>
      </c>
      <c r="AD86" t="s">
        <v>1683</v>
      </c>
      <c r="AE86" t="s">
        <v>1683</v>
      </c>
      <c r="AI86" t="s">
        <v>1684</v>
      </c>
      <c r="AJ86" t="s">
        <v>1684</v>
      </c>
      <c r="AK86" t="s">
        <v>1684</v>
      </c>
      <c r="AM86" t="s">
        <v>1684</v>
      </c>
      <c r="AO86" t="s">
        <v>1684</v>
      </c>
      <c r="AP86" t="s">
        <v>2044</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00CC"/>
  </sheetPr>
  <dimension ref="A1:C2094"/>
  <sheetViews>
    <sheetView workbookViewId="0">
      <selection activeCell="H9" sqref="H9"/>
    </sheetView>
  </sheetViews>
  <sheetFormatPr defaultRowHeight="13.5" x14ac:dyDescent="0.15"/>
  <cols>
    <col min="1" max="1" width="19.875" style="1" customWidth="1"/>
  </cols>
  <sheetData>
    <row r="1" spans="1:3" x14ac:dyDescent="0.15">
      <c r="A1" s="1" t="str">
        <f>LibCentral!C1</f>
        <v>PrintIsbn</v>
      </c>
      <c r="B1" t="str">
        <f>LibCentral!A1</f>
        <v>Document ID</v>
      </c>
      <c r="C1" t="str">
        <f>LibCentral!AA1</f>
        <v>Price 1-User USD</v>
      </c>
    </row>
    <row r="2" spans="1:3" x14ac:dyDescent="0.15">
      <c r="A2" s="1">
        <f>LibCentral!C2*1</f>
        <v>9780367652654</v>
      </c>
      <c r="B2">
        <f>LibCentral!A2</f>
        <v>7192873</v>
      </c>
      <c r="C2">
        <f>LibCentral!AA2</f>
        <v>275</v>
      </c>
    </row>
    <row r="3" spans="1:3" x14ac:dyDescent="0.15">
      <c r="A3" s="1">
        <f>LibCentral!C3*1</f>
        <v>9780190093167</v>
      </c>
      <c r="B3">
        <f>LibCentral!A3</f>
        <v>7261026</v>
      </c>
      <c r="C3">
        <f>LibCentral!AA3</f>
        <v>260</v>
      </c>
    </row>
    <row r="4" spans="1:3" x14ac:dyDescent="0.15">
      <c r="A4" s="1">
        <f>LibCentral!C4*1</f>
        <v>9781350418837</v>
      </c>
      <c r="B4">
        <f>LibCentral!A4</f>
        <v>7280959</v>
      </c>
      <c r="C4">
        <f>LibCentral!AA4</f>
        <v>120</v>
      </c>
    </row>
    <row r="5" spans="1:3" x14ac:dyDescent="0.15">
      <c r="A5" s="1">
        <f>LibCentral!C5*1</f>
        <v>9781350418837</v>
      </c>
      <c r="B5">
        <f>LibCentral!A5</f>
        <v>7280960</v>
      </c>
      <c r="C5">
        <f>LibCentral!AA5</f>
        <v>120</v>
      </c>
    </row>
    <row r="6" spans="1:3" x14ac:dyDescent="0.15">
      <c r="A6" s="1">
        <f>LibCentral!C6*1</f>
        <v>9781032061368</v>
      </c>
      <c r="B6">
        <f>LibCentral!A6</f>
        <v>7281674</v>
      </c>
      <c r="C6">
        <f>LibCentral!AA6</f>
        <v>330</v>
      </c>
    </row>
    <row r="7" spans="1:3" x14ac:dyDescent="0.15">
      <c r="A7" s="1">
        <f>LibCentral!C7*1</f>
        <v>9783031259098</v>
      </c>
      <c r="B7">
        <f>LibCentral!A7</f>
        <v>30717231</v>
      </c>
      <c r="C7">
        <f>LibCentral!AA7</f>
        <v>369</v>
      </c>
    </row>
    <row r="8" spans="1:3" x14ac:dyDescent="0.15">
      <c r="A8" s="1">
        <f>LibCentral!C8*1</f>
        <v>9781517916282</v>
      </c>
      <c r="B8">
        <f>LibCentral!A8</f>
        <v>30753472</v>
      </c>
      <c r="C8">
        <f>LibCentral!AA8</f>
        <v>225</v>
      </c>
    </row>
    <row r="9" spans="1:3" x14ac:dyDescent="0.15">
      <c r="A9" s="1">
        <f>LibCentral!C9*1</f>
        <v>9781529723960</v>
      </c>
      <c r="B9">
        <f>LibCentral!A9</f>
        <v>30769405</v>
      </c>
      <c r="C9">
        <f>LibCentral!AA9</f>
        <v>370</v>
      </c>
    </row>
    <row r="10" spans="1:3" x14ac:dyDescent="0.15">
      <c r="A10" s="1">
        <f>LibCentral!C10*1</f>
        <v>9783031410000</v>
      </c>
      <c r="B10">
        <f>LibCentral!A10</f>
        <v>30806128</v>
      </c>
      <c r="C10">
        <f>LibCentral!AA10</f>
        <v>269</v>
      </c>
    </row>
    <row r="11" spans="1:3" x14ac:dyDescent="0.15">
      <c r="A11" s="1">
        <f>LibCentral!C11*1</f>
        <v>9781119691020</v>
      </c>
      <c r="B11">
        <f>LibCentral!A11</f>
        <v>30835945</v>
      </c>
      <c r="C11">
        <f>LibCentral!AA11</f>
        <v>39.950000000000003</v>
      </c>
    </row>
    <row r="12" spans="1:3" x14ac:dyDescent="0.15">
      <c r="A12" s="1">
        <f>LibCentral!C12*1</f>
        <v>9781529772128</v>
      </c>
      <c r="B12">
        <f>LibCentral!A12</f>
        <v>30975830</v>
      </c>
      <c r="C12">
        <f>LibCentral!AA12</f>
        <v>370</v>
      </c>
    </row>
    <row r="13" spans="1:3" x14ac:dyDescent="0.15">
      <c r="A13" s="1">
        <f>LibCentral!C13*1</f>
        <v>9781473967458</v>
      </c>
      <c r="B13">
        <f>LibCentral!A13</f>
        <v>30999676</v>
      </c>
      <c r="C13">
        <f>LibCentral!AA13</f>
        <v>370</v>
      </c>
    </row>
    <row r="14" spans="1:3" x14ac:dyDescent="0.15">
      <c r="A14" s="1">
        <f>LibCentral!C14*1</f>
        <v>9781032213347</v>
      </c>
      <c r="B14">
        <f>LibCentral!A14</f>
        <v>31211203</v>
      </c>
      <c r="C14">
        <f>LibCentral!AA14</f>
        <v>330</v>
      </c>
    </row>
    <row r="15" spans="1:3" x14ac:dyDescent="0.15">
      <c r="A15" s="1">
        <f>LibCentral!C15*1</f>
        <v>9780691261553</v>
      </c>
      <c r="B15">
        <f>LibCentral!A15</f>
        <v>31229737</v>
      </c>
      <c r="C15">
        <f>LibCentral!AA15</f>
        <v>52</v>
      </c>
    </row>
    <row r="16" spans="1:3" x14ac:dyDescent="0.15">
      <c r="A16" s="1">
        <f>LibCentral!C16*1</f>
        <v>9789811960550</v>
      </c>
      <c r="B16">
        <f>LibCentral!A16</f>
        <v>31251609</v>
      </c>
      <c r="C16">
        <f>LibCentral!AA16</f>
        <v>1199.99</v>
      </c>
    </row>
    <row r="17" spans="1:3" x14ac:dyDescent="0.15">
      <c r="A17" s="1">
        <f>LibCentral!C17*1</f>
        <v>9780367421168</v>
      </c>
      <c r="B17">
        <f>LibCentral!A17</f>
        <v>31251741</v>
      </c>
      <c r="C17">
        <f>LibCentral!AA17</f>
        <v>330</v>
      </c>
    </row>
    <row r="18" spans="1:3" x14ac:dyDescent="0.15">
      <c r="A18" s="1">
        <f>LibCentral!C18*1</f>
        <v>9781071891421</v>
      </c>
      <c r="B18">
        <f>LibCentral!A18</f>
        <v>31288980</v>
      </c>
      <c r="C18">
        <f>LibCentral!AA18</f>
        <v>1380</v>
      </c>
    </row>
    <row r="19" spans="1:3" x14ac:dyDescent="0.15">
      <c r="A19" s="1">
        <f>LibCentral!C19*1</f>
        <v>9781350359789</v>
      </c>
      <c r="B19">
        <f>LibCentral!A19</f>
        <v>31304097</v>
      </c>
      <c r="C19">
        <f>LibCentral!AA19</f>
        <v>120</v>
      </c>
    </row>
    <row r="20" spans="1:3" x14ac:dyDescent="0.15">
      <c r="A20" s="1">
        <f>LibCentral!C20*1</f>
        <v>9789819707256</v>
      </c>
      <c r="B20">
        <f>LibCentral!A20</f>
        <v>31326252</v>
      </c>
      <c r="C20">
        <f>LibCentral!AA20</f>
        <v>159.5</v>
      </c>
    </row>
    <row r="21" spans="1:3" x14ac:dyDescent="0.15">
      <c r="A21" s="1">
        <f>LibCentral!C21*1</f>
        <v>9781032423593</v>
      </c>
      <c r="B21">
        <f>LibCentral!A21</f>
        <v>31355073</v>
      </c>
      <c r="C21">
        <f>LibCentral!AA21</f>
        <v>680</v>
      </c>
    </row>
    <row r="22" spans="1:3" x14ac:dyDescent="0.15">
      <c r="A22" s="1">
        <f>LibCentral!C22*1</f>
        <v>9780197743676</v>
      </c>
      <c r="B22">
        <f>LibCentral!A22</f>
        <v>31357475</v>
      </c>
      <c r="C22">
        <f>LibCentral!AA22</f>
        <v>50.68</v>
      </c>
    </row>
    <row r="23" spans="1:3" x14ac:dyDescent="0.15">
      <c r="A23" s="1">
        <f>LibCentral!C23*1</f>
        <v>9783031522871</v>
      </c>
      <c r="B23">
        <f>LibCentral!A23</f>
        <v>31360171</v>
      </c>
      <c r="C23">
        <f>LibCentral!AA23</f>
        <v>269.5</v>
      </c>
    </row>
    <row r="24" spans="1:3" x14ac:dyDescent="0.15">
      <c r="A24" s="1">
        <f>LibCentral!C24*1</f>
        <v>9780262049597</v>
      </c>
      <c r="B24">
        <f>LibCentral!A24</f>
        <v>31368817</v>
      </c>
      <c r="C24">
        <f>LibCentral!AA24</f>
        <v>60</v>
      </c>
    </row>
    <row r="25" spans="1:3" x14ac:dyDescent="0.15">
      <c r="A25" s="1">
        <f>LibCentral!C25*1</f>
        <v>9781119753803</v>
      </c>
      <c r="B25">
        <f>LibCentral!A25</f>
        <v>31522871</v>
      </c>
      <c r="C25">
        <f>LibCentral!AA25</f>
        <v>185</v>
      </c>
    </row>
    <row r="26" spans="1:3" x14ac:dyDescent="0.15">
      <c r="A26" s="1">
        <f>LibCentral!C26*1</f>
        <v>9781032609669</v>
      </c>
      <c r="B26">
        <f>LibCentral!A26</f>
        <v>31575377</v>
      </c>
      <c r="C26">
        <f>LibCentral!AA26</f>
        <v>200</v>
      </c>
    </row>
    <row r="27" spans="1:3" x14ac:dyDescent="0.15">
      <c r="A27" s="1">
        <f>LibCentral!C27*1</f>
        <v>9781032531502</v>
      </c>
      <c r="B27">
        <f>LibCentral!A27</f>
        <v>31603462</v>
      </c>
      <c r="C27">
        <f>LibCentral!AA27</f>
        <v>330</v>
      </c>
    </row>
    <row r="28" spans="1:3" x14ac:dyDescent="0.15">
      <c r="A28" s="1">
        <f>LibCentral!C28*1</f>
        <v>9781032214665</v>
      </c>
      <c r="B28">
        <f>LibCentral!A28</f>
        <v>31603467</v>
      </c>
      <c r="C28">
        <f>LibCentral!AA28</f>
        <v>300</v>
      </c>
    </row>
    <row r="29" spans="1:3" x14ac:dyDescent="0.15">
      <c r="A29" s="1">
        <f>LibCentral!C29*1</f>
        <v>9781032188997</v>
      </c>
      <c r="B29">
        <f>LibCentral!A29</f>
        <v>31609661</v>
      </c>
      <c r="C29">
        <f>LibCentral!AA29</f>
        <v>360</v>
      </c>
    </row>
    <row r="30" spans="1:3" x14ac:dyDescent="0.15">
      <c r="A30" s="1">
        <f>LibCentral!C30*1</f>
        <v>9780367423582</v>
      </c>
      <c r="B30">
        <f>LibCentral!A30</f>
        <v>31612748</v>
      </c>
      <c r="C30">
        <f>LibCentral!AA30</f>
        <v>220</v>
      </c>
    </row>
    <row r="31" spans="1:3" x14ac:dyDescent="0.15">
      <c r="A31" s="1">
        <f>LibCentral!C31*1</f>
        <v>9781394196241</v>
      </c>
      <c r="B31">
        <f>LibCentral!A31</f>
        <v>31622263</v>
      </c>
      <c r="C31">
        <f>LibCentral!AA31</f>
        <v>195</v>
      </c>
    </row>
    <row r="32" spans="1:3" x14ac:dyDescent="0.15">
      <c r="A32" s="1">
        <f>LibCentral!C32*1</f>
        <v>9789819704286</v>
      </c>
      <c r="B32">
        <f>LibCentral!A32</f>
        <v>31674255</v>
      </c>
      <c r="C32">
        <f>LibCentral!AA32</f>
        <v>300</v>
      </c>
    </row>
    <row r="33" spans="1:3" x14ac:dyDescent="0.15">
      <c r="A33" s="1">
        <f>LibCentral!C33*1</f>
        <v>9780367340971</v>
      </c>
      <c r="B33">
        <f>LibCentral!A33</f>
        <v>31685837</v>
      </c>
      <c r="C33">
        <f>LibCentral!AA33</f>
        <v>330</v>
      </c>
    </row>
    <row r="34" spans="1:3" x14ac:dyDescent="0.15">
      <c r="A34" s="1">
        <f>LibCentral!C34*1</f>
        <v>9780824898519</v>
      </c>
      <c r="B34">
        <f>LibCentral!A34</f>
        <v>31692099</v>
      </c>
      <c r="C34">
        <f>LibCentral!AA34</f>
        <v>124.5</v>
      </c>
    </row>
    <row r="35" spans="1:3" x14ac:dyDescent="0.15">
      <c r="A35" s="1">
        <f>LibCentral!C35*1</f>
        <v>9781032438009</v>
      </c>
      <c r="B35">
        <f>LibCentral!A35</f>
        <v>31696404</v>
      </c>
      <c r="C35">
        <f>LibCentral!AA35</f>
        <v>330</v>
      </c>
    </row>
    <row r="36" spans="1:3" x14ac:dyDescent="0.15">
      <c r="A36" s="1">
        <f>LibCentral!C36*1</f>
        <v>9789811247934</v>
      </c>
      <c r="B36">
        <f>LibCentral!A36</f>
        <v>31717730</v>
      </c>
      <c r="C36">
        <f>LibCentral!AA36</f>
        <v>1272</v>
      </c>
    </row>
    <row r="37" spans="1:3" x14ac:dyDescent="0.15">
      <c r="A37" s="1">
        <f>LibCentral!C37*1</f>
        <v>9781032540320</v>
      </c>
      <c r="B37">
        <f>LibCentral!A37</f>
        <v>31725554</v>
      </c>
      <c r="C37">
        <f>LibCentral!AA37</f>
        <v>330</v>
      </c>
    </row>
    <row r="38" spans="1:3" x14ac:dyDescent="0.15">
      <c r="A38" s="1">
        <f>LibCentral!C38*1</f>
        <v>9783031635809</v>
      </c>
      <c r="B38">
        <f>LibCentral!A38</f>
        <v>31733732</v>
      </c>
      <c r="C38">
        <f>LibCentral!AA38</f>
        <v>180</v>
      </c>
    </row>
    <row r="39" spans="1:3" x14ac:dyDescent="0.15">
      <c r="A39" s="1">
        <f>LibCentral!C39*1</f>
        <v>9781032792088</v>
      </c>
      <c r="B39">
        <f>LibCentral!A39</f>
        <v>31752253</v>
      </c>
      <c r="C39">
        <f>LibCentral!AA39</f>
        <v>210</v>
      </c>
    </row>
    <row r="40" spans="1:3" x14ac:dyDescent="0.15">
      <c r="A40" s="1">
        <f>LibCentral!C40*1</f>
        <v>9781032485720</v>
      </c>
      <c r="B40">
        <f>LibCentral!A40</f>
        <v>31752294</v>
      </c>
      <c r="C40">
        <f>LibCentral!AA40</f>
        <v>330</v>
      </c>
    </row>
    <row r="41" spans="1:3" x14ac:dyDescent="0.15">
      <c r="A41" s="1">
        <f>LibCentral!C41*1</f>
        <v>9783031593789</v>
      </c>
      <c r="B41">
        <f>LibCentral!A41</f>
        <v>31759158</v>
      </c>
      <c r="C41">
        <f>LibCentral!AA41</f>
        <v>250</v>
      </c>
    </row>
    <row r="42" spans="1:3" x14ac:dyDescent="0.15">
      <c r="A42" s="1">
        <f>LibCentral!C42*1</f>
        <v>9781800377981</v>
      </c>
      <c r="B42">
        <f>LibCentral!A42</f>
        <v>31783161</v>
      </c>
      <c r="C42">
        <f>LibCentral!AA42</f>
        <v>482</v>
      </c>
    </row>
    <row r="43" spans="1:3" x14ac:dyDescent="0.15">
      <c r="A43" s="1">
        <f>LibCentral!C43*1</f>
        <v>9783031321511</v>
      </c>
      <c r="B43">
        <f>LibCentral!A43</f>
        <v>31788370</v>
      </c>
      <c r="C43">
        <f>LibCentral!AA43</f>
        <v>824.99</v>
      </c>
    </row>
    <row r="44" spans="1:3" x14ac:dyDescent="0.15">
      <c r="A44" s="1">
        <f>LibCentral!C44*1</f>
        <v>9789819750849</v>
      </c>
      <c r="B44">
        <f>LibCentral!A44</f>
        <v>31790020</v>
      </c>
      <c r="C44">
        <f>LibCentral!AA44</f>
        <v>1049.99</v>
      </c>
    </row>
    <row r="45" spans="1:3" x14ac:dyDescent="0.15">
      <c r="A45" s="1">
        <f>LibCentral!C45*1</f>
        <v>9781032851266</v>
      </c>
      <c r="B45">
        <f>LibCentral!A45</f>
        <v>31807468</v>
      </c>
      <c r="C45">
        <f>LibCentral!AA45</f>
        <v>210</v>
      </c>
    </row>
    <row r="46" spans="1:3" x14ac:dyDescent="0.15">
      <c r="A46" s="1">
        <f>LibCentral!C46*1</f>
        <v>9781032316079</v>
      </c>
      <c r="B46">
        <f>LibCentral!A46</f>
        <v>31807499</v>
      </c>
      <c r="C46">
        <f>LibCentral!AA46</f>
        <v>330</v>
      </c>
    </row>
    <row r="47" spans="1:3" x14ac:dyDescent="0.15">
      <c r="A47" s="1">
        <f>LibCentral!C47*1</f>
        <v>9789819978014</v>
      </c>
      <c r="B47">
        <f>LibCentral!A47</f>
        <v>31812798</v>
      </c>
      <c r="C47">
        <f>LibCentral!AA47</f>
        <v>974.99</v>
      </c>
    </row>
    <row r="48" spans="1:3" x14ac:dyDescent="0.15">
      <c r="A48" s="1">
        <f>LibCentral!C48*1</f>
        <v>9781529602012</v>
      </c>
      <c r="B48">
        <f>LibCentral!A48</f>
        <v>31812894</v>
      </c>
      <c r="C48">
        <f>LibCentral!AA48</f>
        <v>370</v>
      </c>
    </row>
    <row r="49" spans="1:3" x14ac:dyDescent="0.15">
      <c r="A49" s="1">
        <f>LibCentral!C49*1</f>
        <v>9781529602623</v>
      </c>
      <c r="B49">
        <f>LibCentral!A49</f>
        <v>31812903</v>
      </c>
      <c r="C49">
        <f>LibCentral!AA49</f>
        <v>370</v>
      </c>
    </row>
    <row r="50" spans="1:3" x14ac:dyDescent="0.15">
      <c r="A50" s="1">
        <f>LibCentral!C50*1</f>
        <v>9783031586132</v>
      </c>
      <c r="B50">
        <f>LibCentral!A50</f>
        <v>31824067</v>
      </c>
      <c r="C50">
        <f>LibCentral!AA50</f>
        <v>250</v>
      </c>
    </row>
    <row r="51" spans="1:3" x14ac:dyDescent="0.15">
      <c r="A51" s="1">
        <f>LibCentral!C51*1</f>
        <v>9783031566806</v>
      </c>
      <c r="B51">
        <f>LibCentral!A51</f>
        <v>31859626</v>
      </c>
      <c r="C51">
        <f>LibCentral!AA51</f>
        <v>569.99</v>
      </c>
    </row>
    <row r="52" spans="1:3" x14ac:dyDescent="0.15">
      <c r="A52" s="1">
        <f>LibCentral!C52*1</f>
        <v>9781440876714</v>
      </c>
      <c r="B52">
        <f>LibCentral!A52</f>
        <v>31872177</v>
      </c>
      <c r="C52">
        <f>LibCentral!AA52</f>
        <v>258</v>
      </c>
    </row>
    <row r="53" spans="1:3" x14ac:dyDescent="0.15">
      <c r="A53" s="1">
        <f>LibCentral!C53*1</f>
        <v>9781032886503</v>
      </c>
      <c r="B53">
        <f>LibCentral!A53</f>
        <v>31880714</v>
      </c>
      <c r="C53">
        <f>LibCentral!AA53</f>
        <v>210</v>
      </c>
    </row>
    <row r="54" spans="1:3" x14ac:dyDescent="0.15">
      <c r="A54" s="1">
        <f>LibCentral!C54*1</f>
        <v>9781529626391</v>
      </c>
      <c r="B54">
        <f>LibCentral!A54</f>
        <v>31880925</v>
      </c>
      <c r="C54">
        <f>LibCentral!AA54</f>
        <v>370</v>
      </c>
    </row>
    <row r="55" spans="1:3" x14ac:dyDescent="0.15">
      <c r="A55" s="1">
        <f>LibCentral!C55*1</f>
        <v>9783030749224</v>
      </c>
      <c r="B55">
        <f>LibCentral!A55</f>
        <v>31881640</v>
      </c>
      <c r="C55">
        <f>LibCentral!AA55</f>
        <v>1499.99</v>
      </c>
    </row>
    <row r="56" spans="1:3" x14ac:dyDescent="0.15">
      <c r="A56" s="1">
        <f>LibCentral!C56*1</f>
        <v>9781009544252</v>
      </c>
      <c r="B56">
        <f>LibCentral!A56</f>
        <v>31922390</v>
      </c>
      <c r="C56">
        <f>LibCentral!AA56</f>
        <v>175</v>
      </c>
    </row>
    <row r="57" spans="1:3" x14ac:dyDescent="0.15">
      <c r="A57" s="1">
        <f>LibCentral!C57*1</f>
        <v>9783031766879</v>
      </c>
      <c r="B57">
        <f>LibCentral!A57</f>
        <v>31925011</v>
      </c>
      <c r="C57">
        <f>LibCentral!AA57</f>
        <v>269.5</v>
      </c>
    </row>
    <row r="58" spans="1:3" x14ac:dyDescent="0.15">
      <c r="A58" s="1">
        <f>LibCentral!C58*1</f>
        <v>9780197653609</v>
      </c>
      <c r="B58">
        <f>LibCentral!A58</f>
        <v>31929893</v>
      </c>
      <c r="C58">
        <f>LibCentral!AA58</f>
        <v>294.33999999999997</v>
      </c>
    </row>
    <row r="59" spans="1:3" x14ac:dyDescent="0.15">
      <c r="A59" s="1">
        <f>LibCentral!C59*1</f>
        <v>9781394266449</v>
      </c>
      <c r="B59">
        <f>LibCentral!A59</f>
        <v>31955722</v>
      </c>
      <c r="C59">
        <f>LibCentral!AA59</f>
        <v>55</v>
      </c>
    </row>
    <row r="60" spans="1:3" x14ac:dyDescent="0.15">
      <c r="A60" s="1">
        <f>LibCentral!C60*1</f>
        <v>9781119981800</v>
      </c>
      <c r="B60">
        <f>LibCentral!A60</f>
        <v>32005867</v>
      </c>
      <c r="C60">
        <f>LibCentral!AA60</f>
        <v>195</v>
      </c>
    </row>
    <row r="61" spans="1:3" x14ac:dyDescent="0.15">
      <c r="A61" s="1">
        <f>LibCentral!C61*1</f>
        <v>9781350541498</v>
      </c>
      <c r="B61">
        <f>LibCentral!A61</f>
        <v>32012360</v>
      </c>
      <c r="C61">
        <f>LibCentral!AA61</f>
        <v>120</v>
      </c>
    </row>
    <row r="62" spans="1:3" x14ac:dyDescent="0.15">
      <c r="A62" s="1">
        <f>LibCentral!C62*1</f>
        <v>9780197778203</v>
      </c>
      <c r="B62">
        <f>LibCentral!A62</f>
        <v>32028954</v>
      </c>
      <c r="C62">
        <f>LibCentral!AA62</f>
        <v>143.55000000000001</v>
      </c>
    </row>
    <row r="63" spans="1:3" x14ac:dyDescent="0.15">
      <c r="A63" s="1">
        <f>LibCentral!C63*1</f>
        <v>9781041064428</v>
      </c>
      <c r="B63">
        <f>LibCentral!A63</f>
        <v>32126434</v>
      </c>
      <c r="C63">
        <f>LibCentral!AA63</f>
        <v>760</v>
      </c>
    </row>
    <row r="64" spans="1:3" x14ac:dyDescent="0.15">
      <c r="A64" s="1">
        <f>LibCentral!C64*1</f>
        <v>9781032230030</v>
      </c>
      <c r="B64">
        <f>LibCentral!A64</f>
        <v>32126787</v>
      </c>
      <c r="C64">
        <f>LibCentral!AA64</f>
        <v>330</v>
      </c>
    </row>
    <row r="65" spans="1:3" x14ac:dyDescent="0.15">
      <c r="A65" s="1">
        <f>LibCentral!C65*1</f>
        <v>9781041069157</v>
      </c>
      <c r="B65">
        <f>LibCentral!A65</f>
        <v>32128149</v>
      </c>
      <c r="C65">
        <f>LibCentral!AA65</f>
        <v>760</v>
      </c>
    </row>
    <row r="66" spans="1:3" x14ac:dyDescent="0.15">
      <c r="A66" s="1">
        <f>LibCentral!C66*1</f>
        <v>9780367759049</v>
      </c>
      <c r="B66">
        <f>LibCentral!A66</f>
        <v>32128309</v>
      </c>
      <c r="C66">
        <f>LibCentral!AA66</f>
        <v>330</v>
      </c>
    </row>
    <row r="67" spans="1:3" x14ac:dyDescent="0.15">
      <c r="A67" s="1">
        <f>LibCentral!C67*1</f>
        <v>9781032703534</v>
      </c>
      <c r="B67">
        <f>LibCentral!A67</f>
        <v>32130414</v>
      </c>
      <c r="C67">
        <f>LibCentral!AA67</f>
        <v>210</v>
      </c>
    </row>
    <row r="68" spans="1:3" x14ac:dyDescent="0.15">
      <c r="A68" s="1">
        <f>LibCentral!C68*1</f>
        <v>9781032580241</v>
      </c>
      <c r="B68">
        <f>LibCentral!A68</f>
        <v>32131224</v>
      </c>
      <c r="C68">
        <f>LibCentral!AA68</f>
        <v>200</v>
      </c>
    </row>
    <row r="69" spans="1:3" x14ac:dyDescent="0.15">
      <c r="A69" s="1">
        <f>LibCentral!C69*1</f>
        <v>9783031913464</v>
      </c>
      <c r="B69">
        <f>LibCentral!A69</f>
        <v>32131944</v>
      </c>
      <c r="C69">
        <f>LibCentral!AA69</f>
        <v>45</v>
      </c>
    </row>
    <row r="70" spans="1:3" x14ac:dyDescent="0.15">
      <c r="A70" s="1">
        <f>LibCentral!C70*1</f>
        <v>9781350436626</v>
      </c>
      <c r="B70">
        <f>LibCentral!A70</f>
        <v>32145760</v>
      </c>
      <c r="C70">
        <f>LibCentral!AA70</f>
        <v>112</v>
      </c>
    </row>
    <row r="71" spans="1:3" x14ac:dyDescent="0.15">
      <c r="A71" s="1">
        <f>LibCentral!C71*1</f>
        <v>9783031879104</v>
      </c>
      <c r="B71">
        <f>LibCentral!A71</f>
        <v>32162759</v>
      </c>
      <c r="C71">
        <f>LibCentral!AA71</f>
        <v>199.5</v>
      </c>
    </row>
    <row r="72" spans="1:3" x14ac:dyDescent="0.15">
      <c r="A72" s="1">
        <f>LibCentral!C72*1</f>
        <v>9781032665177</v>
      </c>
      <c r="B72">
        <f>LibCentral!A72</f>
        <v>32175488</v>
      </c>
      <c r="C72">
        <f>LibCentral!AA72</f>
        <v>210</v>
      </c>
    </row>
    <row r="73" spans="1:3" x14ac:dyDescent="0.15">
      <c r="A73" s="1">
        <f>LibCentral!C73*1</f>
        <v>9783031886102</v>
      </c>
      <c r="B73">
        <f>LibCentral!A73</f>
        <v>32196013</v>
      </c>
      <c r="C73">
        <f>LibCentral!AA73</f>
        <v>159.5</v>
      </c>
    </row>
    <row r="74" spans="1:3" x14ac:dyDescent="0.15">
      <c r="A74" s="1">
        <f>LibCentral!C74*1</f>
        <v>9781350428379</v>
      </c>
      <c r="B74">
        <f>LibCentral!A74</f>
        <v>32201111</v>
      </c>
      <c r="C74">
        <f>LibCentral!AA74</f>
        <v>206</v>
      </c>
    </row>
    <row r="75" spans="1:3" x14ac:dyDescent="0.15">
      <c r="A75" s="1">
        <f>LibCentral!C75*1</f>
        <v>9781394320233</v>
      </c>
      <c r="B75">
        <f>LibCentral!A75</f>
        <v>32226741</v>
      </c>
      <c r="C75">
        <f>LibCentral!AA75</f>
        <v>45</v>
      </c>
    </row>
    <row r="76" spans="1:3" x14ac:dyDescent="0.15">
      <c r="A76" s="1">
        <f>LibCentral!C76*1</f>
        <v>9783031924552</v>
      </c>
      <c r="B76">
        <f>LibCentral!A76</f>
        <v>32253158</v>
      </c>
      <c r="C76">
        <f>LibCentral!AA76</f>
        <v>149.5</v>
      </c>
    </row>
    <row r="77" spans="1:3" x14ac:dyDescent="0.15">
      <c r="A77" s="1">
        <f>LibCentral!C77*1</f>
        <v>9781529609707</v>
      </c>
      <c r="B77">
        <f>LibCentral!A77</f>
        <v>32255787</v>
      </c>
      <c r="C77">
        <f>LibCentral!AA77</f>
        <v>231</v>
      </c>
    </row>
    <row r="78" spans="1:3" x14ac:dyDescent="0.15">
      <c r="A78" s="1">
        <f>LibCentral!C78*1</f>
        <v>9781032871530</v>
      </c>
      <c r="B78">
        <f>LibCentral!A78</f>
        <v>32256901</v>
      </c>
      <c r="C78">
        <f>LibCentral!AA78</f>
        <v>760</v>
      </c>
    </row>
    <row r="79" spans="1:3" x14ac:dyDescent="0.15">
      <c r="A79" s="1">
        <f>LibCentral!C79*1</f>
        <v>9781036200763</v>
      </c>
      <c r="B79">
        <f>LibCentral!A79</f>
        <v>32261992</v>
      </c>
      <c r="C79">
        <f>LibCentral!AA79</f>
        <v>123</v>
      </c>
    </row>
    <row r="80" spans="1:3" x14ac:dyDescent="0.15">
      <c r="A80" s="1">
        <f>LibCentral!C80*1</f>
        <v>9783031988271</v>
      </c>
      <c r="B80">
        <f>LibCentral!A80</f>
        <v>32274298</v>
      </c>
      <c r="C80">
        <f>LibCentral!AA80</f>
        <v>45</v>
      </c>
    </row>
    <row r="81" spans="1:3" x14ac:dyDescent="0.15">
      <c r="A81" s="1">
        <f>LibCentral!C81*1</f>
        <v>9781071918487</v>
      </c>
      <c r="B81">
        <f>LibCentral!A81</f>
        <v>32292026</v>
      </c>
      <c r="C81">
        <f>LibCentral!AA81</f>
        <v>1153</v>
      </c>
    </row>
    <row r="82" spans="1:3" x14ac:dyDescent="0.15">
      <c r="A82" s="1">
        <f>LibCentral!C82*1</f>
        <v>9781394330911</v>
      </c>
      <c r="B82">
        <f>LibCentral!A82</f>
        <v>32298261</v>
      </c>
      <c r="C82">
        <f>LibCentral!AA82</f>
        <v>30</v>
      </c>
    </row>
    <row r="83" spans="1:3" x14ac:dyDescent="0.15">
      <c r="A83" s="1">
        <f>LibCentral!C83*1</f>
        <v>9781350419827</v>
      </c>
      <c r="B83">
        <f>LibCentral!A83</f>
        <v>32304597</v>
      </c>
      <c r="C83">
        <f>LibCentral!AA83</f>
        <v>179.75</v>
      </c>
    </row>
    <row r="84" spans="1:3" x14ac:dyDescent="0.15">
      <c r="A84" s="1">
        <f>LibCentral!C84*1</f>
        <v>9783032034755</v>
      </c>
      <c r="B84">
        <f>LibCentral!A84</f>
        <v>32323753</v>
      </c>
      <c r="C84">
        <f>LibCentral!AA84</f>
        <v>109.5</v>
      </c>
    </row>
    <row r="85" spans="1:3" x14ac:dyDescent="0.15">
      <c r="A85" s="1">
        <f>LibCentral!C85*1</f>
        <v>9781350534360</v>
      </c>
      <c r="B85">
        <f>LibCentral!A85</f>
        <v>32344327</v>
      </c>
      <c r="C85">
        <f>LibCentral!AA85</f>
        <v>87</v>
      </c>
    </row>
    <row r="86" spans="1:3" x14ac:dyDescent="0.15">
      <c r="A86" s="1">
        <f>LibCentral!C86*1</f>
        <v>9781032717364</v>
      </c>
      <c r="B86">
        <f>LibCentral!A86</f>
        <v>32361400</v>
      </c>
      <c r="C86">
        <f>LibCentral!AA86</f>
        <v>330</v>
      </c>
    </row>
    <row r="87" spans="1:3" x14ac:dyDescent="0.15">
      <c r="A87" s="1">
        <f>LibCentral!C87*1</f>
        <v>0</v>
      </c>
      <c r="B87">
        <f>LibCentral!A87</f>
        <v>0</v>
      </c>
      <c r="C87">
        <f>LibCentral!AA87</f>
        <v>0</v>
      </c>
    </row>
    <row r="88" spans="1:3" x14ac:dyDescent="0.15">
      <c r="A88" s="1">
        <f>LibCentral!C88*1</f>
        <v>0</v>
      </c>
      <c r="B88">
        <f>LibCentral!A88</f>
        <v>0</v>
      </c>
      <c r="C88">
        <f>LibCentral!AA88</f>
        <v>0</v>
      </c>
    </row>
    <row r="89" spans="1:3" x14ac:dyDescent="0.15">
      <c r="A89" s="1">
        <f>LibCentral!C89*1</f>
        <v>0</v>
      </c>
      <c r="B89">
        <f>LibCentral!A89</f>
        <v>0</v>
      </c>
      <c r="C89">
        <f>LibCentral!AA89</f>
        <v>0</v>
      </c>
    </row>
    <row r="90" spans="1:3" x14ac:dyDescent="0.15">
      <c r="A90" s="1">
        <f>LibCentral!C90*1</f>
        <v>0</v>
      </c>
      <c r="B90">
        <f>LibCentral!A90</f>
        <v>0</v>
      </c>
      <c r="C90">
        <f>LibCentral!AA90</f>
        <v>0</v>
      </c>
    </row>
    <row r="91" spans="1:3" x14ac:dyDescent="0.15">
      <c r="A91" s="1">
        <f>LibCentral!C91*1</f>
        <v>0</v>
      </c>
      <c r="B91">
        <f>LibCentral!A91</f>
        <v>0</v>
      </c>
      <c r="C91">
        <f>LibCentral!AA91</f>
        <v>0</v>
      </c>
    </row>
    <row r="92" spans="1:3" x14ac:dyDescent="0.15">
      <c r="A92" s="1">
        <f>LibCentral!C92*1</f>
        <v>0</v>
      </c>
      <c r="B92">
        <f>LibCentral!A92</f>
        <v>0</v>
      </c>
      <c r="C92">
        <f>LibCentral!AA92</f>
        <v>0</v>
      </c>
    </row>
    <row r="93" spans="1:3" x14ac:dyDescent="0.15">
      <c r="A93" s="1">
        <f>LibCentral!C93*1</f>
        <v>0</v>
      </c>
      <c r="B93">
        <f>LibCentral!A93</f>
        <v>0</v>
      </c>
      <c r="C93">
        <f>LibCentral!AA93</f>
        <v>0</v>
      </c>
    </row>
    <row r="94" spans="1:3" x14ac:dyDescent="0.15">
      <c r="A94" s="1">
        <f>LibCentral!C94*1</f>
        <v>0</v>
      </c>
      <c r="B94">
        <f>LibCentral!A94</f>
        <v>0</v>
      </c>
      <c r="C94">
        <f>LibCentral!AA94</f>
        <v>0</v>
      </c>
    </row>
    <row r="95" spans="1:3" x14ac:dyDescent="0.15">
      <c r="A95" s="1">
        <f>LibCentral!C95*1</f>
        <v>0</v>
      </c>
      <c r="B95">
        <f>LibCentral!A95</f>
        <v>0</v>
      </c>
      <c r="C95">
        <f>LibCentral!AA95</f>
        <v>0</v>
      </c>
    </row>
    <row r="96" spans="1:3" x14ac:dyDescent="0.15">
      <c r="A96" s="1">
        <f>LibCentral!C96*1</f>
        <v>0</v>
      </c>
      <c r="B96">
        <f>LibCentral!A96</f>
        <v>0</v>
      </c>
      <c r="C96">
        <f>LibCentral!AA96</f>
        <v>0</v>
      </c>
    </row>
    <row r="97" spans="1:3" x14ac:dyDescent="0.15">
      <c r="A97" s="1">
        <f>LibCentral!C97*1</f>
        <v>0</v>
      </c>
      <c r="B97">
        <f>LibCentral!A97</f>
        <v>0</v>
      </c>
      <c r="C97">
        <f>LibCentral!AA97</f>
        <v>0</v>
      </c>
    </row>
    <row r="98" spans="1:3" x14ac:dyDescent="0.15">
      <c r="A98" s="1">
        <f>LibCentral!C98*1</f>
        <v>0</v>
      </c>
      <c r="B98">
        <f>LibCentral!A98</f>
        <v>0</v>
      </c>
      <c r="C98">
        <f>LibCentral!AA98</f>
        <v>0</v>
      </c>
    </row>
    <row r="99" spans="1:3" x14ac:dyDescent="0.15">
      <c r="A99" s="1">
        <f>LibCentral!C99*1</f>
        <v>0</v>
      </c>
      <c r="B99">
        <f>LibCentral!A99</f>
        <v>0</v>
      </c>
      <c r="C99">
        <f>LibCentral!AA99</f>
        <v>0</v>
      </c>
    </row>
    <row r="100" spans="1:3" x14ac:dyDescent="0.15">
      <c r="A100" s="1">
        <f>LibCentral!C100*1</f>
        <v>0</v>
      </c>
      <c r="B100">
        <f>LibCentral!A100</f>
        <v>0</v>
      </c>
      <c r="C100">
        <f>LibCentral!AA100</f>
        <v>0</v>
      </c>
    </row>
    <row r="101" spans="1:3" x14ac:dyDescent="0.15">
      <c r="A101" s="1">
        <f>LibCentral!C101*1</f>
        <v>0</v>
      </c>
      <c r="B101">
        <f>LibCentral!A101</f>
        <v>0</v>
      </c>
      <c r="C101">
        <f>LibCentral!AA101</f>
        <v>0</v>
      </c>
    </row>
    <row r="102" spans="1:3" x14ac:dyDescent="0.15">
      <c r="A102" s="1">
        <f>LibCentral!C102*1</f>
        <v>0</v>
      </c>
      <c r="B102">
        <f>LibCentral!A102</f>
        <v>0</v>
      </c>
      <c r="C102">
        <f>LibCentral!AA102</f>
        <v>0</v>
      </c>
    </row>
    <row r="103" spans="1:3" x14ac:dyDescent="0.15">
      <c r="A103" s="1">
        <f>LibCentral!C103*1</f>
        <v>0</v>
      </c>
      <c r="B103">
        <f>LibCentral!A103</f>
        <v>0</v>
      </c>
      <c r="C103">
        <f>LibCentral!AA103</f>
        <v>0</v>
      </c>
    </row>
    <row r="104" spans="1:3" x14ac:dyDescent="0.15">
      <c r="A104" s="1">
        <f>LibCentral!C104*1</f>
        <v>0</v>
      </c>
      <c r="B104">
        <f>LibCentral!A104</f>
        <v>0</v>
      </c>
      <c r="C104">
        <f>LibCentral!AA104</f>
        <v>0</v>
      </c>
    </row>
    <row r="105" spans="1:3" x14ac:dyDescent="0.15">
      <c r="A105" s="1">
        <f>LibCentral!C105*1</f>
        <v>0</v>
      </c>
      <c r="B105">
        <f>LibCentral!A105</f>
        <v>0</v>
      </c>
      <c r="C105">
        <f>LibCentral!AA105</f>
        <v>0</v>
      </c>
    </row>
    <row r="106" spans="1:3" x14ac:dyDescent="0.15">
      <c r="A106" s="1">
        <f>LibCentral!C106*1</f>
        <v>0</v>
      </c>
      <c r="B106">
        <f>LibCentral!A106</f>
        <v>0</v>
      </c>
      <c r="C106">
        <f>LibCentral!AA106</f>
        <v>0</v>
      </c>
    </row>
    <row r="107" spans="1:3" x14ac:dyDescent="0.15">
      <c r="A107" s="1">
        <f>LibCentral!C107*1</f>
        <v>0</v>
      </c>
      <c r="B107">
        <f>LibCentral!A107</f>
        <v>0</v>
      </c>
      <c r="C107">
        <f>LibCentral!AA107</f>
        <v>0</v>
      </c>
    </row>
    <row r="108" spans="1:3" x14ac:dyDescent="0.15">
      <c r="A108" s="1">
        <f>LibCentral!C108*1</f>
        <v>0</v>
      </c>
      <c r="B108">
        <f>LibCentral!A108</f>
        <v>0</v>
      </c>
      <c r="C108">
        <f>LibCentral!AA108</f>
        <v>0</v>
      </c>
    </row>
    <row r="109" spans="1:3" x14ac:dyDescent="0.15">
      <c r="A109" s="1">
        <f>LibCentral!C109*1</f>
        <v>0</v>
      </c>
      <c r="B109">
        <f>LibCentral!A109</f>
        <v>0</v>
      </c>
      <c r="C109">
        <f>LibCentral!AA109</f>
        <v>0</v>
      </c>
    </row>
    <row r="110" spans="1:3" x14ac:dyDescent="0.15">
      <c r="A110" s="1">
        <f>LibCentral!C110*1</f>
        <v>0</v>
      </c>
      <c r="B110">
        <f>LibCentral!A110</f>
        <v>0</v>
      </c>
      <c r="C110">
        <f>LibCentral!AA110</f>
        <v>0</v>
      </c>
    </row>
    <row r="111" spans="1:3" x14ac:dyDescent="0.15">
      <c r="A111" s="1">
        <f>LibCentral!C111*1</f>
        <v>0</v>
      </c>
      <c r="B111">
        <f>LibCentral!A111</f>
        <v>0</v>
      </c>
      <c r="C111">
        <f>LibCentral!AA111</f>
        <v>0</v>
      </c>
    </row>
    <row r="112" spans="1:3" x14ac:dyDescent="0.15">
      <c r="A112" s="1">
        <f>LibCentral!C112*1</f>
        <v>0</v>
      </c>
      <c r="B112">
        <f>LibCentral!A112</f>
        <v>0</v>
      </c>
      <c r="C112">
        <f>LibCentral!AA112</f>
        <v>0</v>
      </c>
    </row>
    <row r="113" spans="1:3" x14ac:dyDescent="0.15">
      <c r="A113" s="1">
        <f>LibCentral!C113*1</f>
        <v>0</v>
      </c>
      <c r="B113">
        <f>LibCentral!A113</f>
        <v>0</v>
      </c>
      <c r="C113">
        <f>LibCentral!AA113</f>
        <v>0</v>
      </c>
    </row>
    <row r="114" spans="1:3" x14ac:dyDescent="0.15">
      <c r="A114" s="1">
        <f>LibCentral!C114*1</f>
        <v>0</v>
      </c>
      <c r="B114">
        <f>LibCentral!A114</f>
        <v>0</v>
      </c>
      <c r="C114">
        <f>LibCentral!AA114</f>
        <v>0</v>
      </c>
    </row>
    <row r="115" spans="1:3" x14ac:dyDescent="0.15">
      <c r="A115" s="1">
        <f>LibCentral!C115*1</f>
        <v>0</v>
      </c>
      <c r="B115">
        <f>LibCentral!A115</f>
        <v>0</v>
      </c>
      <c r="C115">
        <f>LibCentral!AA115</f>
        <v>0</v>
      </c>
    </row>
    <row r="116" spans="1:3" x14ac:dyDescent="0.15">
      <c r="A116" s="1">
        <f>LibCentral!C116*1</f>
        <v>0</v>
      </c>
      <c r="B116">
        <f>LibCentral!A116</f>
        <v>0</v>
      </c>
      <c r="C116">
        <f>LibCentral!AA116</f>
        <v>0</v>
      </c>
    </row>
    <row r="117" spans="1:3" x14ac:dyDescent="0.15">
      <c r="A117" s="1">
        <f>LibCentral!C117*1</f>
        <v>0</v>
      </c>
      <c r="B117">
        <f>LibCentral!A117</f>
        <v>0</v>
      </c>
      <c r="C117">
        <f>LibCentral!AA117</f>
        <v>0</v>
      </c>
    </row>
    <row r="118" spans="1:3" x14ac:dyDescent="0.15">
      <c r="A118" s="1">
        <f>LibCentral!C118*1</f>
        <v>0</v>
      </c>
      <c r="B118">
        <f>LibCentral!A118</f>
        <v>0</v>
      </c>
      <c r="C118">
        <f>LibCentral!AA118</f>
        <v>0</v>
      </c>
    </row>
    <row r="119" spans="1:3" x14ac:dyDescent="0.15">
      <c r="A119" s="1">
        <f>LibCentral!C119*1</f>
        <v>0</v>
      </c>
      <c r="B119">
        <f>LibCentral!A119</f>
        <v>0</v>
      </c>
      <c r="C119">
        <f>LibCentral!AA119</f>
        <v>0</v>
      </c>
    </row>
    <row r="120" spans="1:3" x14ac:dyDescent="0.15">
      <c r="A120" s="1">
        <f>LibCentral!C120*1</f>
        <v>0</v>
      </c>
      <c r="B120">
        <f>LibCentral!A120</f>
        <v>0</v>
      </c>
      <c r="C120">
        <f>LibCentral!AA120</f>
        <v>0</v>
      </c>
    </row>
    <row r="121" spans="1:3" x14ac:dyDescent="0.15">
      <c r="A121" s="1">
        <f>LibCentral!C121*1</f>
        <v>0</v>
      </c>
      <c r="B121">
        <f>LibCentral!A121</f>
        <v>0</v>
      </c>
      <c r="C121">
        <f>LibCentral!AA121</f>
        <v>0</v>
      </c>
    </row>
    <row r="122" spans="1:3" x14ac:dyDescent="0.15">
      <c r="A122" s="1">
        <f>LibCentral!C122*1</f>
        <v>0</v>
      </c>
      <c r="B122">
        <f>LibCentral!A122</f>
        <v>0</v>
      </c>
      <c r="C122">
        <f>LibCentral!AA122</f>
        <v>0</v>
      </c>
    </row>
    <row r="123" spans="1:3" x14ac:dyDescent="0.15">
      <c r="A123" s="1">
        <f>LibCentral!C123*1</f>
        <v>0</v>
      </c>
      <c r="B123">
        <f>LibCentral!A123</f>
        <v>0</v>
      </c>
      <c r="C123">
        <f>LibCentral!AA123</f>
        <v>0</v>
      </c>
    </row>
    <row r="124" spans="1:3" x14ac:dyDescent="0.15">
      <c r="A124" s="1">
        <f>LibCentral!C124*1</f>
        <v>0</v>
      </c>
      <c r="B124">
        <f>LibCentral!A124</f>
        <v>0</v>
      </c>
      <c r="C124">
        <f>LibCentral!AA124</f>
        <v>0</v>
      </c>
    </row>
    <row r="125" spans="1:3" x14ac:dyDescent="0.15">
      <c r="A125" s="1">
        <f>LibCentral!C125*1</f>
        <v>0</v>
      </c>
      <c r="B125">
        <f>LibCentral!A125</f>
        <v>0</v>
      </c>
      <c r="C125">
        <f>LibCentral!AA125</f>
        <v>0</v>
      </c>
    </row>
    <row r="126" spans="1:3" x14ac:dyDescent="0.15">
      <c r="A126" s="1">
        <f>LibCentral!C126*1</f>
        <v>0</v>
      </c>
      <c r="B126">
        <f>LibCentral!A126</f>
        <v>0</v>
      </c>
      <c r="C126">
        <f>LibCentral!AA126</f>
        <v>0</v>
      </c>
    </row>
    <row r="127" spans="1:3" x14ac:dyDescent="0.15">
      <c r="A127" s="1">
        <f>LibCentral!C127*1</f>
        <v>0</v>
      </c>
      <c r="B127">
        <f>LibCentral!A127</f>
        <v>0</v>
      </c>
      <c r="C127">
        <f>LibCentral!AA127</f>
        <v>0</v>
      </c>
    </row>
    <row r="128" spans="1:3" x14ac:dyDescent="0.15">
      <c r="A128" s="1">
        <f>LibCentral!C128*1</f>
        <v>0</v>
      </c>
      <c r="B128">
        <f>LibCentral!A128</f>
        <v>0</v>
      </c>
      <c r="C128">
        <f>LibCentral!AA128</f>
        <v>0</v>
      </c>
    </row>
    <row r="129" spans="1:3" x14ac:dyDescent="0.15">
      <c r="A129" s="1">
        <f>LibCentral!C129*1</f>
        <v>0</v>
      </c>
      <c r="B129">
        <f>LibCentral!A129</f>
        <v>0</v>
      </c>
      <c r="C129">
        <f>LibCentral!AA129</f>
        <v>0</v>
      </c>
    </row>
    <row r="130" spans="1:3" x14ac:dyDescent="0.15">
      <c r="A130" s="1">
        <f>LibCentral!C130*1</f>
        <v>0</v>
      </c>
      <c r="B130">
        <f>LibCentral!A130</f>
        <v>0</v>
      </c>
      <c r="C130">
        <f>LibCentral!AA130</f>
        <v>0</v>
      </c>
    </row>
    <row r="131" spans="1:3" x14ac:dyDescent="0.15">
      <c r="A131" s="1">
        <f>LibCentral!C131*1</f>
        <v>0</v>
      </c>
      <c r="B131">
        <f>LibCentral!A131</f>
        <v>0</v>
      </c>
      <c r="C131">
        <f>LibCentral!AA131</f>
        <v>0</v>
      </c>
    </row>
    <row r="132" spans="1:3" x14ac:dyDescent="0.15">
      <c r="A132" s="1">
        <f>LibCentral!C132*1</f>
        <v>0</v>
      </c>
      <c r="B132">
        <f>LibCentral!A132</f>
        <v>0</v>
      </c>
      <c r="C132">
        <f>LibCentral!AA132</f>
        <v>0</v>
      </c>
    </row>
    <row r="133" spans="1:3" x14ac:dyDescent="0.15">
      <c r="A133" s="1">
        <f>LibCentral!C133*1</f>
        <v>0</v>
      </c>
      <c r="B133">
        <f>LibCentral!A133</f>
        <v>0</v>
      </c>
      <c r="C133">
        <f>LibCentral!AA133</f>
        <v>0</v>
      </c>
    </row>
    <row r="134" spans="1:3" x14ac:dyDescent="0.15">
      <c r="A134" s="1">
        <f>LibCentral!C134*1</f>
        <v>0</v>
      </c>
      <c r="B134">
        <f>LibCentral!A134</f>
        <v>0</v>
      </c>
      <c r="C134">
        <f>LibCentral!AA134</f>
        <v>0</v>
      </c>
    </row>
    <row r="135" spans="1:3" x14ac:dyDescent="0.15">
      <c r="A135" s="1">
        <f>LibCentral!C135*1</f>
        <v>0</v>
      </c>
      <c r="B135">
        <f>LibCentral!A135</f>
        <v>0</v>
      </c>
      <c r="C135">
        <f>LibCentral!AA135</f>
        <v>0</v>
      </c>
    </row>
    <row r="136" spans="1:3" x14ac:dyDescent="0.15">
      <c r="A136" s="1">
        <f>LibCentral!C136*1</f>
        <v>0</v>
      </c>
      <c r="B136">
        <f>LibCentral!A136</f>
        <v>0</v>
      </c>
      <c r="C136">
        <f>LibCentral!AA136</f>
        <v>0</v>
      </c>
    </row>
    <row r="137" spans="1:3" x14ac:dyDescent="0.15">
      <c r="A137" s="1">
        <f>LibCentral!C137*1</f>
        <v>0</v>
      </c>
      <c r="B137">
        <f>LibCentral!A137</f>
        <v>0</v>
      </c>
      <c r="C137">
        <f>LibCentral!AA137</f>
        <v>0</v>
      </c>
    </row>
    <row r="138" spans="1:3" x14ac:dyDescent="0.15">
      <c r="A138" s="1">
        <f>LibCentral!C138*1</f>
        <v>0</v>
      </c>
      <c r="B138">
        <f>LibCentral!A138</f>
        <v>0</v>
      </c>
      <c r="C138">
        <f>LibCentral!AA138</f>
        <v>0</v>
      </c>
    </row>
    <row r="139" spans="1:3" x14ac:dyDescent="0.15">
      <c r="A139" s="1">
        <f>LibCentral!C139*1</f>
        <v>0</v>
      </c>
      <c r="B139">
        <f>LibCentral!A139</f>
        <v>0</v>
      </c>
      <c r="C139">
        <f>LibCentral!AA139</f>
        <v>0</v>
      </c>
    </row>
    <row r="140" spans="1:3" x14ac:dyDescent="0.15">
      <c r="A140" s="1">
        <f>LibCentral!C140*1</f>
        <v>0</v>
      </c>
      <c r="B140">
        <f>LibCentral!A140</f>
        <v>0</v>
      </c>
      <c r="C140">
        <f>LibCentral!AA140</f>
        <v>0</v>
      </c>
    </row>
    <row r="141" spans="1:3" x14ac:dyDescent="0.15">
      <c r="A141" s="1">
        <f>LibCentral!C141*1</f>
        <v>0</v>
      </c>
      <c r="B141">
        <f>LibCentral!A141</f>
        <v>0</v>
      </c>
      <c r="C141">
        <f>LibCentral!AA141</f>
        <v>0</v>
      </c>
    </row>
    <row r="142" spans="1:3" x14ac:dyDescent="0.15">
      <c r="A142" s="1">
        <f>LibCentral!C142*1</f>
        <v>0</v>
      </c>
      <c r="B142">
        <f>LibCentral!A142</f>
        <v>0</v>
      </c>
      <c r="C142">
        <f>LibCentral!AA142</f>
        <v>0</v>
      </c>
    </row>
    <row r="143" spans="1:3" x14ac:dyDescent="0.15">
      <c r="A143" s="1">
        <f>LibCentral!C143*1</f>
        <v>0</v>
      </c>
      <c r="B143">
        <f>LibCentral!A143</f>
        <v>0</v>
      </c>
      <c r="C143">
        <f>LibCentral!AA143</f>
        <v>0</v>
      </c>
    </row>
    <row r="144" spans="1:3" x14ac:dyDescent="0.15">
      <c r="A144" s="1">
        <f>LibCentral!C144*1</f>
        <v>0</v>
      </c>
      <c r="B144">
        <f>LibCentral!A144</f>
        <v>0</v>
      </c>
      <c r="C144">
        <f>LibCentral!AA144</f>
        <v>0</v>
      </c>
    </row>
    <row r="145" spans="1:3" x14ac:dyDescent="0.15">
      <c r="A145" s="1">
        <f>LibCentral!C145*1</f>
        <v>0</v>
      </c>
      <c r="B145">
        <f>LibCentral!A145</f>
        <v>0</v>
      </c>
      <c r="C145">
        <f>LibCentral!AA145</f>
        <v>0</v>
      </c>
    </row>
    <row r="146" spans="1:3" x14ac:dyDescent="0.15">
      <c r="A146" s="1">
        <f>LibCentral!C146*1</f>
        <v>0</v>
      </c>
      <c r="B146">
        <f>LibCentral!A146</f>
        <v>0</v>
      </c>
      <c r="C146">
        <f>LibCentral!AA146</f>
        <v>0</v>
      </c>
    </row>
    <row r="147" spans="1:3" x14ac:dyDescent="0.15">
      <c r="A147" s="1">
        <f>LibCentral!C147*1</f>
        <v>0</v>
      </c>
      <c r="B147">
        <f>LibCentral!A147</f>
        <v>0</v>
      </c>
      <c r="C147">
        <f>LibCentral!AA147</f>
        <v>0</v>
      </c>
    </row>
    <row r="148" spans="1:3" x14ac:dyDescent="0.15">
      <c r="A148" s="1">
        <f>LibCentral!C148*1</f>
        <v>0</v>
      </c>
      <c r="B148">
        <f>LibCentral!A148</f>
        <v>0</v>
      </c>
      <c r="C148">
        <f>LibCentral!AA148</f>
        <v>0</v>
      </c>
    </row>
    <row r="149" spans="1:3" x14ac:dyDescent="0.15">
      <c r="A149" s="1">
        <f>LibCentral!C149*1</f>
        <v>0</v>
      </c>
      <c r="B149">
        <f>LibCentral!A149</f>
        <v>0</v>
      </c>
      <c r="C149">
        <f>LibCentral!AA149</f>
        <v>0</v>
      </c>
    </row>
    <row r="150" spans="1:3" x14ac:dyDescent="0.15">
      <c r="A150" s="1">
        <f>LibCentral!C150*1</f>
        <v>0</v>
      </c>
      <c r="B150">
        <f>LibCentral!A150</f>
        <v>0</v>
      </c>
      <c r="C150">
        <f>LibCentral!AA150</f>
        <v>0</v>
      </c>
    </row>
    <row r="151" spans="1:3" x14ac:dyDescent="0.15">
      <c r="A151" s="1">
        <f>LibCentral!C151*1</f>
        <v>0</v>
      </c>
      <c r="B151">
        <f>LibCentral!A151</f>
        <v>0</v>
      </c>
      <c r="C151">
        <f>LibCentral!AA151</f>
        <v>0</v>
      </c>
    </row>
    <row r="152" spans="1:3" x14ac:dyDescent="0.15">
      <c r="A152" s="1">
        <f>LibCentral!C152*1</f>
        <v>0</v>
      </c>
      <c r="B152">
        <f>LibCentral!A152</f>
        <v>0</v>
      </c>
      <c r="C152">
        <f>LibCentral!AA152</f>
        <v>0</v>
      </c>
    </row>
    <row r="153" spans="1:3" x14ac:dyDescent="0.15">
      <c r="A153" s="1">
        <f>LibCentral!C153*1</f>
        <v>0</v>
      </c>
      <c r="B153">
        <f>LibCentral!A153</f>
        <v>0</v>
      </c>
      <c r="C153">
        <f>LibCentral!AA153</f>
        <v>0</v>
      </c>
    </row>
    <row r="154" spans="1:3" x14ac:dyDescent="0.15">
      <c r="A154" s="1">
        <f>LibCentral!C154*1</f>
        <v>0</v>
      </c>
      <c r="B154">
        <f>LibCentral!A154</f>
        <v>0</v>
      </c>
      <c r="C154">
        <f>LibCentral!AA154</f>
        <v>0</v>
      </c>
    </row>
    <row r="155" spans="1:3" x14ac:dyDescent="0.15">
      <c r="A155" s="1">
        <f>LibCentral!C155*1</f>
        <v>0</v>
      </c>
      <c r="B155">
        <f>LibCentral!A155</f>
        <v>0</v>
      </c>
      <c r="C155">
        <f>LibCentral!AA155</f>
        <v>0</v>
      </c>
    </row>
    <row r="156" spans="1:3" x14ac:dyDescent="0.15">
      <c r="A156" s="1">
        <f>LibCentral!C156*1</f>
        <v>0</v>
      </c>
      <c r="B156">
        <f>LibCentral!A156</f>
        <v>0</v>
      </c>
      <c r="C156">
        <f>LibCentral!AA156</f>
        <v>0</v>
      </c>
    </row>
    <row r="157" spans="1:3" x14ac:dyDescent="0.15">
      <c r="A157" s="1">
        <f>LibCentral!C157*1</f>
        <v>0</v>
      </c>
      <c r="B157">
        <f>LibCentral!A157</f>
        <v>0</v>
      </c>
      <c r="C157">
        <f>LibCentral!AA157</f>
        <v>0</v>
      </c>
    </row>
    <row r="158" spans="1:3" x14ac:dyDescent="0.15">
      <c r="A158" s="1">
        <f>LibCentral!C158*1</f>
        <v>0</v>
      </c>
      <c r="B158">
        <f>LibCentral!A158</f>
        <v>0</v>
      </c>
      <c r="C158">
        <f>LibCentral!AA158</f>
        <v>0</v>
      </c>
    </row>
    <row r="159" spans="1:3" x14ac:dyDescent="0.15">
      <c r="A159" s="1">
        <f>LibCentral!C159*1</f>
        <v>0</v>
      </c>
      <c r="B159">
        <f>LibCentral!A159</f>
        <v>0</v>
      </c>
      <c r="C159">
        <f>LibCentral!AA159</f>
        <v>0</v>
      </c>
    </row>
    <row r="160" spans="1:3" x14ac:dyDescent="0.15">
      <c r="A160" s="1">
        <f>LibCentral!C160*1</f>
        <v>0</v>
      </c>
      <c r="B160">
        <f>LibCentral!A160</f>
        <v>0</v>
      </c>
      <c r="C160">
        <f>LibCentral!AA160</f>
        <v>0</v>
      </c>
    </row>
    <row r="161" spans="1:3" x14ac:dyDescent="0.15">
      <c r="A161" s="1">
        <f>LibCentral!C161*1</f>
        <v>0</v>
      </c>
      <c r="B161">
        <f>LibCentral!A161</f>
        <v>0</v>
      </c>
      <c r="C161">
        <f>LibCentral!AA161</f>
        <v>0</v>
      </c>
    </row>
    <row r="162" spans="1:3" x14ac:dyDescent="0.15">
      <c r="A162" s="1">
        <f>LibCentral!C162*1</f>
        <v>0</v>
      </c>
      <c r="B162">
        <f>LibCentral!A162</f>
        <v>0</v>
      </c>
      <c r="C162">
        <f>LibCentral!AA162</f>
        <v>0</v>
      </c>
    </row>
    <row r="163" spans="1:3" x14ac:dyDescent="0.15">
      <c r="A163" s="1">
        <f>LibCentral!C163*1</f>
        <v>0</v>
      </c>
      <c r="B163">
        <f>LibCentral!A163</f>
        <v>0</v>
      </c>
      <c r="C163">
        <f>LibCentral!AA163</f>
        <v>0</v>
      </c>
    </row>
    <row r="164" spans="1:3" x14ac:dyDescent="0.15">
      <c r="A164" s="1">
        <f>LibCentral!C164*1</f>
        <v>0</v>
      </c>
      <c r="B164">
        <f>LibCentral!A164</f>
        <v>0</v>
      </c>
      <c r="C164">
        <f>LibCentral!AA164</f>
        <v>0</v>
      </c>
    </row>
    <row r="165" spans="1:3" x14ac:dyDescent="0.15">
      <c r="A165" s="1">
        <f>LibCentral!C165*1</f>
        <v>0</v>
      </c>
      <c r="B165">
        <f>LibCentral!A165</f>
        <v>0</v>
      </c>
      <c r="C165">
        <f>LibCentral!AA165</f>
        <v>0</v>
      </c>
    </row>
    <row r="166" spans="1:3" x14ac:dyDescent="0.15">
      <c r="A166" s="1">
        <f>LibCentral!C166*1</f>
        <v>0</v>
      </c>
      <c r="B166">
        <f>LibCentral!A166</f>
        <v>0</v>
      </c>
      <c r="C166">
        <f>LibCentral!AA166</f>
        <v>0</v>
      </c>
    </row>
    <row r="167" spans="1:3" x14ac:dyDescent="0.15">
      <c r="A167" s="1">
        <f>LibCentral!C167*1</f>
        <v>0</v>
      </c>
      <c r="B167">
        <f>LibCentral!A167</f>
        <v>0</v>
      </c>
      <c r="C167">
        <f>LibCentral!AA167</f>
        <v>0</v>
      </c>
    </row>
    <row r="168" spans="1:3" x14ac:dyDescent="0.15">
      <c r="A168" s="1">
        <f>LibCentral!C168*1</f>
        <v>0</v>
      </c>
      <c r="B168">
        <f>LibCentral!A168</f>
        <v>0</v>
      </c>
      <c r="C168">
        <f>LibCentral!AA168</f>
        <v>0</v>
      </c>
    </row>
    <row r="169" spans="1:3" x14ac:dyDescent="0.15">
      <c r="A169" s="1">
        <f>LibCentral!C169*1</f>
        <v>0</v>
      </c>
      <c r="B169">
        <f>LibCentral!A169</f>
        <v>0</v>
      </c>
      <c r="C169">
        <f>LibCentral!AA169</f>
        <v>0</v>
      </c>
    </row>
    <row r="170" spans="1:3" x14ac:dyDescent="0.15">
      <c r="A170" s="1">
        <f>LibCentral!C170*1</f>
        <v>0</v>
      </c>
      <c r="B170">
        <f>LibCentral!A170</f>
        <v>0</v>
      </c>
      <c r="C170">
        <f>LibCentral!AA170</f>
        <v>0</v>
      </c>
    </row>
    <row r="171" spans="1:3" x14ac:dyDescent="0.15">
      <c r="A171" s="1">
        <f>LibCentral!C171*1</f>
        <v>0</v>
      </c>
      <c r="B171">
        <f>LibCentral!A171</f>
        <v>0</v>
      </c>
      <c r="C171">
        <f>LibCentral!AA171</f>
        <v>0</v>
      </c>
    </row>
    <row r="172" spans="1:3" x14ac:dyDescent="0.15">
      <c r="A172" s="1">
        <f>LibCentral!C172*1</f>
        <v>0</v>
      </c>
      <c r="B172">
        <f>LibCentral!A172</f>
        <v>0</v>
      </c>
      <c r="C172">
        <f>LibCentral!AA172</f>
        <v>0</v>
      </c>
    </row>
    <row r="173" spans="1:3" x14ac:dyDescent="0.15">
      <c r="A173" s="1">
        <f>LibCentral!C173*1</f>
        <v>0</v>
      </c>
      <c r="B173">
        <f>LibCentral!A173</f>
        <v>0</v>
      </c>
      <c r="C173">
        <f>LibCentral!AA173</f>
        <v>0</v>
      </c>
    </row>
    <row r="174" spans="1:3" x14ac:dyDescent="0.15">
      <c r="A174" s="1">
        <f>LibCentral!C174*1</f>
        <v>0</v>
      </c>
      <c r="B174">
        <f>LibCentral!A174</f>
        <v>0</v>
      </c>
      <c r="C174">
        <f>LibCentral!AA174</f>
        <v>0</v>
      </c>
    </row>
    <row r="175" spans="1:3" x14ac:dyDescent="0.15">
      <c r="A175" s="1">
        <f>LibCentral!C175*1</f>
        <v>0</v>
      </c>
      <c r="B175">
        <f>LibCentral!A175</f>
        <v>0</v>
      </c>
      <c r="C175">
        <f>LibCentral!AA175</f>
        <v>0</v>
      </c>
    </row>
    <row r="176" spans="1:3" x14ac:dyDescent="0.15">
      <c r="A176" s="1">
        <f>LibCentral!C176*1</f>
        <v>0</v>
      </c>
      <c r="B176">
        <f>LibCentral!A176</f>
        <v>0</v>
      </c>
      <c r="C176">
        <f>LibCentral!AA176</f>
        <v>0</v>
      </c>
    </row>
    <row r="177" spans="1:3" x14ac:dyDescent="0.15">
      <c r="A177" s="1">
        <f>LibCentral!C177*1</f>
        <v>0</v>
      </c>
      <c r="B177">
        <f>LibCentral!A177</f>
        <v>0</v>
      </c>
      <c r="C177">
        <f>LibCentral!AA177</f>
        <v>0</v>
      </c>
    </row>
    <row r="178" spans="1:3" x14ac:dyDescent="0.15">
      <c r="A178" s="1">
        <f>LibCentral!C178*1</f>
        <v>0</v>
      </c>
      <c r="B178">
        <f>LibCentral!A178</f>
        <v>0</v>
      </c>
      <c r="C178">
        <f>LibCentral!AA178</f>
        <v>0</v>
      </c>
    </row>
    <row r="179" spans="1:3" x14ac:dyDescent="0.15">
      <c r="A179" s="1">
        <f>LibCentral!C179*1</f>
        <v>0</v>
      </c>
      <c r="B179">
        <f>LibCentral!A179</f>
        <v>0</v>
      </c>
      <c r="C179">
        <f>LibCentral!AA179</f>
        <v>0</v>
      </c>
    </row>
    <row r="180" spans="1:3" x14ac:dyDescent="0.15">
      <c r="A180" s="1">
        <f>LibCentral!C180*1</f>
        <v>0</v>
      </c>
      <c r="B180">
        <f>LibCentral!A180</f>
        <v>0</v>
      </c>
      <c r="C180">
        <f>LibCentral!AA180</f>
        <v>0</v>
      </c>
    </row>
    <row r="181" spans="1:3" x14ac:dyDescent="0.15">
      <c r="A181" s="1">
        <f>LibCentral!C181*1</f>
        <v>0</v>
      </c>
      <c r="B181">
        <f>LibCentral!A181</f>
        <v>0</v>
      </c>
      <c r="C181">
        <f>LibCentral!AA181</f>
        <v>0</v>
      </c>
    </row>
    <row r="182" spans="1:3" x14ac:dyDescent="0.15">
      <c r="A182" s="1">
        <f>LibCentral!C182*1</f>
        <v>0</v>
      </c>
      <c r="B182">
        <f>LibCentral!A182</f>
        <v>0</v>
      </c>
      <c r="C182">
        <f>LibCentral!AA182</f>
        <v>0</v>
      </c>
    </row>
    <row r="183" spans="1:3" x14ac:dyDescent="0.15">
      <c r="A183" s="1">
        <f>LibCentral!C183*1</f>
        <v>0</v>
      </c>
      <c r="B183">
        <f>LibCentral!A183</f>
        <v>0</v>
      </c>
      <c r="C183">
        <f>LibCentral!AA183</f>
        <v>0</v>
      </c>
    </row>
    <row r="184" spans="1:3" x14ac:dyDescent="0.15">
      <c r="A184" s="1">
        <f>LibCentral!C184*1</f>
        <v>0</v>
      </c>
      <c r="B184">
        <f>LibCentral!A184</f>
        <v>0</v>
      </c>
      <c r="C184">
        <f>LibCentral!AA184</f>
        <v>0</v>
      </c>
    </row>
    <row r="185" spans="1:3" x14ac:dyDescent="0.15">
      <c r="A185" s="1">
        <f>LibCentral!C185*1</f>
        <v>0</v>
      </c>
      <c r="B185">
        <f>LibCentral!A185</f>
        <v>0</v>
      </c>
      <c r="C185">
        <f>LibCentral!AA185</f>
        <v>0</v>
      </c>
    </row>
    <row r="186" spans="1:3" x14ac:dyDescent="0.15">
      <c r="A186" s="1">
        <f>LibCentral!C186*1</f>
        <v>0</v>
      </c>
      <c r="B186">
        <f>LibCentral!A186</f>
        <v>0</v>
      </c>
      <c r="C186">
        <f>LibCentral!AA186</f>
        <v>0</v>
      </c>
    </row>
    <row r="187" spans="1:3" x14ac:dyDescent="0.15">
      <c r="A187" s="1">
        <f>LibCentral!C187*1</f>
        <v>0</v>
      </c>
      <c r="B187">
        <f>LibCentral!A187</f>
        <v>0</v>
      </c>
      <c r="C187">
        <f>LibCentral!AA187</f>
        <v>0</v>
      </c>
    </row>
    <row r="188" spans="1:3" x14ac:dyDescent="0.15">
      <c r="A188" s="1">
        <f>LibCentral!C188*1</f>
        <v>0</v>
      </c>
      <c r="B188">
        <f>LibCentral!A188</f>
        <v>0</v>
      </c>
      <c r="C188">
        <f>LibCentral!AA188</f>
        <v>0</v>
      </c>
    </row>
    <row r="189" spans="1:3" x14ac:dyDescent="0.15">
      <c r="A189" s="1">
        <f>LibCentral!C189*1</f>
        <v>0</v>
      </c>
      <c r="B189">
        <f>LibCentral!A189</f>
        <v>0</v>
      </c>
      <c r="C189">
        <f>LibCentral!AA189</f>
        <v>0</v>
      </c>
    </row>
    <row r="190" spans="1:3" x14ac:dyDescent="0.15">
      <c r="A190" s="1">
        <f>LibCentral!C190*1</f>
        <v>0</v>
      </c>
      <c r="B190">
        <f>LibCentral!A190</f>
        <v>0</v>
      </c>
      <c r="C190">
        <f>LibCentral!AA190</f>
        <v>0</v>
      </c>
    </row>
    <row r="191" spans="1:3" x14ac:dyDescent="0.15">
      <c r="A191" s="1">
        <f>LibCentral!C191*1</f>
        <v>0</v>
      </c>
      <c r="B191">
        <f>LibCentral!A191</f>
        <v>0</v>
      </c>
      <c r="C191">
        <f>LibCentral!AA191</f>
        <v>0</v>
      </c>
    </row>
    <row r="192" spans="1:3" x14ac:dyDescent="0.15">
      <c r="A192" s="1">
        <f>LibCentral!C192*1</f>
        <v>0</v>
      </c>
      <c r="B192">
        <f>LibCentral!A192</f>
        <v>0</v>
      </c>
      <c r="C192">
        <f>LibCentral!AA192</f>
        <v>0</v>
      </c>
    </row>
    <row r="193" spans="1:3" x14ac:dyDescent="0.15">
      <c r="A193" s="1">
        <f>LibCentral!C193*1</f>
        <v>0</v>
      </c>
      <c r="B193">
        <f>LibCentral!A193</f>
        <v>0</v>
      </c>
      <c r="C193">
        <f>LibCentral!AA193</f>
        <v>0</v>
      </c>
    </row>
    <row r="194" spans="1:3" x14ac:dyDescent="0.15">
      <c r="A194" s="1">
        <f>LibCentral!C194*1</f>
        <v>0</v>
      </c>
      <c r="B194">
        <f>LibCentral!A194</f>
        <v>0</v>
      </c>
      <c r="C194">
        <f>LibCentral!AA194</f>
        <v>0</v>
      </c>
    </row>
    <row r="195" spans="1:3" x14ac:dyDescent="0.15">
      <c r="A195" s="1">
        <f>LibCentral!C195*1</f>
        <v>0</v>
      </c>
      <c r="B195">
        <f>LibCentral!A195</f>
        <v>0</v>
      </c>
      <c r="C195">
        <f>LibCentral!AA195</f>
        <v>0</v>
      </c>
    </row>
    <row r="196" spans="1:3" x14ac:dyDescent="0.15">
      <c r="A196" s="1">
        <f>LibCentral!C196*1</f>
        <v>0</v>
      </c>
      <c r="B196">
        <f>LibCentral!A196</f>
        <v>0</v>
      </c>
      <c r="C196">
        <f>LibCentral!AA196</f>
        <v>0</v>
      </c>
    </row>
    <row r="197" spans="1:3" x14ac:dyDescent="0.15">
      <c r="A197" s="1">
        <f>LibCentral!C197*1</f>
        <v>0</v>
      </c>
      <c r="B197">
        <f>LibCentral!A197</f>
        <v>0</v>
      </c>
      <c r="C197">
        <f>LibCentral!AA197</f>
        <v>0</v>
      </c>
    </row>
    <row r="198" spans="1:3" x14ac:dyDescent="0.15">
      <c r="A198" s="1">
        <f>LibCentral!C198*1</f>
        <v>0</v>
      </c>
      <c r="B198">
        <f>LibCentral!A198</f>
        <v>0</v>
      </c>
      <c r="C198">
        <f>LibCentral!AA198</f>
        <v>0</v>
      </c>
    </row>
    <row r="199" spans="1:3" x14ac:dyDescent="0.15">
      <c r="A199" s="1">
        <f>LibCentral!C199*1</f>
        <v>0</v>
      </c>
      <c r="B199">
        <f>LibCentral!A199</f>
        <v>0</v>
      </c>
      <c r="C199">
        <f>LibCentral!AA199</f>
        <v>0</v>
      </c>
    </row>
    <row r="200" spans="1:3" x14ac:dyDescent="0.15">
      <c r="A200" s="1">
        <f>LibCentral!C200*1</f>
        <v>0</v>
      </c>
      <c r="B200">
        <f>LibCentral!A200</f>
        <v>0</v>
      </c>
      <c r="C200">
        <f>LibCentral!AA200</f>
        <v>0</v>
      </c>
    </row>
    <row r="201" spans="1:3" x14ac:dyDescent="0.15">
      <c r="A201" s="1">
        <f>LibCentral!C201*1</f>
        <v>0</v>
      </c>
      <c r="B201">
        <f>LibCentral!A201</f>
        <v>0</v>
      </c>
      <c r="C201">
        <f>LibCentral!AA201</f>
        <v>0</v>
      </c>
    </row>
    <row r="202" spans="1:3" x14ac:dyDescent="0.15">
      <c r="A202" s="1">
        <f>LibCentral!C202*1</f>
        <v>0</v>
      </c>
      <c r="B202">
        <f>LibCentral!A202</f>
        <v>0</v>
      </c>
      <c r="C202">
        <f>LibCentral!AA202</f>
        <v>0</v>
      </c>
    </row>
    <row r="203" spans="1:3" x14ac:dyDescent="0.15">
      <c r="A203" s="1">
        <f>LibCentral!C203*1</f>
        <v>0</v>
      </c>
      <c r="B203">
        <f>LibCentral!A203</f>
        <v>0</v>
      </c>
      <c r="C203">
        <f>LibCentral!AA203</f>
        <v>0</v>
      </c>
    </row>
    <row r="204" spans="1:3" x14ac:dyDescent="0.15">
      <c r="A204" s="1">
        <f>LibCentral!C204*1</f>
        <v>0</v>
      </c>
      <c r="B204">
        <f>LibCentral!A204</f>
        <v>0</v>
      </c>
      <c r="C204">
        <f>LibCentral!AA204</f>
        <v>0</v>
      </c>
    </row>
    <row r="205" spans="1:3" x14ac:dyDescent="0.15">
      <c r="A205" s="1">
        <f>LibCentral!C205*1</f>
        <v>0</v>
      </c>
      <c r="B205">
        <f>LibCentral!A205</f>
        <v>0</v>
      </c>
      <c r="C205">
        <f>LibCentral!AA205</f>
        <v>0</v>
      </c>
    </row>
    <row r="206" spans="1:3" x14ac:dyDescent="0.15">
      <c r="A206" s="1">
        <f>LibCentral!C206*1</f>
        <v>0</v>
      </c>
      <c r="B206">
        <f>LibCentral!A206</f>
        <v>0</v>
      </c>
      <c r="C206">
        <f>LibCentral!AA206</f>
        <v>0</v>
      </c>
    </row>
    <row r="207" spans="1:3" x14ac:dyDescent="0.15">
      <c r="A207" s="1">
        <f>LibCentral!C207*1</f>
        <v>0</v>
      </c>
      <c r="B207">
        <f>LibCentral!A207</f>
        <v>0</v>
      </c>
      <c r="C207">
        <f>LibCentral!AA207</f>
        <v>0</v>
      </c>
    </row>
    <row r="208" spans="1:3" x14ac:dyDescent="0.15">
      <c r="A208" s="1">
        <f>LibCentral!C208*1</f>
        <v>0</v>
      </c>
      <c r="B208">
        <f>LibCentral!A208</f>
        <v>0</v>
      </c>
      <c r="C208">
        <f>LibCentral!AA208</f>
        <v>0</v>
      </c>
    </row>
    <row r="209" spans="1:3" x14ac:dyDescent="0.15">
      <c r="A209" s="1">
        <f>LibCentral!C209*1</f>
        <v>0</v>
      </c>
      <c r="B209">
        <f>LibCentral!A209</f>
        <v>0</v>
      </c>
      <c r="C209">
        <f>LibCentral!AA209</f>
        <v>0</v>
      </c>
    </row>
    <row r="210" spans="1:3" x14ac:dyDescent="0.15">
      <c r="A210" s="1">
        <f>LibCentral!C210*1</f>
        <v>0</v>
      </c>
      <c r="B210">
        <f>LibCentral!A210</f>
        <v>0</v>
      </c>
      <c r="C210">
        <f>LibCentral!AA210</f>
        <v>0</v>
      </c>
    </row>
    <row r="211" spans="1:3" x14ac:dyDescent="0.15">
      <c r="A211" s="1">
        <f>LibCentral!C211*1</f>
        <v>0</v>
      </c>
      <c r="B211">
        <f>LibCentral!A211</f>
        <v>0</v>
      </c>
      <c r="C211">
        <f>LibCentral!AA211</f>
        <v>0</v>
      </c>
    </row>
    <row r="212" spans="1:3" x14ac:dyDescent="0.15">
      <c r="A212" s="1">
        <f>LibCentral!C212*1</f>
        <v>0</v>
      </c>
      <c r="B212">
        <f>LibCentral!A212</f>
        <v>0</v>
      </c>
      <c r="C212">
        <f>LibCentral!AA212</f>
        <v>0</v>
      </c>
    </row>
    <row r="213" spans="1:3" x14ac:dyDescent="0.15">
      <c r="A213" s="1">
        <f>LibCentral!C213*1</f>
        <v>0</v>
      </c>
      <c r="B213">
        <f>LibCentral!A213</f>
        <v>0</v>
      </c>
      <c r="C213">
        <f>LibCentral!AA213</f>
        <v>0</v>
      </c>
    </row>
    <row r="214" spans="1:3" x14ac:dyDescent="0.15">
      <c r="A214" s="1">
        <f>LibCentral!C214*1</f>
        <v>0</v>
      </c>
      <c r="B214">
        <f>LibCentral!A214</f>
        <v>0</v>
      </c>
      <c r="C214">
        <f>LibCentral!AA214</f>
        <v>0</v>
      </c>
    </row>
    <row r="215" spans="1:3" x14ac:dyDescent="0.15">
      <c r="A215" s="1">
        <f>LibCentral!C215*1</f>
        <v>0</v>
      </c>
      <c r="B215">
        <f>LibCentral!A215</f>
        <v>0</v>
      </c>
      <c r="C215">
        <f>LibCentral!AA215</f>
        <v>0</v>
      </c>
    </row>
    <row r="216" spans="1:3" x14ac:dyDescent="0.15">
      <c r="A216" s="1">
        <f>LibCentral!C216*1</f>
        <v>0</v>
      </c>
      <c r="B216">
        <f>LibCentral!A216</f>
        <v>0</v>
      </c>
      <c r="C216">
        <f>LibCentral!AA216</f>
        <v>0</v>
      </c>
    </row>
    <row r="217" spans="1:3" x14ac:dyDescent="0.15">
      <c r="A217" s="1">
        <f>LibCentral!C217*1</f>
        <v>0</v>
      </c>
      <c r="B217">
        <f>LibCentral!A217</f>
        <v>0</v>
      </c>
      <c r="C217">
        <f>LibCentral!AA217</f>
        <v>0</v>
      </c>
    </row>
    <row r="218" spans="1:3" x14ac:dyDescent="0.15">
      <c r="A218" s="1">
        <f>LibCentral!C218*1</f>
        <v>0</v>
      </c>
      <c r="B218">
        <f>LibCentral!A218</f>
        <v>0</v>
      </c>
      <c r="C218">
        <f>LibCentral!AA218</f>
        <v>0</v>
      </c>
    </row>
    <row r="219" spans="1:3" x14ac:dyDescent="0.15">
      <c r="A219" s="1">
        <f>LibCentral!C219*1</f>
        <v>0</v>
      </c>
      <c r="B219">
        <f>LibCentral!A219</f>
        <v>0</v>
      </c>
      <c r="C219">
        <f>LibCentral!AA219</f>
        <v>0</v>
      </c>
    </row>
    <row r="220" spans="1:3" x14ac:dyDescent="0.15">
      <c r="A220" s="1">
        <f>LibCentral!C220*1</f>
        <v>0</v>
      </c>
      <c r="B220">
        <f>LibCentral!A220</f>
        <v>0</v>
      </c>
      <c r="C220">
        <f>LibCentral!AA220</f>
        <v>0</v>
      </c>
    </row>
    <row r="221" spans="1:3" x14ac:dyDescent="0.15">
      <c r="A221" s="1">
        <f>LibCentral!C221*1</f>
        <v>0</v>
      </c>
      <c r="B221">
        <f>LibCentral!A221</f>
        <v>0</v>
      </c>
      <c r="C221">
        <f>LibCentral!AA221</f>
        <v>0</v>
      </c>
    </row>
    <row r="222" spans="1:3" x14ac:dyDescent="0.15">
      <c r="A222" s="1">
        <f>LibCentral!C222*1</f>
        <v>0</v>
      </c>
      <c r="B222">
        <f>LibCentral!A222</f>
        <v>0</v>
      </c>
      <c r="C222">
        <f>LibCentral!AA222</f>
        <v>0</v>
      </c>
    </row>
    <row r="223" spans="1:3" x14ac:dyDescent="0.15">
      <c r="A223" s="1">
        <f>LibCentral!C223*1</f>
        <v>0</v>
      </c>
      <c r="B223">
        <f>LibCentral!A223</f>
        <v>0</v>
      </c>
      <c r="C223">
        <f>LibCentral!AA223</f>
        <v>0</v>
      </c>
    </row>
    <row r="224" spans="1:3" x14ac:dyDescent="0.15">
      <c r="A224" s="1">
        <f>LibCentral!C224*1</f>
        <v>0</v>
      </c>
      <c r="B224">
        <f>LibCentral!A224</f>
        <v>0</v>
      </c>
      <c r="C224">
        <f>LibCentral!AA224</f>
        <v>0</v>
      </c>
    </row>
    <row r="225" spans="1:3" x14ac:dyDescent="0.15">
      <c r="A225" s="1">
        <f>LibCentral!C225*1</f>
        <v>0</v>
      </c>
      <c r="B225">
        <f>LibCentral!A225</f>
        <v>0</v>
      </c>
      <c r="C225">
        <f>LibCentral!AA225</f>
        <v>0</v>
      </c>
    </row>
    <row r="226" spans="1:3" x14ac:dyDescent="0.15">
      <c r="A226" s="1">
        <f>LibCentral!C226*1</f>
        <v>0</v>
      </c>
      <c r="B226">
        <f>LibCentral!A226</f>
        <v>0</v>
      </c>
      <c r="C226">
        <f>LibCentral!AA226</f>
        <v>0</v>
      </c>
    </row>
    <row r="227" spans="1:3" x14ac:dyDescent="0.15">
      <c r="A227" s="1">
        <f>LibCentral!C227*1</f>
        <v>0</v>
      </c>
      <c r="B227">
        <f>LibCentral!A227</f>
        <v>0</v>
      </c>
      <c r="C227">
        <f>LibCentral!AA227</f>
        <v>0</v>
      </c>
    </row>
    <row r="228" spans="1:3" x14ac:dyDescent="0.15">
      <c r="A228" s="1">
        <f>LibCentral!C228*1</f>
        <v>0</v>
      </c>
      <c r="B228">
        <f>LibCentral!A228</f>
        <v>0</v>
      </c>
      <c r="C228">
        <f>LibCentral!AA228</f>
        <v>0</v>
      </c>
    </row>
    <row r="229" spans="1:3" x14ac:dyDescent="0.15">
      <c r="A229" s="1">
        <f>LibCentral!C229*1</f>
        <v>0</v>
      </c>
      <c r="B229">
        <f>LibCentral!A229</f>
        <v>0</v>
      </c>
      <c r="C229">
        <f>LibCentral!AA229</f>
        <v>0</v>
      </c>
    </row>
    <row r="230" spans="1:3" x14ac:dyDescent="0.15">
      <c r="A230" s="1">
        <f>LibCentral!C230*1</f>
        <v>0</v>
      </c>
      <c r="B230">
        <f>LibCentral!A230</f>
        <v>0</v>
      </c>
      <c r="C230">
        <f>LibCentral!AA230</f>
        <v>0</v>
      </c>
    </row>
    <row r="231" spans="1:3" x14ac:dyDescent="0.15">
      <c r="A231" s="1">
        <f>LibCentral!C231*1</f>
        <v>0</v>
      </c>
      <c r="B231">
        <f>LibCentral!A231</f>
        <v>0</v>
      </c>
      <c r="C231">
        <f>LibCentral!AA231</f>
        <v>0</v>
      </c>
    </row>
    <row r="232" spans="1:3" x14ac:dyDescent="0.15">
      <c r="A232" s="1">
        <f>LibCentral!C232*1</f>
        <v>0</v>
      </c>
      <c r="B232">
        <f>LibCentral!A232</f>
        <v>0</v>
      </c>
      <c r="C232">
        <f>LibCentral!AA232</f>
        <v>0</v>
      </c>
    </row>
    <row r="233" spans="1:3" x14ac:dyDescent="0.15">
      <c r="A233" s="1">
        <f>LibCentral!C233*1</f>
        <v>0</v>
      </c>
      <c r="B233">
        <f>LibCentral!A233</f>
        <v>0</v>
      </c>
      <c r="C233">
        <f>LibCentral!AA233</f>
        <v>0</v>
      </c>
    </row>
    <row r="234" spans="1:3" x14ac:dyDescent="0.15">
      <c r="A234" s="1">
        <f>LibCentral!C234*1</f>
        <v>0</v>
      </c>
      <c r="B234">
        <f>LibCentral!A234</f>
        <v>0</v>
      </c>
      <c r="C234">
        <f>LibCentral!AA234</f>
        <v>0</v>
      </c>
    </row>
    <row r="235" spans="1:3" x14ac:dyDescent="0.15">
      <c r="A235" s="1">
        <f>LibCentral!C235*1</f>
        <v>0</v>
      </c>
      <c r="B235">
        <f>LibCentral!A235</f>
        <v>0</v>
      </c>
      <c r="C235">
        <f>LibCentral!AA235</f>
        <v>0</v>
      </c>
    </row>
    <row r="236" spans="1:3" x14ac:dyDescent="0.15">
      <c r="A236" s="1">
        <f>LibCentral!C236*1</f>
        <v>0</v>
      </c>
      <c r="B236">
        <f>LibCentral!A236</f>
        <v>0</v>
      </c>
      <c r="C236">
        <f>LibCentral!AA236</f>
        <v>0</v>
      </c>
    </row>
    <row r="237" spans="1:3" x14ac:dyDescent="0.15">
      <c r="A237" s="1">
        <f>LibCentral!C237*1</f>
        <v>0</v>
      </c>
      <c r="B237">
        <f>LibCentral!A237</f>
        <v>0</v>
      </c>
      <c r="C237">
        <f>LibCentral!AA237</f>
        <v>0</v>
      </c>
    </row>
    <row r="238" spans="1:3" x14ac:dyDescent="0.15">
      <c r="A238" s="1">
        <f>LibCentral!C238*1</f>
        <v>0</v>
      </c>
      <c r="B238">
        <f>LibCentral!A238</f>
        <v>0</v>
      </c>
      <c r="C238">
        <f>LibCentral!AA238</f>
        <v>0</v>
      </c>
    </row>
    <row r="239" spans="1:3" x14ac:dyDescent="0.15">
      <c r="A239" s="1">
        <f>LibCentral!C239*1</f>
        <v>0</v>
      </c>
      <c r="B239">
        <f>LibCentral!A239</f>
        <v>0</v>
      </c>
      <c r="C239">
        <f>LibCentral!AA239</f>
        <v>0</v>
      </c>
    </row>
    <row r="240" spans="1:3" x14ac:dyDescent="0.15">
      <c r="A240" s="1">
        <f>LibCentral!C240*1</f>
        <v>0</v>
      </c>
      <c r="B240">
        <f>LibCentral!A240</f>
        <v>0</v>
      </c>
      <c r="C240">
        <f>LibCentral!AA240</f>
        <v>0</v>
      </c>
    </row>
    <row r="241" spans="1:3" x14ac:dyDescent="0.15">
      <c r="A241" s="1">
        <f>LibCentral!C241*1</f>
        <v>0</v>
      </c>
      <c r="B241">
        <f>LibCentral!A241</f>
        <v>0</v>
      </c>
      <c r="C241">
        <f>LibCentral!AA241</f>
        <v>0</v>
      </c>
    </row>
    <row r="242" spans="1:3" x14ac:dyDescent="0.15">
      <c r="A242" s="1">
        <f>LibCentral!C242*1</f>
        <v>0</v>
      </c>
      <c r="B242">
        <f>LibCentral!A242</f>
        <v>0</v>
      </c>
      <c r="C242">
        <f>LibCentral!AA242</f>
        <v>0</v>
      </c>
    </row>
    <row r="243" spans="1:3" x14ac:dyDescent="0.15">
      <c r="A243" s="1">
        <f>LibCentral!C243*1</f>
        <v>0</v>
      </c>
      <c r="B243">
        <f>LibCentral!A243</f>
        <v>0</v>
      </c>
      <c r="C243">
        <f>LibCentral!AA243</f>
        <v>0</v>
      </c>
    </row>
    <row r="244" spans="1:3" x14ac:dyDescent="0.15">
      <c r="A244" s="1">
        <f>LibCentral!C244*1</f>
        <v>0</v>
      </c>
      <c r="B244">
        <f>LibCentral!A244</f>
        <v>0</v>
      </c>
      <c r="C244">
        <f>LibCentral!AA244</f>
        <v>0</v>
      </c>
    </row>
    <row r="245" spans="1:3" x14ac:dyDescent="0.15">
      <c r="A245" s="1">
        <f>LibCentral!C245*1</f>
        <v>0</v>
      </c>
      <c r="B245">
        <f>LibCentral!A245</f>
        <v>0</v>
      </c>
      <c r="C245">
        <f>LibCentral!AA245</f>
        <v>0</v>
      </c>
    </row>
    <row r="246" spans="1:3" x14ac:dyDescent="0.15">
      <c r="A246" s="1">
        <f>LibCentral!C246*1</f>
        <v>0</v>
      </c>
      <c r="B246">
        <f>LibCentral!A246</f>
        <v>0</v>
      </c>
      <c r="C246">
        <f>LibCentral!AA246</f>
        <v>0</v>
      </c>
    </row>
    <row r="247" spans="1:3" x14ac:dyDescent="0.15">
      <c r="A247" s="1">
        <f>LibCentral!C247*1</f>
        <v>0</v>
      </c>
      <c r="B247">
        <f>LibCentral!A247</f>
        <v>0</v>
      </c>
      <c r="C247">
        <f>LibCentral!AA247</f>
        <v>0</v>
      </c>
    </row>
    <row r="248" spans="1:3" x14ac:dyDescent="0.15">
      <c r="A248" s="1">
        <f>LibCentral!C248*1</f>
        <v>0</v>
      </c>
      <c r="B248">
        <f>LibCentral!A248</f>
        <v>0</v>
      </c>
      <c r="C248">
        <f>LibCentral!AA248</f>
        <v>0</v>
      </c>
    </row>
    <row r="249" spans="1:3" x14ac:dyDescent="0.15">
      <c r="A249" s="1">
        <f>LibCentral!C249*1</f>
        <v>0</v>
      </c>
      <c r="B249">
        <f>LibCentral!A249</f>
        <v>0</v>
      </c>
      <c r="C249">
        <f>LibCentral!AA249</f>
        <v>0</v>
      </c>
    </row>
    <row r="250" spans="1:3" x14ac:dyDescent="0.15">
      <c r="A250" s="1">
        <f>LibCentral!C250*1</f>
        <v>0</v>
      </c>
      <c r="B250">
        <f>LibCentral!A250</f>
        <v>0</v>
      </c>
      <c r="C250">
        <f>LibCentral!AA250</f>
        <v>0</v>
      </c>
    </row>
    <row r="251" spans="1:3" x14ac:dyDescent="0.15">
      <c r="A251" s="1">
        <f>LibCentral!C251*1</f>
        <v>0</v>
      </c>
      <c r="B251">
        <f>LibCentral!A251</f>
        <v>0</v>
      </c>
      <c r="C251">
        <f>LibCentral!AA251</f>
        <v>0</v>
      </c>
    </row>
    <row r="252" spans="1:3" x14ac:dyDescent="0.15">
      <c r="A252" s="1">
        <f>LibCentral!C252*1</f>
        <v>0</v>
      </c>
      <c r="B252">
        <f>LibCentral!A252</f>
        <v>0</v>
      </c>
      <c r="C252">
        <f>LibCentral!AA252</f>
        <v>0</v>
      </c>
    </row>
    <row r="253" spans="1:3" x14ac:dyDescent="0.15">
      <c r="A253" s="1">
        <f>LibCentral!C253*1</f>
        <v>0</v>
      </c>
      <c r="B253">
        <f>LibCentral!A253</f>
        <v>0</v>
      </c>
      <c r="C253">
        <f>LibCentral!AA253</f>
        <v>0</v>
      </c>
    </row>
    <row r="254" spans="1:3" x14ac:dyDescent="0.15">
      <c r="A254" s="1">
        <f>LibCentral!C254*1</f>
        <v>0</v>
      </c>
      <c r="B254">
        <f>LibCentral!A254</f>
        <v>0</v>
      </c>
      <c r="C254">
        <f>LibCentral!AA254</f>
        <v>0</v>
      </c>
    </row>
    <row r="255" spans="1:3" x14ac:dyDescent="0.15">
      <c r="A255" s="1">
        <f>LibCentral!C255*1</f>
        <v>0</v>
      </c>
      <c r="B255">
        <f>LibCentral!A255</f>
        <v>0</v>
      </c>
      <c r="C255">
        <f>LibCentral!AA255</f>
        <v>0</v>
      </c>
    </row>
    <row r="256" spans="1:3" x14ac:dyDescent="0.15">
      <c r="A256" s="1">
        <f>LibCentral!C256*1</f>
        <v>0</v>
      </c>
      <c r="B256">
        <f>LibCentral!A256</f>
        <v>0</v>
      </c>
      <c r="C256">
        <f>LibCentral!AA256</f>
        <v>0</v>
      </c>
    </row>
    <row r="257" spans="1:3" x14ac:dyDescent="0.15">
      <c r="A257" s="1">
        <f>LibCentral!C257*1</f>
        <v>0</v>
      </c>
      <c r="B257">
        <f>LibCentral!A257</f>
        <v>0</v>
      </c>
      <c r="C257">
        <f>LibCentral!AA257</f>
        <v>0</v>
      </c>
    </row>
    <row r="258" spans="1:3" x14ac:dyDescent="0.15">
      <c r="A258" s="1">
        <f>LibCentral!C258*1</f>
        <v>0</v>
      </c>
      <c r="B258">
        <f>LibCentral!A258</f>
        <v>0</v>
      </c>
      <c r="C258">
        <f>LibCentral!AA258</f>
        <v>0</v>
      </c>
    </row>
    <row r="259" spans="1:3" x14ac:dyDescent="0.15">
      <c r="A259" s="1">
        <f>LibCentral!C259*1</f>
        <v>0</v>
      </c>
      <c r="B259">
        <f>LibCentral!A259</f>
        <v>0</v>
      </c>
      <c r="C259">
        <f>LibCentral!AA259</f>
        <v>0</v>
      </c>
    </row>
    <row r="260" spans="1:3" x14ac:dyDescent="0.15">
      <c r="A260" s="1">
        <f>LibCentral!C260*1</f>
        <v>0</v>
      </c>
      <c r="B260">
        <f>LibCentral!A260</f>
        <v>0</v>
      </c>
      <c r="C260">
        <f>LibCentral!AA260</f>
        <v>0</v>
      </c>
    </row>
    <row r="261" spans="1:3" x14ac:dyDescent="0.15">
      <c r="A261" s="1">
        <f>LibCentral!C261*1</f>
        <v>0</v>
      </c>
      <c r="B261">
        <f>LibCentral!A261</f>
        <v>0</v>
      </c>
      <c r="C261">
        <f>LibCentral!AA261</f>
        <v>0</v>
      </c>
    </row>
    <row r="262" spans="1:3" x14ac:dyDescent="0.15">
      <c r="A262" s="1">
        <f>LibCentral!C262*1</f>
        <v>0</v>
      </c>
      <c r="B262">
        <f>LibCentral!A262</f>
        <v>0</v>
      </c>
      <c r="C262">
        <f>LibCentral!AA262</f>
        <v>0</v>
      </c>
    </row>
    <row r="263" spans="1:3" x14ac:dyDescent="0.15">
      <c r="A263" s="1">
        <f>LibCentral!C263*1</f>
        <v>0</v>
      </c>
      <c r="B263">
        <f>LibCentral!A263</f>
        <v>0</v>
      </c>
      <c r="C263">
        <f>LibCentral!AA263</f>
        <v>0</v>
      </c>
    </row>
    <row r="264" spans="1:3" x14ac:dyDescent="0.15">
      <c r="A264" s="1">
        <f>LibCentral!C264*1</f>
        <v>0</v>
      </c>
      <c r="B264">
        <f>LibCentral!A264</f>
        <v>0</v>
      </c>
      <c r="C264">
        <f>LibCentral!AA264</f>
        <v>0</v>
      </c>
    </row>
    <row r="265" spans="1:3" x14ac:dyDescent="0.15">
      <c r="A265" s="1">
        <f>LibCentral!C265*1</f>
        <v>0</v>
      </c>
      <c r="B265">
        <f>LibCentral!A265</f>
        <v>0</v>
      </c>
      <c r="C265">
        <f>LibCentral!AA265</f>
        <v>0</v>
      </c>
    </row>
    <row r="266" spans="1:3" x14ac:dyDescent="0.15">
      <c r="A266" s="1">
        <f>LibCentral!C266*1</f>
        <v>0</v>
      </c>
      <c r="B266">
        <f>LibCentral!A266</f>
        <v>0</v>
      </c>
      <c r="C266">
        <f>LibCentral!AA266</f>
        <v>0</v>
      </c>
    </row>
    <row r="267" spans="1:3" x14ac:dyDescent="0.15">
      <c r="A267" s="1">
        <f>LibCentral!C267*1</f>
        <v>0</v>
      </c>
      <c r="B267">
        <f>LibCentral!A267</f>
        <v>0</v>
      </c>
      <c r="C267">
        <f>LibCentral!AA267</f>
        <v>0</v>
      </c>
    </row>
    <row r="268" spans="1:3" x14ac:dyDescent="0.15">
      <c r="A268" s="1">
        <f>LibCentral!C268*1</f>
        <v>0</v>
      </c>
      <c r="B268">
        <f>LibCentral!A268</f>
        <v>0</v>
      </c>
      <c r="C268">
        <f>LibCentral!AA268</f>
        <v>0</v>
      </c>
    </row>
    <row r="269" spans="1:3" x14ac:dyDescent="0.15">
      <c r="A269" s="1">
        <f>LibCentral!C269*1</f>
        <v>0</v>
      </c>
      <c r="B269">
        <f>LibCentral!A269</f>
        <v>0</v>
      </c>
      <c r="C269">
        <f>LibCentral!AA269</f>
        <v>0</v>
      </c>
    </row>
    <row r="270" spans="1:3" x14ac:dyDescent="0.15">
      <c r="A270" s="1">
        <f>LibCentral!C270*1</f>
        <v>0</v>
      </c>
      <c r="B270">
        <f>LibCentral!A270</f>
        <v>0</v>
      </c>
      <c r="C270">
        <f>LibCentral!AA270</f>
        <v>0</v>
      </c>
    </row>
    <row r="271" spans="1:3" x14ac:dyDescent="0.15">
      <c r="A271" s="1">
        <f>LibCentral!C271*1</f>
        <v>0</v>
      </c>
      <c r="B271">
        <f>LibCentral!A271</f>
        <v>0</v>
      </c>
      <c r="C271">
        <f>LibCentral!AA271</f>
        <v>0</v>
      </c>
    </row>
    <row r="272" spans="1:3" x14ac:dyDescent="0.15">
      <c r="A272" s="1">
        <f>LibCentral!C272*1</f>
        <v>0</v>
      </c>
      <c r="B272">
        <f>LibCentral!A272</f>
        <v>0</v>
      </c>
      <c r="C272">
        <f>LibCentral!AA272</f>
        <v>0</v>
      </c>
    </row>
    <row r="273" spans="1:3" x14ac:dyDescent="0.15">
      <c r="A273" s="1">
        <f>LibCentral!C273*1</f>
        <v>0</v>
      </c>
      <c r="B273">
        <f>LibCentral!A273</f>
        <v>0</v>
      </c>
      <c r="C273">
        <f>LibCentral!AA273</f>
        <v>0</v>
      </c>
    </row>
    <row r="274" spans="1:3" x14ac:dyDescent="0.15">
      <c r="A274" s="1">
        <f>LibCentral!C274*1</f>
        <v>0</v>
      </c>
      <c r="B274">
        <f>LibCentral!A274</f>
        <v>0</v>
      </c>
      <c r="C274">
        <f>LibCentral!AA274</f>
        <v>0</v>
      </c>
    </row>
    <row r="275" spans="1:3" x14ac:dyDescent="0.15">
      <c r="A275" s="1">
        <f>LibCentral!C275*1</f>
        <v>0</v>
      </c>
      <c r="B275">
        <f>LibCentral!A275</f>
        <v>0</v>
      </c>
      <c r="C275">
        <f>LibCentral!AA275</f>
        <v>0</v>
      </c>
    </row>
    <row r="276" spans="1:3" x14ac:dyDescent="0.15">
      <c r="A276" s="1">
        <f>LibCentral!C276*1</f>
        <v>0</v>
      </c>
      <c r="B276">
        <f>LibCentral!A276</f>
        <v>0</v>
      </c>
      <c r="C276">
        <f>LibCentral!AA276</f>
        <v>0</v>
      </c>
    </row>
    <row r="277" spans="1:3" x14ac:dyDescent="0.15">
      <c r="A277" s="1">
        <f>LibCentral!C277*1</f>
        <v>0</v>
      </c>
      <c r="B277">
        <f>LibCentral!A277</f>
        <v>0</v>
      </c>
      <c r="C277">
        <f>LibCentral!AA277</f>
        <v>0</v>
      </c>
    </row>
    <row r="278" spans="1:3" x14ac:dyDescent="0.15">
      <c r="A278" s="1">
        <f>LibCentral!C278*1</f>
        <v>0</v>
      </c>
      <c r="B278">
        <f>LibCentral!A278</f>
        <v>0</v>
      </c>
      <c r="C278">
        <f>LibCentral!AA278</f>
        <v>0</v>
      </c>
    </row>
    <row r="279" spans="1:3" x14ac:dyDescent="0.15">
      <c r="A279" s="1">
        <f>LibCentral!C279*1</f>
        <v>0</v>
      </c>
      <c r="B279">
        <f>LibCentral!A279</f>
        <v>0</v>
      </c>
      <c r="C279">
        <f>LibCentral!AA279</f>
        <v>0</v>
      </c>
    </row>
    <row r="280" spans="1:3" x14ac:dyDescent="0.15">
      <c r="A280" s="1">
        <f>LibCentral!C280*1</f>
        <v>0</v>
      </c>
      <c r="B280">
        <f>LibCentral!A280</f>
        <v>0</v>
      </c>
      <c r="C280">
        <f>LibCentral!AA280</f>
        <v>0</v>
      </c>
    </row>
    <row r="281" spans="1:3" x14ac:dyDescent="0.15">
      <c r="A281" s="1">
        <f>LibCentral!C281*1</f>
        <v>0</v>
      </c>
      <c r="B281">
        <f>LibCentral!A281</f>
        <v>0</v>
      </c>
      <c r="C281">
        <f>LibCentral!AA281</f>
        <v>0</v>
      </c>
    </row>
    <row r="282" spans="1:3" x14ac:dyDescent="0.15">
      <c r="A282" s="1">
        <f>LibCentral!C282*1</f>
        <v>0</v>
      </c>
      <c r="B282">
        <f>LibCentral!A282</f>
        <v>0</v>
      </c>
      <c r="C282">
        <f>LibCentral!AA282</f>
        <v>0</v>
      </c>
    </row>
    <row r="283" spans="1:3" x14ac:dyDescent="0.15">
      <c r="A283" s="1">
        <f>LibCentral!C283*1</f>
        <v>0</v>
      </c>
      <c r="B283">
        <f>LibCentral!A283</f>
        <v>0</v>
      </c>
      <c r="C283">
        <f>LibCentral!AA283</f>
        <v>0</v>
      </c>
    </row>
    <row r="284" spans="1:3" x14ac:dyDescent="0.15">
      <c r="A284" s="1">
        <f>LibCentral!C284*1</f>
        <v>0</v>
      </c>
      <c r="B284">
        <f>LibCentral!A284</f>
        <v>0</v>
      </c>
      <c r="C284">
        <f>LibCentral!AA284</f>
        <v>0</v>
      </c>
    </row>
    <row r="285" spans="1:3" x14ac:dyDescent="0.15">
      <c r="A285" s="1">
        <f>LibCentral!C285*1</f>
        <v>0</v>
      </c>
      <c r="B285">
        <f>LibCentral!A285</f>
        <v>0</v>
      </c>
      <c r="C285">
        <f>LibCentral!AA285</f>
        <v>0</v>
      </c>
    </row>
    <row r="286" spans="1:3" x14ac:dyDescent="0.15">
      <c r="A286" s="1">
        <f>LibCentral!C286*1</f>
        <v>0</v>
      </c>
      <c r="B286">
        <f>LibCentral!A286</f>
        <v>0</v>
      </c>
      <c r="C286">
        <f>LibCentral!AA286</f>
        <v>0</v>
      </c>
    </row>
    <row r="287" spans="1:3" x14ac:dyDescent="0.15">
      <c r="A287" s="1">
        <f>LibCentral!C287*1</f>
        <v>0</v>
      </c>
      <c r="B287">
        <f>LibCentral!A287</f>
        <v>0</v>
      </c>
      <c r="C287">
        <f>LibCentral!AA287</f>
        <v>0</v>
      </c>
    </row>
    <row r="288" spans="1:3" x14ac:dyDescent="0.15">
      <c r="A288" s="1">
        <f>LibCentral!C288*1</f>
        <v>0</v>
      </c>
      <c r="B288">
        <f>LibCentral!A288</f>
        <v>0</v>
      </c>
      <c r="C288">
        <f>LibCentral!AA288</f>
        <v>0</v>
      </c>
    </row>
    <row r="289" spans="1:3" x14ac:dyDescent="0.15">
      <c r="A289" s="1">
        <f>LibCentral!C289*1</f>
        <v>0</v>
      </c>
      <c r="B289">
        <f>LibCentral!A289</f>
        <v>0</v>
      </c>
      <c r="C289">
        <f>LibCentral!AA289</f>
        <v>0</v>
      </c>
    </row>
    <row r="290" spans="1:3" x14ac:dyDescent="0.15">
      <c r="A290" s="1">
        <f>LibCentral!C290*1</f>
        <v>0</v>
      </c>
      <c r="B290">
        <f>LibCentral!A290</f>
        <v>0</v>
      </c>
      <c r="C290">
        <f>LibCentral!AA290</f>
        <v>0</v>
      </c>
    </row>
    <row r="291" spans="1:3" x14ac:dyDescent="0.15">
      <c r="A291" s="1">
        <f>LibCentral!C291*1</f>
        <v>0</v>
      </c>
      <c r="B291">
        <f>LibCentral!A291</f>
        <v>0</v>
      </c>
      <c r="C291">
        <f>LibCentral!AA291</f>
        <v>0</v>
      </c>
    </row>
    <row r="292" spans="1:3" x14ac:dyDescent="0.15">
      <c r="A292" s="1">
        <f>LibCentral!C292*1</f>
        <v>0</v>
      </c>
      <c r="B292">
        <f>LibCentral!A292</f>
        <v>0</v>
      </c>
      <c r="C292">
        <f>LibCentral!AA292</f>
        <v>0</v>
      </c>
    </row>
    <row r="293" spans="1:3" x14ac:dyDescent="0.15">
      <c r="A293" s="1">
        <f>LibCentral!C293*1</f>
        <v>0</v>
      </c>
      <c r="B293">
        <f>LibCentral!A293</f>
        <v>0</v>
      </c>
      <c r="C293">
        <f>LibCentral!AA293</f>
        <v>0</v>
      </c>
    </row>
    <row r="294" spans="1:3" x14ac:dyDescent="0.15">
      <c r="A294" s="1">
        <f>LibCentral!C294*1</f>
        <v>0</v>
      </c>
      <c r="B294">
        <f>LibCentral!A294</f>
        <v>0</v>
      </c>
      <c r="C294">
        <f>LibCentral!AA294</f>
        <v>0</v>
      </c>
    </row>
    <row r="295" spans="1:3" x14ac:dyDescent="0.15">
      <c r="A295" s="1">
        <f>LibCentral!C295*1</f>
        <v>0</v>
      </c>
      <c r="B295">
        <f>LibCentral!A295</f>
        <v>0</v>
      </c>
      <c r="C295">
        <f>LibCentral!AA295</f>
        <v>0</v>
      </c>
    </row>
    <row r="296" spans="1:3" x14ac:dyDescent="0.15">
      <c r="A296" s="1">
        <f>LibCentral!C296*1</f>
        <v>0</v>
      </c>
      <c r="B296">
        <f>LibCentral!A296</f>
        <v>0</v>
      </c>
      <c r="C296">
        <f>LibCentral!AA296</f>
        <v>0</v>
      </c>
    </row>
    <row r="297" spans="1:3" x14ac:dyDescent="0.15">
      <c r="A297" s="1">
        <f>LibCentral!C297*1</f>
        <v>0</v>
      </c>
      <c r="B297">
        <f>LibCentral!A297</f>
        <v>0</v>
      </c>
      <c r="C297">
        <f>LibCentral!AA297</f>
        <v>0</v>
      </c>
    </row>
    <row r="298" spans="1:3" x14ac:dyDescent="0.15">
      <c r="A298" s="1">
        <f>LibCentral!C298*1</f>
        <v>0</v>
      </c>
      <c r="B298">
        <f>LibCentral!A298</f>
        <v>0</v>
      </c>
      <c r="C298">
        <f>LibCentral!AA298</f>
        <v>0</v>
      </c>
    </row>
    <row r="299" spans="1:3" x14ac:dyDescent="0.15">
      <c r="A299" s="1">
        <f>LibCentral!C299*1</f>
        <v>0</v>
      </c>
      <c r="B299">
        <f>LibCentral!A299</f>
        <v>0</v>
      </c>
      <c r="C299">
        <f>LibCentral!AA299</f>
        <v>0</v>
      </c>
    </row>
    <row r="300" spans="1:3" x14ac:dyDescent="0.15">
      <c r="A300" s="1">
        <f>LibCentral!C300*1</f>
        <v>0</v>
      </c>
      <c r="B300">
        <f>LibCentral!A300</f>
        <v>0</v>
      </c>
      <c r="C300">
        <f>LibCentral!AA300</f>
        <v>0</v>
      </c>
    </row>
    <row r="301" spans="1:3" x14ac:dyDescent="0.15">
      <c r="A301" s="1">
        <f>LibCentral!C301*1</f>
        <v>0</v>
      </c>
      <c r="B301">
        <f>LibCentral!A301</f>
        <v>0</v>
      </c>
      <c r="C301">
        <f>LibCentral!AA301</f>
        <v>0</v>
      </c>
    </row>
    <row r="302" spans="1:3" x14ac:dyDescent="0.15">
      <c r="A302" s="1">
        <f>LibCentral!C302*1</f>
        <v>0</v>
      </c>
      <c r="B302">
        <f>LibCentral!A302</f>
        <v>0</v>
      </c>
      <c r="C302">
        <f>LibCentral!AA302</f>
        <v>0</v>
      </c>
    </row>
    <row r="303" spans="1:3" x14ac:dyDescent="0.15">
      <c r="A303" s="1">
        <f>LibCentral!C303*1</f>
        <v>0</v>
      </c>
      <c r="B303">
        <f>LibCentral!A303</f>
        <v>0</v>
      </c>
      <c r="C303">
        <f>LibCentral!AA303</f>
        <v>0</v>
      </c>
    </row>
    <row r="304" spans="1:3" x14ac:dyDescent="0.15">
      <c r="A304" s="1">
        <f>LibCentral!C304*1</f>
        <v>0</v>
      </c>
      <c r="B304">
        <f>LibCentral!A304</f>
        <v>0</v>
      </c>
      <c r="C304">
        <f>LibCentral!AA304</f>
        <v>0</v>
      </c>
    </row>
    <row r="305" spans="1:3" x14ac:dyDescent="0.15">
      <c r="A305" s="1">
        <f>LibCentral!C305*1</f>
        <v>0</v>
      </c>
      <c r="B305">
        <f>LibCentral!A305</f>
        <v>0</v>
      </c>
      <c r="C305">
        <f>LibCentral!AA305</f>
        <v>0</v>
      </c>
    </row>
    <row r="306" spans="1:3" x14ac:dyDescent="0.15">
      <c r="A306" s="1">
        <f>LibCentral!C306*1</f>
        <v>0</v>
      </c>
      <c r="B306">
        <f>LibCentral!A306</f>
        <v>0</v>
      </c>
      <c r="C306">
        <f>LibCentral!AA306</f>
        <v>0</v>
      </c>
    </row>
    <row r="307" spans="1:3" x14ac:dyDescent="0.15">
      <c r="A307" s="1">
        <f>LibCentral!C307*1</f>
        <v>0</v>
      </c>
      <c r="B307">
        <f>LibCentral!A307</f>
        <v>0</v>
      </c>
      <c r="C307">
        <f>LibCentral!AA307</f>
        <v>0</v>
      </c>
    </row>
    <row r="308" spans="1:3" x14ac:dyDescent="0.15">
      <c r="A308" s="1">
        <f>LibCentral!C308*1</f>
        <v>0</v>
      </c>
      <c r="B308">
        <f>LibCentral!A308</f>
        <v>0</v>
      </c>
      <c r="C308">
        <f>LibCentral!AA308</f>
        <v>0</v>
      </c>
    </row>
    <row r="309" spans="1:3" x14ac:dyDescent="0.15">
      <c r="A309" s="1">
        <f>LibCentral!C309*1</f>
        <v>0</v>
      </c>
      <c r="B309">
        <f>LibCentral!A309</f>
        <v>0</v>
      </c>
      <c r="C309">
        <f>LibCentral!AA309</f>
        <v>0</v>
      </c>
    </row>
    <row r="310" spans="1:3" x14ac:dyDescent="0.15">
      <c r="A310" s="1">
        <f>LibCentral!C310*1</f>
        <v>0</v>
      </c>
      <c r="B310">
        <f>LibCentral!A310</f>
        <v>0</v>
      </c>
      <c r="C310">
        <f>LibCentral!AA310</f>
        <v>0</v>
      </c>
    </row>
    <row r="311" spans="1:3" x14ac:dyDescent="0.15">
      <c r="A311" s="1">
        <f>LibCentral!C311*1</f>
        <v>0</v>
      </c>
      <c r="B311">
        <f>LibCentral!A311</f>
        <v>0</v>
      </c>
      <c r="C311">
        <f>LibCentral!AA311</f>
        <v>0</v>
      </c>
    </row>
    <row r="312" spans="1:3" x14ac:dyDescent="0.15">
      <c r="A312" s="1">
        <f>LibCentral!C312*1</f>
        <v>0</v>
      </c>
      <c r="B312">
        <f>LibCentral!A312</f>
        <v>0</v>
      </c>
      <c r="C312">
        <f>LibCentral!AA312</f>
        <v>0</v>
      </c>
    </row>
    <row r="313" spans="1:3" x14ac:dyDescent="0.15">
      <c r="A313" s="1">
        <f>LibCentral!C313*1</f>
        <v>0</v>
      </c>
      <c r="B313">
        <f>LibCentral!A313</f>
        <v>0</v>
      </c>
      <c r="C313">
        <f>LibCentral!AA313</f>
        <v>0</v>
      </c>
    </row>
    <row r="314" spans="1:3" x14ac:dyDescent="0.15">
      <c r="A314" s="1">
        <f>LibCentral!C314*1</f>
        <v>0</v>
      </c>
      <c r="B314">
        <f>LibCentral!A314</f>
        <v>0</v>
      </c>
      <c r="C314">
        <f>LibCentral!AA314</f>
        <v>0</v>
      </c>
    </row>
    <row r="315" spans="1:3" x14ac:dyDescent="0.15">
      <c r="A315" s="1">
        <f>LibCentral!C315*1</f>
        <v>0</v>
      </c>
      <c r="B315">
        <f>LibCentral!A315</f>
        <v>0</v>
      </c>
      <c r="C315">
        <f>LibCentral!AA315</f>
        <v>0</v>
      </c>
    </row>
    <row r="316" spans="1:3" x14ac:dyDescent="0.15">
      <c r="A316" s="1">
        <f>LibCentral!C316*1</f>
        <v>0</v>
      </c>
      <c r="B316">
        <f>LibCentral!A316</f>
        <v>0</v>
      </c>
      <c r="C316">
        <f>LibCentral!AA316</f>
        <v>0</v>
      </c>
    </row>
    <row r="317" spans="1:3" x14ac:dyDescent="0.15">
      <c r="A317" s="1">
        <f>LibCentral!C317*1</f>
        <v>0</v>
      </c>
      <c r="B317">
        <f>LibCentral!A317</f>
        <v>0</v>
      </c>
      <c r="C317">
        <f>LibCentral!AA317</f>
        <v>0</v>
      </c>
    </row>
    <row r="318" spans="1:3" x14ac:dyDescent="0.15">
      <c r="A318" s="1">
        <f>LibCentral!C318*1</f>
        <v>0</v>
      </c>
      <c r="B318">
        <f>LibCentral!A318</f>
        <v>0</v>
      </c>
      <c r="C318">
        <f>LibCentral!AA318</f>
        <v>0</v>
      </c>
    </row>
    <row r="319" spans="1:3" x14ac:dyDescent="0.15">
      <c r="A319" s="1">
        <f>LibCentral!C319*1</f>
        <v>0</v>
      </c>
      <c r="B319">
        <f>LibCentral!A319</f>
        <v>0</v>
      </c>
      <c r="C319">
        <f>LibCentral!AA319</f>
        <v>0</v>
      </c>
    </row>
    <row r="320" spans="1:3" x14ac:dyDescent="0.15">
      <c r="A320" s="1">
        <f>LibCentral!C320*1</f>
        <v>0</v>
      </c>
      <c r="B320">
        <f>LibCentral!A320</f>
        <v>0</v>
      </c>
      <c r="C320">
        <f>LibCentral!AA320</f>
        <v>0</v>
      </c>
    </row>
    <row r="321" spans="1:3" x14ac:dyDescent="0.15">
      <c r="A321" s="1">
        <f>LibCentral!C321*1</f>
        <v>0</v>
      </c>
      <c r="B321">
        <f>LibCentral!A321</f>
        <v>0</v>
      </c>
      <c r="C321">
        <f>LibCentral!AA321</f>
        <v>0</v>
      </c>
    </row>
    <row r="322" spans="1:3" x14ac:dyDescent="0.15">
      <c r="A322" s="1">
        <f>LibCentral!C322*1</f>
        <v>0</v>
      </c>
      <c r="B322">
        <f>LibCentral!A322</f>
        <v>0</v>
      </c>
      <c r="C322">
        <f>LibCentral!AA322</f>
        <v>0</v>
      </c>
    </row>
    <row r="323" spans="1:3" x14ac:dyDescent="0.15">
      <c r="A323" s="1">
        <f>LibCentral!C323*1</f>
        <v>0</v>
      </c>
      <c r="B323">
        <f>LibCentral!A323</f>
        <v>0</v>
      </c>
      <c r="C323">
        <f>LibCentral!AA323</f>
        <v>0</v>
      </c>
    </row>
    <row r="324" spans="1:3" x14ac:dyDescent="0.15">
      <c r="A324" s="1">
        <f>LibCentral!C324*1</f>
        <v>0</v>
      </c>
      <c r="B324">
        <f>LibCentral!A324</f>
        <v>0</v>
      </c>
      <c r="C324">
        <f>LibCentral!AA324</f>
        <v>0</v>
      </c>
    </row>
    <row r="325" spans="1:3" x14ac:dyDescent="0.15">
      <c r="A325" s="1">
        <f>LibCentral!C325*1</f>
        <v>0</v>
      </c>
      <c r="B325">
        <f>LibCentral!A325</f>
        <v>0</v>
      </c>
      <c r="C325">
        <f>LibCentral!AA325</f>
        <v>0</v>
      </c>
    </row>
    <row r="326" spans="1:3" x14ac:dyDescent="0.15">
      <c r="A326" s="1">
        <f>LibCentral!C326*1</f>
        <v>0</v>
      </c>
      <c r="B326">
        <f>LibCentral!A326</f>
        <v>0</v>
      </c>
      <c r="C326">
        <f>LibCentral!AA326</f>
        <v>0</v>
      </c>
    </row>
    <row r="327" spans="1:3" x14ac:dyDescent="0.15">
      <c r="A327" s="1">
        <f>LibCentral!C327*1</f>
        <v>0</v>
      </c>
      <c r="B327">
        <f>LibCentral!A327</f>
        <v>0</v>
      </c>
      <c r="C327">
        <f>LibCentral!AA327</f>
        <v>0</v>
      </c>
    </row>
    <row r="328" spans="1:3" x14ac:dyDescent="0.15">
      <c r="A328" s="1">
        <f>LibCentral!C328*1</f>
        <v>0</v>
      </c>
      <c r="B328">
        <f>LibCentral!A328</f>
        <v>0</v>
      </c>
      <c r="C328">
        <f>LibCentral!AA328</f>
        <v>0</v>
      </c>
    </row>
    <row r="329" spans="1:3" x14ac:dyDescent="0.15">
      <c r="A329" s="1">
        <f>LibCentral!C329*1</f>
        <v>0</v>
      </c>
      <c r="B329">
        <f>LibCentral!A329</f>
        <v>0</v>
      </c>
      <c r="C329">
        <f>LibCentral!AA329</f>
        <v>0</v>
      </c>
    </row>
    <row r="330" spans="1:3" x14ac:dyDescent="0.15">
      <c r="A330" s="1">
        <f>LibCentral!C330*1</f>
        <v>0</v>
      </c>
      <c r="B330">
        <f>LibCentral!A330</f>
        <v>0</v>
      </c>
      <c r="C330">
        <f>LibCentral!AA330</f>
        <v>0</v>
      </c>
    </row>
    <row r="331" spans="1:3" x14ac:dyDescent="0.15">
      <c r="A331" s="1">
        <f>LibCentral!C331*1</f>
        <v>0</v>
      </c>
      <c r="B331">
        <f>LibCentral!A331</f>
        <v>0</v>
      </c>
      <c r="C331">
        <f>LibCentral!AA331</f>
        <v>0</v>
      </c>
    </row>
    <row r="332" spans="1:3" x14ac:dyDescent="0.15">
      <c r="A332" s="1">
        <f>LibCentral!C332*1</f>
        <v>0</v>
      </c>
      <c r="B332">
        <f>LibCentral!A332</f>
        <v>0</v>
      </c>
      <c r="C332">
        <f>LibCentral!AA332</f>
        <v>0</v>
      </c>
    </row>
    <row r="333" spans="1:3" x14ac:dyDescent="0.15">
      <c r="A333" s="1">
        <f>LibCentral!C333*1</f>
        <v>0</v>
      </c>
      <c r="B333">
        <f>LibCentral!A333</f>
        <v>0</v>
      </c>
      <c r="C333">
        <f>LibCentral!AA333</f>
        <v>0</v>
      </c>
    </row>
    <row r="334" spans="1:3" x14ac:dyDescent="0.15">
      <c r="A334" s="1">
        <f>LibCentral!C334*1</f>
        <v>0</v>
      </c>
      <c r="B334">
        <f>LibCentral!A334</f>
        <v>0</v>
      </c>
      <c r="C334">
        <f>LibCentral!AA334</f>
        <v>0</v>
      </c>
    </row>
    <row r="335" spans="1:3" x14ac:dyDescent="0.15">
      <c r="A335" s="1">
        <f>LibCentral!C335*1</f>
        <v>0</v>
      </c>
      <c r="B335">
        <f>LibCentral!A335</f>
        <v>0</v>
      </c>
      <c r="C335">
        <f>LibCentral!AA335</f>
        <v>0</v>
      </c>
    </row>
    <row r="336" spans="1:3" x14ac:dyDescent="0.15">
      <c r="A336" s="1">
        <f>LibCentral!C336*1</f>
        <v>0</v>
      </c>
      <c r="B336">
        <f>LibCentral!A336</f>
        <v>0</v>
      </c>
      <c r="C336">
        <f>LibCentral!AA336</f>
        <v>0</v>
      </c>
    </row>
    <row r="337" spans="1:3" x14ac:dyDescent="0.15">
      <c r="A337" s="1">
        <f>LibCentral!C337*1</f>
        <v>0</v>
      </c>
      <c r="B337">
        <f>LibCentral!A337</f>
        <v>0</v>
      </c>
      <c r="C337">
        <f>LibCentral!AA337</f>
        <v>0</v>
      </c>
    </row>
    <row r="338" spans="1:3" x14ac:dyDescent="0.15">
      <c r="A338" s="1">
        <f>LibCentral!C338*1</f>
        <v>0</v>
      </c>
      <c r="B338">
        <f>LibCentral!A338</f>
        <v>0</v>
      </c>
      <c r="C338">
        <f>LibCentral!AA338</f>
        <v>0</v>
      </c>
    </row>
    <row r="339" spans="1:3" x14ac:dyDescent="0.15">
      <c r="A339" s="1">
        <f>LibCentral!C339*1</f>
        <v>0</v>
      </c>
      <c r="B339">
        <f>LibCentral!A339</f>
        <v>0</v>
      </c>
      <c r="C339">
        <f>LibCentral!AA339</f>
        <v>0</v>
      </c>
    </row>
    <row r="340" spans="1:3" x14ac:dyDescent="0.15">
      <c r="A340" s="1">
        <f>LibCentral!C340*1</f>
        <v>0</v>
      </c>
      <c r="B340">
        <f>LibCentral!A340</f>
        <v>0</v>
      </c>
      <c r="C340">
        <f>LibCentral!AA340</f>
        <v>0</v>
      </c>
    </row>
    <row r="341" spans="1:3" x14ac:dyDescent="0.15">
      <c r="A341" s="1">
        <f>LibCentral!C341*1</f>
        <v>0</v>
      </c>
      <c r="B341">
        <f>LibCentral!A341</f>
        <v>0</v>
      </c>
      <c r="C341">
        <f>LibCentral!AA341</f>
        <v>0</v>
      </c>
    </row>
    <row r="342" spans="1:3" x14ac:dyDescent="0.15">
      <c r="A342" s="1">
        <f>LibCentral!C342*1</f>
        <v>0</v>
      </c>
      <c r="B342">
        <f>LibCentral!A342</f>
        <v>0</v>
      </c>
      <c r="C342">
        <f>LibCentral!AA342</f>
        <v>0</v>
      </c>
    </row>
    <row r="343" spans="1:3" x14ac:dyDescent="0.15">
      <c r="A343" s="1">
        <f>LibCentral!C343*1</f>
        <v>0</v>
      </c>
      <c r="B343">
        <f>LibCentral!A343</f>
        <v>0</v>
      </c>
      <c r="C343">
        <f>LibCentral!AA343</f>
        <v>0</v>
      </c>
    </row>
    <row r="344" spans="1:3" x14ac:dyDescent="0.15">
      <c r="A344" s="1">
        <f>LibCentral!C344*1</f>
        <v>0</v>
      </c>
      <c r="B344">
        <f>LibCentral!A344</f>
        <v>0</v>
      </c>
      <c r="C344">
        <f>LibCentral!AA344</f>
        <v>0</v>
      </c>
    </row>
    <row r="345" spans="1:3" x14ac:dyDescent="0.15">
      <c r="A345" s="1">
        <f>LibCentral!C345*1</f>
        <v>0</v>
      </c>
      <c r="B345">
        <f>LibCentral!A345</f>
        <v>0</v>
      </c>
      <c r="C345">
        <f>LibCentral!AA345</f>
        <v>0</v>
      </c>
    </row>
    <row r="346" spans="1:3" x14ac:dyDescent="0.15">
      <c r="A346" s="1">
        <f>LibCentral!C346*1</f>
        <v>0</v>
      </c>
      <c r="B346">
        <f>LibCentral!A346</f>
        <v>0</v>
      </c>
      <c r="C346">
        <f>LibCentral!AA346</f>
        <v>0</v>
      </c>
    </row>
    <row r="347" spans="1:3" x14ac:dyDescent="0.15">
      <c r="A347" s="1">
        <f>LibCentral!C347*1</f>
        <v>0</v>
      </c>
      <c r="B347">
        <f>LibCentral!A347</f>
        <v>0</v>
      </c>
      <c r="C347">
        <f>LibCentral!AA347</f>
        <v>0</v>
      </c>
    </row>
    <row r="348" spans="1:3" x14ac:dyDescent="0.15">
      <c r="A348" s="1">
        <f>LibCentral!C348*1</f>
        <v>0</v>
      </c>
      <c r="B348">
        <f>LibCentral!A348</f>
        <v>0</v>
      </c>
      <c r="C348">
        <f>LibCentral!AA348</f>
        <v>0</v>
      </c>
    </row>
    <row r="349" spans="1:3" x14ac:dyDescent="0.15">
      <c r="A349" s="1">
        <f>LibCentral!C349*1</f>
        <v>0</v>
      </c>
      <c r="B349">
        <f>LibCentral!A349</f>
        <v>0</v>
      </c>
      <c r="C349">
        <f>LibCentral!AA349</f>
        <v>0</v>
      </c>
    </row>
    <row r="350" spans="1:3" x14ac:dyDescent="0.15">
      <c r="A350" s="1">
        <f>LibCentral!C350*1</f>
        <v>0</v>
      </c>
      <c r="B350">
        <f>LibCentral!A350</f>
        <v>0</v>
      </c>
      <c r="C350">
        <f>LibCentral!AA350</f>
        <v>0</v>
      </c>
    </row>
    <row r="351" spans="1:3" x14ac:dyDescent="0.15">
      <c r="A351" s="1">
        <f>LibCentral!C351*1</f>
        <v>0</v>
      </c>
      <c r="B351">
        <f>LibCentral!A351</f>
        <v>0</v>
      </c>
      <c r="C351">
        <f>LibCentral!AA351</f>
        <v>0</v>
      </c>
    </row>
    <row r="352" spans="1:3" x14ac:dyDescent="0.15">
      <c r="A352" s="1">
        <f>LibCentral!C352*1</f>
        <v>0</v>
      </c>
      <c r="B352">
        <f>LibCentral!A352</f>
        <v>0</v>
      </c>
      <c r="C352">
        <f>LibCentral!AA352</f>
        <v>0</v>
      </c>
    </row>
    <row r="353" spans="1:3" x14ac:dyDescent="0.15">
      <c r="A353" s="1">
        <f>LibCentral!C353*1</f>
        <v>0</v>
      </c>
      <c r="B353">
        <f>LibCentral!A353</f>
        <v>0</v>
      </c>
      <c r="C353">
        <f>LibCentral!AA353</f>
        <v>0</v>
      </c>
    </row>
    <row r="354" spans="1:3" x14ac:dyDescent="0.15">
      <c r="A354" s="1">
        <f>LibCentral!C354*1</f>
        <v>0</v>
      </c>
      <c r="B354">
        <f>LibCentral!A354</f>
        <v>0</v>
      </c>
      <c r="C354">
        <f>LibCentral!AA354</f>
        <v>0</v>
      </c>
    </row>
    <row r="355" spans="1:3" x14ac:dyDescent="0.15">
      <c r="A355" s="1">
        <f>LibCentral!C355*1</f>
        <v>0</v>
      </c>
      <c r="B355">
        <f>LibCentral!A355</f>
        <v>0</v>
      </c>
      <c r="C355">
        <f>LibCentral!AA355</f>
        <v>0</v>
      </c>
    </row>
    <row r="356" spans="1:3" x14ac:dyDescent="0.15">
      <c r="A356" s="1">
        <f>LibCentral!C356*1</f>
        <v>0</v>
      </c>
      <c r="B356">
        <f>LibCentral!A356</f>
        <v>0</v>
      </c>
      <c r="C356">
        <f>LibCentral!AA356</f>
        <v>0</v>
      </c>
    </row>
    <row r="357" spans="1:3" x14ac:dyDescent="0.15">
      <c r="A357" s="1">
        <f>LibCentral!C357*1</f>
        <v>0</v>
      </c>
      <c r="B357">
        <f>LibCentral!A357</f>
        <v>0</v>
      </c>
      <c r="C357">
        <f>LibCentral!AA357</f>
        <v>0</v>
      </c>
    </row>
    <row r="358" spans="1:3" x14ac:dyDescent="0.15">
      <c r="A358" s="1">
        <f>LibCentral!C358*1</f>
        <v>0</v>
      </c>
      <c r="B358">
        <f>LibCentral!A358</f>
        <v>0</v>
      </c>
      <c r="C358">
        <f>LibCentral!AA358</f>
        <v>0</v>
      </c>
    </row>
    <row r="359" spans="1:3" x14ac:dyDescent="0.15">
      <c r="A359" s="1">
        <f>LibCentral!C359*1</f>
        <v>0</v>
      </c>
      <c r="B359">
        <f>LibCentral!A359</f>
        <v>0</v>
      </c>
      <c r="C359">
        <f>LibCentral!AA359</f>
        <v>0</v>
      </c>
    </row>
    <row r="360" spans="1:3" x14ac:dyDescent="0.15">
      <c r="A360" s="1">
        <f>LibCentral!C360*1</f>
        <v>0</v>
      </c>
      <c r="B360">
        <f>LibCentral!A360</f>
        <v>0</v>
      </c>
      <c r="C360">
        <f>LibCentral!AA360</f>
        <v>0</v>
      </c>
    </row>
    <row r="361" spans="1:3" x14ac:dyDescent="0.15">
      <c r="A361" s="1">
        <f>LibCentral!C361*1</f>
        <v>0</v>
      </c>
      <c r="B361">
        <f>LibCentral!A361</f>
        <v>0</v>
      </c>
      <c r="C361">
        <f>LibCentral!AA361</f>
        <v>0</v>
      </c>
    </row>
    <row r="362" spans="1:3" x14ac:dyDescent="0.15">
      <c r="A362" s="1">
        <f>LibCentral!C362*1</f>
        <v>0</v>
      </c>
      <c r="B362">
        <f>LibCentral!A362</f>
        <v>0</v>
      </c>
      <c r="C362">
        <f>LibCentral!AA362</f>
        <v>0</v>
      </c>
    </row>
    <row r="363" spans="1:3" x14ac:dyDescent="0.15">
      <c r="A363" s="1">
        <f>LibCentral!C363*1</f>
        <v>0</v>
      </c>
      <c r="B363">
        <f>LibCentral!A363</f>
        <v>0</v>
      </c>
      <c r="C363">
        <f>LibCentral!AA363</f>
        <v>0</v>
      </c>
    </row>
    <row r="364" spans="1:3" x14ac:dyDescent="0.15">
      <c r="A364" s="1">
        <f>LibCentral!C364*1</f>
        <v>0</v>
      </c>
      <c r="B364">
        <f>LibCentral!A364</f>
        <v>0</v>
      </c>
      <c r="C364">
        <f>LibCentral!AA364</f>
        <v>0</v>
      </c>
    </row>
    <row r="365" spans="1:3" x14ac:dyDescent="0.15">
      <c r="A365" s="1">
        <f>LibCentral!C365*1</f>
        <v>0</v>
      </c>
      <c r="B365">
        <f>LibCentral!A365</f>
        <v>0</v>
      </c>
      <c r="C365">
        <f>LibCentral!AA365</f>
        <v>0</v>
      </c>
    </row>
    <row r="366" spans="1:3" x14ac:dyDescent="0.15">
      <c r="A366" s="1">
        <f>LibCentral!C366*1</f>
        <v>0</v>
      </c>
      <c r="B366">
        <f>LibCentral!A366</f>
        <v>0</v>
      </c>
      <c r="C366">
        <f>LibCentral!AA366</f>
        <v>0</v>
      </c>
    </row>
    <row r="367" spans="1:3" x14ac:dyDescent="0.15">
      <c r="A367" s="1">
        <f>LibCentral!C367*1</f>
        <v>0</v>
      </c>
      <c r="B367">
        <f>LibCentral!A367</f>
        <v>0</v>
      </c>
      <c r="C367">
        <f>LibCentral!AA367</f>
        <v>0</v>
      </c>
    </row>
    <row r="368" spans="1:3" x14ac:dyDescent="0.15">
      <c r="A368" s="1">
        <f>LibCentral!C368*1</f>
        <v>0</v>
      </c>
      <c r="B368">
        <f>LibCentral!A368</f>
        <v>0</v>
      </c>
      <c r="C368">
        <f>LibCentral!AA368</f>
        <v>0</v>
      </c>
    </row>
    <row r="369" spans="1:3" x14ac:dyDescent="0.15">
      <c r="A369" s="1">
        <f>LibCentral!C369*1</f>
        <v>0</v>
      </c>
      <c r="B369">
        <f>LibCentral!A369</f>
        <v>0</v>
      </c>
      <c r="C369">
        <f>LibCentral!AA369</f>
        <v>0</v>
      </c>
    </row>
    <row r="370" spans="1:3" x14ac:dyDescent="0.15">
      <c r="A370" s="1">
        <f>LibCentral!C370*1</f>
        <v>0</v>
      </c>
      <c r="B370">
        <f>LibCentral!A370</f>
        <v>0</v>
      </c>
      <c r="C370">
        <f>LibCentral!AA370</f>
        <v>0</v>
      </c>
    </row>
    <row r="371" spans="1:3" x14ac:dyDescent="0.15">
      <c r="A371" s="1">
        <f>LibCentral!C371*1</f>
        <v>0</v>
      </c>
      <c r="B371">
        <f>LibCentral!A371</f>
        <v>0</v>
      </c>
      <c r="C371">
        <f>LibCentral!AA371</f>
        <v>0</v>
      </c>
    </row>
    <row r="372" spans="1:3" x14ac:dyDescent="0.15">
      <c r="A372" s="1">
        <f>LibCentral!C372*1</f>
        <v>0</v>
      </c>
      <c r="B372">
        <f>LibCentral!A372</f>
        <v>0</v>
      </c>
      <c r="C372">
        <f>LibCentral!AA372</f>
        <v>0</v>
      </c>
    </row>
    <row r="373" spans="1:3" x14ac:dyDescent="0.15">
      <c r="A373" s="1">
        <f>LibCentral!C373*1</f>
        <v>0</v>
      </c>
      <c r="B373">
        <f>LibCentral!A373</f>
        <v>0</v>
      </c>
      <c r="C373">
        <f>LibCentral!AA373</f>
        <v>0</v>
      </c>
    </row>
    <row r="374" spans="1:3" x14ac:dyDescent="0.15">
      <c r="A374" s="1">
        <f>LibCentral!C374*1</f>
        <v>0</v>
      </c>
      <c r="B374">
        <f>LibCentral!A374</f>
        <v>0</v>
      </c>
      <c r="C374">
        <f>LibCentral!AA374</f>
        <v>0</v>
      </c>
    </row>
    <row r="375" spans="1:3" x14ac:dyDescent="0.15">
      <c r="A375" s="1">
        <f>LibCentral!C375*1</f>
        <v>0</v>
      </c>
      <c r="B375">
        <f>LibCentral!A375</f>
        <v>0</v>
      </c>
      <c r="C375">
        <f>LibCentral!AA375</f>
        <v>0</v>
      </c>
    </row>
    <row r="376" spans="1:3" x14ac:dyDescent="0.15">
      <c r="A376" s="1">
        <f>LibCentral!C376*1</f>
        <v>0</v>
      </c>
      <c r="B376">
        <f>LibCentral!A376</f>
        <v>0</v>
      </c>
      <c r="C376">
        <f>LibCentral!AA376</f>
        <v>0</v>
      </c>
    </row>
    <row r="377" spans="1:3" x14ac:dyDescent="0.15">
      <c r="A377" s="1">
        <f>LibCentral!C377*1</f>
        <v>0</v>
      </c>
      <c r="B377">
        <f>LibCentral!A377</f>
        <v>0</v>
      </c>
      <c r="C377">
        <f>LibCentral!AA377</f>
        <v>0</v>
      </c>
    </row>
    <row r="378" spans="1:3" x14ac:dyDescent="0.15">
      <c r="A378" s="1">
        <f>LibCentral!C378*1</f>
        <v>0</v>
      </c>
      <c r="B378">
        <f>LibCentral!A378</f>
        <v>0</v>
      </c>
      <c r="C378">
        <f>LibCentral!AA378</f>
        <v>0</v>
      </c>
    </row>
    <row r="379" spans="1:3" x14ac:dyDescent="0.15">
      <c r="A379" s="1">
        <f>LibCentral!C379*1</f>
        <v>0</v>
      </c>
      <c r="B379">
        <f>LibCentral!A379</f>
        <v>0</v>
      </c>
      <c r="C379">
        <f>LibCentral!AA379</f>
        <v>0</v>
      </c>
    </row>
    <row r="380" spans="1:3" x14ac:dyDescent="0.15">
      <c r="A380" s="1">
        <f>LibCentral!C380*1</f>
        <v>0</v>
      </c>
      <c r="B380">
        <f>LibCentral!A380</f>
        <v>0</v>
      </c>
      <c r="C380">
        <f>LibCentral!AA380</f>
        <v>0</v>
      </c>
    </row>
    <row r="381" spans="1:3" x14ac:dyDescent="0.15">
      <c r="A381" s="1">
        <f>LibCentral!C381*1</f>
        <v>0</v>
      </c>
      <c r="B381">
        <f>LibCentral!A381</f>
        <v>0</v>
      </c>
      <c r="C381">
        <f>LibCentral!AA381</f>
        <v>0</v>
      </c>
    </row>
    <row r="382" spans="1:3" x14ac:dyDescent="0.15">
      <c r="A382" s="1">
        <f>LibCentral!C382*1</f>
        <v>0</v>
      </c>
      <c r="B382">
        <f>LibCentral!A382</f>
        <v>0</v>
      </c>
      <c r="C382">
        <f>LibCentral!AA382</f>
        <v>0</v>
      </c>
    </row>
    <row r="383" spans="1:3" x14ac:dyDescent="0.15">
      <c r="A383" s="1">
        <f>LibCentral!C383*1</f>
        <v>0</v>
      </c>
      <c r="B383">
        <f>LibCentral!A383</f>
        <v>0</v>
      </c>
      <c r="C383">
        <f>LibCentral!AA383</f>
        <v>0</v>
      </c>
    </row>
    <row r="384" spans="1:3" x14ac:dyDescent="0.15">
      <c r="A384" s="1">
        <f>LibCentral!C384*1</f>
        <v>0</v>
      </c>
      <c r="B384">
        <f>LibCentral!A384</f>
        <v>0</v>
      </c>
      <c r="C384">
        <f>LibCentral!AA384</f>
        <v>0</v>
      </c>
    </row>
    <row r="385" spans="1:3" x14ac:dyDescent="0.15">
      <c r="A385" s="1">
        <f>LibCentral!C385*1</f>
        <v>0</v>
      </c>
      <c r="B385">
        <f>LibCentral!A385</f>
        <v>0</v>
      </c>
      <c r="C385">
        <f>LibCentral!AA385</f>
        <v>0</v>
      </c>
    </row>
    <row r="386" spans="1:3" x14ac:dyDescent="0.15">
      <c r="A386" s="1">
        <f>LibCentral!C386*1</f>
        <v>0</v>
      </c>
      <c r="B386">
        <f>LibCentral!A386</f>
        <v>0</v>
      </c>
      <c r="C386">
        <f>LibCentral!AA386</f>
        <v>0</v>
      </c>
    </row>
    <row r="387" spans="1:3" x14ac:dyDescent="0.15">
      <c r="A387" s="1">
        <f>LibCentral!C387*1</f>
        <v>0</v>
      </c>
      <c r="B387">
        <f>LibCentral!A387</f>
        <v>0</v>
      </c>
      <c r="C387">
        <f>LibCentral!AA387</f>
        <v>0</v>
      </c>
    </row>
    <row r="388" spans="1:3" x14ac:dyDescent="0.15">
      <c r="A388" s="1">
        <f>LibCentral!C388*1</f>
        <v>0</v>
      </c>
      <c r="B388">
        <f>LibCentral!A388</f>
        <v>0</v>
      </c>
      <c r="C388">
        <f>LibCentral!AA388</f>
        <v>0</v>
      </c>
    </row>
    <row r="389" spans="1:3" x14ac:dyDescent="0.15">
      <c r="A389" s="1">
        <f>LibCentral!C389*1</f>
        <v>0</v>
      </c>
      <c r="B389">
        <f>LibCentral!A389</f>
        <v>0</v>
      </c>
      <c r="C389">
        <f>LibCentral!AA389</f>
        <v>0</v>
      </c>
    </row>
    <row r="390" spans="1:3" x14ac:dyDescent="0.15">
      <c r="A390" s="1">
        <f>LibCentral!C390*1</f>
        <v>0</v>
      </c>
      <c r="B390">
        <f>LibCentral!A390</f>
        <v>0</v>
      </c>
      <c r="C390">
        <f>LibCentral!AA390</f>
        <v>0</v>
      </c>
    </row>
    <row r="391" spans="1:3" x14ac:dyDescent="0.15">
      <c r="A391" s="1">
        <f>LibCentral!C391*1</f>
        <v>0</v>
      </c>
      <c r="B391">
        <f>LibCentral!A391</f>
        <v>0</v>
      </c>
      <c r="C391">
        <f>LibCentral!AA391</f>
        <v>0</v>
      </c>
    </row>
    <row r="392" spans="1:3" x14ac:dyDescent="0.15">
      <c r="A392" s="1">
        <f>LibCentral!C392*1</f>
        <v>0</v>
      </c>
      <c r="B392">
        <f>LibCentral!A392</f>
        <v>0</v>
      </c>
      <c r="C392">
        <f>LibCentral!AA392</f>
        <v>0</v>
      </c>
    </row>
    <row r="393" spans="1:3" x14ac:dyDescent="0.15">
      <c r="A393" s="1">
        <f>LibCentral!C393*1</f>
        <v>0</v>
      </c>
      <c r="B393">
        <f>LibCentral!A393</f>
        <v>0</v>
      </c>
      <c r="C393">
        <f>LibCentral!AA393</f>
        <v>0</v>
      </c>
    </row>
    <row r="394" spans="1:3" x14ac:dyDescent="0.15">
      <c r="A394" s="1">
        <f>LibCentral!C394*1</f>
        <v>0</v>
      </c>
      <c r="B394">
        <f>LibCentral!A394</f>
        <v>0</v>
      </c>
      <c r="C394">
        <f>LibCentral!AA394</f>
        <v>0</v>
      </c>
    </row>
    <row r="395" spans="1:3" x14ac:dyDescent="0.15">
      <c r="A395" s="1">
        <f>LibCentral!C395*1</f>
        <v>0</v>
      </c>
      <c r="B395">
        <f>LibCentral!A395</f>
        <v>0</v>
      </c>
      <c r="C395">
        <f>LibCentral!AA395</f>
        <v>0</v>
      </c>
    </row>
    <row r="396" spans="1:3" x14ac:dyDescent="0.15">
      <c r="A396" s="1">
        <f>LibCentral!C396*1</f>
        <v>0</v>
      </c>
      <c r="B396">
        <f>LibCentral!A396</f>
        <v>0</v>
      </c>
      <c r="C396">
        <f>LibCentral!AA396</f>
        <v>0</v>
      </c>
    </row>
    <row r="397" spans="1:3" x14ac:dyDescent="0.15">
      <c r="A397" s="1">
        <f>LibCentral!C397*1</f>
        <v>0</v>
      </c>
      <c r="B397">
        <f>LibCentral!A397</f>
        <v>0</v>
      </c>
      <c r="C397">
        <f>LibCentral!AA397</f>
        <v>0</v>
      </c>
    </row>
    <row r="398" spans="1:3" x14ac:dyDescent="0.15">
      <c r="A398" s="1">
        <f>LibCentral!C398*1</f>
        <v>0</v>
      </c>
      <c r="B398">
        <f>LibCentral!A398</f>
        <v>0</v>
      </c>
      <c r="C398">
        <f>LibCentral!AA398</f>
        <v>0</v>
      </c>
    </row>
    <row r="399" spans="1:3" x14ac:dyDescent="0.15">
      <c r="A399" s="1">
        <f>LibCentral!C399*1</f>
        <v>0</v>
      </c>
      <c r="B399">
        <f>LibCentral!A399</f>
        <v>0</v>
      </c>
      <c r="C399">
        <f>LibCentral!AA399</f>
        <v>0</v>
      </c>
    </row>
    <row r="400" spans="1:3" x14ac:dyDescent="0.15">
      <c r="A400" s="1">
        <f>LibCentral!C400*1</f>
        <v>0</v>
      </c>
      <c r="B400">
        <f>LibCentral!A400</f>
        <v>0</v>
      </c>
      <c r="C400">
        <f>LibCentral!AA400</f>
        <v>0</v>
      </c>
    </row>
    <row r="401" spans="1:3" x14ac:dyDescent="0.15">
      <c r="A401" s="1">
        <f>LibCentral!C401*1</f>
        <v>0</v>
      </c>
      <c r="B401">
        <f>LibCentral!A401</f>
        <v>0</v>
      </c>
      <c r="C401">
        <f>LibCentral!AA401</f>
        <v>0</v>
      </c>
    </row>
    <row r="402" spans="1:3" x14ac:dyDescent="0.15">
      <c r="A402" s="1">
        <f>LibCentral!C402*1</f>
        <v>0</v>
      </c>
      <c r="B402">
        <f>LibCentral!A402</f>
        <v>0</v>
      </c>
      <c r="C402">
        <f>LibCentral!AA402</f>
        <v>0</v>
      </c>
    </row>
    <row r="403" spans="1:3" x14ac:dyDescent="0.15">
      <c r="A403" s="1">
        <f>LibCentral!C403*1</f>
        <v>0</v>
      </c>
      <c r="B403">
        <f>LibCentral!A403</f>
        <v>0</v>
      </c>
      <c r="C403">
        <f>LibCentral!AA403</f>
        <v>0</v>
      </c>
    </row>
    <row r="404" spans="1:3" x14ac:dyDescent="0.15">
      <c r="A404" s="1">
        <f>LibCentral!C404*1</f>
        <v>0</v>
      </c>
      <c r="B404">
        <f>LibCentral!A404</f>
        <v>0</v>
      </c>
      <c r="C404">
        <f>LibCentral!AA404</f>
        <v>0</v>
      </c>
    </row>
    <row r="405" spans="1:3" x14ac:dyDescent="0.15">
      <c r="A405" s="1">
        <f>LibCentral!C405*1</f>
        <v>0</v>
      </c>
      <c r="B405">
        <f>LibCentral!A405</f>
        <v>0</v>
      </c>
      <c r="C405">
        <f>LibCentral!AA405</f>
        <v>0</v>
      </c>
    </row>
    <row r="406" spans="1:3" x14ac:dyDescent="0.15">
      <c r="A406" s="1">
        <f>LibCentral!C406*1</f>
        <v>0</v>
      </c>
      <c r="B406">
        <f>LibCentral!A406</f>
        <v>0</v>
      </c>
      <c r="C406">
        <f>LibCentral!AA406</f>
        <v>0</v>
      </c>
    </row>
    <row r="407" spans="1:3" x14ac:dyDescent="0.15">
      <c r="A407" s="1">
        <f>LibCentral!C407*1</f>
        <v>0</v>
      </c>
      <c r="B407">
        <f>LibCentral!A407</f>
        <v>0</v>
      </c>
      <c r="C407">
        <f>LibCentral!AA407</f>
        <v>0</v>
      </c>
    </row>
    <row r="408" spans="1:3" x14ac:dyDescent="0.15">
      <c r="A408" s="1">
        <f>LibCentral!C408*1</f>
        <v>0</v>
      </c>
      <c r="B408">
        <f>LibCentral!A408</f>
        <v>0</v>
      </c>
      <c r="C408">
        <f>LibCentral!AA408</f>
        <v>0</v>
      </c>
    </row>
    <row r="409" spans="1:3" x14ac:dyDescent="0.15">
      <c r="A409" s="1">
        <f>LibCentral!C409*1</f>
        <v>0</v>
      </c>
      <c r="B409">
        <f>LibCentral!A409</f>
        <v>0</v>
      </c>
      <c r="C409">
        <f>LibCentral!AA409</f>
        <v>0</v>
      </c>
    </row>
    <row r="410" spans="1:3" x14ac:dyDescent="0.15">
      <c r="A410" s="1">
        <f>LibCentral!C410*1</f>
        <v>0</v>
      </c>
      <c r="B410">
        <f>LibCentral!A410</f>
        <v>0</v>
      </c>
      <c r="C410">
        <f>LibCentral!AA410</f>
        <v>0</v>
      </c>
    </row>
    <row r="411" spans="1:3" x14ac:dyDescent="0.15">
      <c r="A411" s="1">
        <f>LibCentral!C411*1</f>
        <v>0</v>
      </c>
      <c r="B411">
        <f>LibCentral!A411</f>
        <v>0</v>
      </c>
      <c r="C411">
        <f>LibCentral!AA411</f>
        <v>0</v>
      </c>
    </row>
    <row r="412" spans="1:3" x14ac:dyDescent="0.15">
      <c r="A412" s="1">
        <f>LibCentral!C412*1</f>
        <v>0</v>
      </c>
      <c r="B412">
        <f>LibCentral!A412</f>
        <v>0</v>
      </c>
      <c r="C412">
        <f>LibCentral!AA412</f>
        <v>0</v>
      </c>
    </row>
    <row r="413" spans="1:3" x14ac:dyDescent="0.15">
      <c r="A413" s="1">
        <f>LibCentral!C413*1</f>
        <v>0</v>
      </c>
      <c r="B413">
        <f>LibCentral!A413</f>
        <v>0</v>
      </c>
      <c r="C413">
        <f>LibCentral!AA413</f>
        <v>0</v>
      </c>
    </row>
    <row r="414" spans="1:3" x14ac:dyDescent="0.15">
      <c r="A414" s="1">
        <f>LibCentral!C414*1</f>
        <v>0</v>
      </c>
      <c r="B414">
        <f>LibCentral!A414</f>
        <v>0</v>
      </c>
      <c r="C414">
        <f>LibCentral!AA414</f>
        <v>0</v>
      </c>
    </row>
    <row r="415" spans="1:3" x14ac:dyDescent="0.15">
      <c r="A415" s="1">
        <f>LibCentral!C415*1</f>
        <v>0</v>
      </c>
      <c r="B415">
        <f>LibCentral!A415</f>
        <v>0</v>
      </c>
      <c r="C415">
        <f>LibCentral!AA415</f>
        <v>0</v>
      </c>
    </row>
    <row r="416" spans="1:3" x14ac:dyDescent="0.15">
      <c r="A416" s="1">
        <f>LibCentral!C416*1</f>
        <v>0</v>
      </c>
      <c r="B416">
        <f>LibCentral!A416</f>
        <v>0</v>
      </c>
      <c r="C416">
        <f>LibCentral!AA416</f>
        <v>0</v>
      </c>
    </row>
    <row r="417" spans="1:3" x14ac:dyDescent="0.15">
      <c r="A417" s="1">
        <f>LibCentral!C417*1</f>
        <v>0</v>
      </c>
      <c r="B417">
        <f>LibCentral!A417</f>
        <v>0</v>
      </c>
      <c r="C417">
        <f>LibCentral!AA417</f>
        <v>0</v>
      </c>
    </row>
    <row r="418" spans="1:3" x14ac:dyDescent="0.15">
      <c r="A418" s="1">
        <f>LibCentral!C418*1</f>
        <v>0</v>
      </c>
      <c r="B418">
        <f>LibCentral!A418</f>
        <v>0</v>
      </c>
      <c r="C418">
        <f>LibCentral!AA418</f>
        <v>0</v>
      </c>
    </row>
    <row r="419" spans="1:3" x14ac:dyDescent="0.15">
      <c r="A419" s="1">
        <f>LibCentral!C419*1</f>
        <v>0</v>
      </c>
      <c r="B419">
        <f>LibCentral!A419</f>
        <v>0</v>
      </c>
      <c r="C419">
        <f>LibCentral!AA419</f>
        <v>0</v>
      </c>
    </row>
    <row r="420" spans="1:3" x14ac:dyDescent="0.15">
      <c r="A420" s="1">
        <f>LibCentral!C420*1</f>
        <v>0</v>
      </c>
      <c r="B420">
        <f>LibCentral!A420</f>
        <v>0</v>
      </c>
      <c r="C420">
        <f>LibCentral!AA420</f>
        <v>0</v>
      </c>
    </row>
    <row r="421" spans="1:3" x14ac:dyDescent="0.15">
      <c r="A421" s="1">
        <f>LibCentral!C421*1</f>
        <v>0</v>
      </c>
      <c r="B421">
        <f>LibCentral!A421</f>
        <v>0</v>
      </c>
      <c r="C421">
        <f>LibCentral!AA421</f>
        <v>0</v>
      </c>
    </row>
    <row r="422" spans="1:3" x14ac:dyDescent="0.15">
      <c r="A422" s="1">
        <f>LibCentral!C422*1</f>
        <v>0</v>
      </c>
      <c r="B422">
        <f>LibCentral!A422</f>
        <v>0</v>
      </c>
      <c r="C422">
        <f>LibCentral!AA422</f>
        <v>0</v>
      </c>
    </row>
    <row r="423" spans="1:3" x14ac:dyDescent="0.15">
      <c r="A423" s="1">
        <f>LibCentral!C423*1</f>
        <v>0</v>
      </c>
      <c r="B423">
        <f>LibCentral!A423</f>
        <v>0</v>
      </c>
      <c r="C423">
        <f>LibCentral!AA423</f>
        <v>0</v>
      </c>
    </row>
    <row r="424" spans="1:3" x14ac:dyDescent="0.15">
      <c r="A424" s="1">
        <f>LibCentral!C424*1</f>
        <v>0</v>
      </c>
      <c r="B424">
        <f>LibCentral!A424</f>
        <v>0</v>
      </c>
      <c r="C424">
        <f>LibCentral!AA424</f>
        <v>0</v>
      </c>
    </row>
    <row r="425" spans="1:3" x14ac:dyDescent="0.15">
      <c r="A425" s="1">
        <f>LibCentral!C425*1</f>
        <v>0</v>
      </c>
      <c r="B425">
        <f>LibCentral!A425</f>
        <v>0</v>
      </c>
      <c r="C425">
        <f>LibCentral!AA425</f>
        <v>0</v>
      </c>
    </row>
    <row r="426" spans="1:3" x14ac:dyDescent="0.15">
      <c r="A426" s="1">
        <f>LibCentral!C426*1</f>
        <v>0</v>
      </c>
      <c r="B426">
        <f>LibCentral!A426</f>
        <v>0</v>
      </c>
      <c r="C426">
        <f>LibCentral!AA426</f>
        <v>0</v>
      </c>
    </row>
    <row r="427" spans="1:3" x14ac:dyDescent="0.15">
      <c r="A427" s="1">
        <f>LibCentral!C427*1</f>
        <v>0</v>
      </c>
      <c r="B427">
        <f>LibCentral!A427</f>
        <v>0</v>
      </c>
      <c r="C427">
        <f>LibCentral!AA427</f>
        <v>0</v>
      </c>
    </row>
    <row r="428" spans="1:3" x14ac:dyDescent="0.15">
      <c r="A428" s="1">
        <f>LibCentral!C428*1</f>
        <v>0</v>
      </c>
      <c r="B428">
        <f>LibCentral!A428</f>
        <v>0</v>
      </c>
      <c r="C428">
        <f>LibCentral!AA428</f>
        <v>0</v>
      </c>
    </row>
    <row r="429" spans="1:3" x14ac:dyDescent="0.15">
      <c r="A429" s="1">
        <f>LibCentral!C429*1</f>
        <v>0</v>
      </c>
      <c r="B429">
        <f>LibCentral!A429</f>
        <v>0</v>
      </c>
      <c r="C429">
        <f>LibCentral!AA429</f>
        <v>0</v>
      </c>
    </row>
    <row r="430" spans="1:3" x14ac:dyDescent="0.15">
      <c r="A430" s="1">
        <f>LibCentral!C430*1</f>
        <v>0</v>
      </c>
      <c r="B430">
        <f>LibCentral!A430</f>
        <v>0</v>
      </c>
      <c r="C430">
        <f>LibCentral!AA430</f>
        <v>0</v>
      </c>
    </row>
    <row r="431" spans="1:3" x14ac:dyDescent="0.15">
      <c r="A431" s="1">
        <f>LibCentral!C431*1</f>
        <v>0</v>
      </c>
      <c r="B431">
        <f>LibCentral!A431</f>
        <v>0</v>
      </c>
      <c r="C431">
        <f>LibCentral!AA431</f>
        <v>0</v>
      </c>
    </row>
    <row r="432" spans="1:3" x14ac:dyDescent="0.15">
      <c r="A432" s="1">
        <f>LibCentral!C432*1</f>
        <v>0</v>
      </c>
      <c r="B432">
        <f>LibCentral!A432</f>
        <v>0</v>
      </c>
      <c r="C432">
        <f>LibCentral!AA432</f>
        <v>0</v>
      </c>
    </row>
    <row r="433" spans="1:3" x14ac:dyDescent="0.15">
      <c r="A433" s="1">
        <f>LibCentral!C433*1</f>
        <v>0</v>
      </c>
      <c r="B433">
        <f>LibCentral!A433</f>
        <v>0</v>
      </c>
      <c r="C433">
        <f>LibCentral!AA433</f>
        <v>0</v>
      </c>
    </row>
    <row r="434" spans="1:3" x14ac:dyDescent="0.15">
      <c r="A434" s="1">
        <f>LibCentral!C434*1</f>
        <v>0</v>
      </c>
      <c r="B434">
        <f>LibCentral!A434</f>
        <v>0</v>
      </c>
      <c r="C434">
        <f>LibCentral!AA434</f>
        <v>0</v>
      </c>
    </row>
    <row r="435" spans="1:3" x14ac:dyDescent="0.15">
      <c r="A435" s="1">
        <f>LibCentral!C435*1</f>
        <v>0</v>
      </c>
      <c r="B435">
        <f>LibCentral!A435</f>
        <v>0</v>
      </c>
      <c r="C435">
        <f>LibCentral!AA435</f>
        <v>0</v>
      </c>
    </row>
    <row r="436" spans="1:3" x14ac:dyDescent="0.15">
      <c r="A436" s="1">
        <f>LibCentral!C436*1</f>
        <v>0</v>
      </c>
      <c r="B436">
        <f>LibCentral!A436</f>
        <v>0</v>
      </c>
      <c r="C436">
        <f>LibCentral!AA436</f>
        <v>0</v>
      </c>
    </row>
    <row r="437" spans="1:3" x14ac:dyDescent="0.15">
      <c r="A437" s="1">
        <f>LibCentral!C437*1</f>
        <v>0</v>
      </c>
      <c r="B437">
        <f>LibCentral!A437</f>
        <v>0</v>
      </c>
      <c r="C437">
        <f>LibCentral!AA437</f>
        <v>0</v>
      </c>
    </row>
    <row r="438" spans="1:3" x14ac:dyDescent="0.15">
      <c r="A438" s="1">
        <f>LibCentral!C438*1</f>
        <v>0</v>
      </c>
      <c r="B438">
        <f>LibCentral!A438</f>
        <v>0</v>
      </c>
      <c r="C438">
        <f>LibCentral!AA438</f>
        <v>0</v>
      </c>
    </row>
    <row r="439" spans="1:3" x14ac:dyDescent="0.15">
      <c r="A439" s="1">
        <f>LibCentral!C439*1</f>
        <v>0</v>
      </c>
      <c r="B439">
        <f>LibCentral!A439</f>
        <v>0</v>
      </c>
      <c r="C439">
        <f>LibCentral!AA439</f>
        <v>0</v>
      </c>
    </row>
    <row r="440" spans="1:3" x14ac:dyDescent="0.15">
      <c r="A440" s="1">
        <f>LibCentral!C440*1</f>
        <v>0</v>
      </c>
      <c r="B440">
        <f>LibCentral!A440</f>
        <v>0</v>
      </c>
      <c r="C440">
        <f>LibCentral!AA440</f>
        <v>0</v>
      </c>
    </row>
    <row r="441" spans="1:3" x14ac:dyDescent="0.15">
      <c r="A441" s="1">
        <f>LibCentral!C441*1</f>
        <v>0</v>
      </c>
      <c r="B441">
        <f>LibCentral!A441</f>
        <v>0</v>
      </c>
      <c r="C441">
        <f>LibCentral!AA441</f>
        <v>0</v>
      </c>
    </row>
    <row r="442" spans="1:3" x14ac:dyDescent="0.15">
      <c r="A442" s="1">
        <f>LibCentral!C442*1</f>
        <v>0</v>
      </c>
      <c r="B442">
        <f>LibCentral!A442</f>
        <v>0</v>
      </c>
      <c r="C442">
        <f>LibCentral!AA442</f>
        <v>0</v>
      </c>
    </row>
    <row r="443" spans="1:3" x14ac:dyDescent="0.15">
      <c r="A443" s="1">
        <f>LibCentral!C443*1</f>
        <v>0</v>
      </c>
      <c r="B443">
        <f>LibCentral!A443</f>
        <v>0</v>
      </c>
      <c r="C443">
        <f>LibCentral!AA443</f>
        <v>0</v>
      </c>
    </row>
    <row r="444" spans="1:3" x14ac:dyDescent="0.15">
      <c r="A444" s="1">
        <f>LibCentral!C444*1</f>
        <v>0</v>
      </c>
      <c r="B444">
        <f>LibCentral!A444</f>
        <v>0</v>
      </c>
      <c r="C444">
        <f>LibCentral!AA444</f>
        <v>0</v>
      </c>
    </row>
    <row r="445" spans="1:3" x14ac:dyDescent="0.15">
      <c r="A445" s="1">
        <f>LibCentral!C445*1</f>
        <v>0</v>
      </c>
      <c r="B445">
        <f>LibCentral!A445</f>
        <v>0</v>
      </c>
      <c r="C445">
        <f>LibCentral!AA445</f>
        <v>0</v>
      </c>
    </row>
    <row r="446" spans="1:3" x14ac:dyDescent="0.15">
      <c r="A446" s="1">
        <f>LibCentral!C446*1</f>
        <v>0</v>
      </c>
      <c r="B446">
        <f>LibCentral!A446</f>
        <v>0</v>
      </c>
      <c r="C446">
        <f>LibCentral!AA446</f>
        <v>0</v>
      </c>
    </row>
    <row r="447" spans="1:3" x14ac:dyDescent="0.15">
      <c r="A447" s="1">
        <f>LibCentral!C447*1</f>
        <v>0</v>
      </c>
      <c r="B447">
        <f>LibCentral!A447</f>
        <v>0</v>
      </c>
      <c r="C447">
        <f>LibCentral!AA447</f>
        <v>0</v>
      </c>
    </row>
    <row r="448" spans="1:3" x14ac:dyDescent="0.15">
      <c r="A448" s="1">
        <f>LibCentral!C448*1</f>
        <v>0</v>
      </c>
      <c r="B448">
        <f>LibCentral!A448</f>
        <v>0</v>
      </c>
      <c r="C448">
        <f>LibCentral!AA448</f>
        <v>0</v>
      </c>
    </row>
    <row r="449" spans="1:3" x14ac:dyDescent="0.15">
      <c r="A449" s="1">
        <f>LibCentral!C449*1</f>
        <v>0</v>
      </c>
      <c r="B449">
        <f>LibCentral!A449</f>
        <v>0</v>
      </c>
      <c r="C449">
        <f>LibCentral!AA449</f>
        <v>0</v>
      </c>
    </row>
    <row r="450" spans="1:3" x14ac:dyDescent="0.15">
      <c r="A450" s="1">
        <f>LibCentral!C450*1</f>
        <v>0</v>
      </c>
      <c r="B450">
        <f>LibCentral!A450</f>
        <v>0</v>
      </c>
      <c r="C450">
        <f>LibCentral!AA450</f>
        <v>0</v>
      </c>
    </row>
    <row r="451" spans="1:3" x14ac:dyDescent="0.15">
      <c r="A451" s="1">
        <f>LibCentral!C451*1</f>
        <v>0</v>
      </c>
      <c r="B451">
        <f>LibCentral!A451</f>
        <v>0</v>
      </c>
      <c r="C451">
        <f>LibCentral!AA451</f>
        <v>0</v>
      </c>
    </row>
    <row r="452" spans="1:3" x14ac:dyDescent="0.15">
      <c r="A452" s="1">
        <f>LibCentral!C452*1</f>
        <v>0</v>
      </c>
      <c r="B452">
        <f>LibCentral!A452</f>
        <v>0</v>
      </c>
      <c r="C452">
        <f>LibCentral!AA452</f>
        <v>0</v>
      </c>
    </row>
    <row r="453" spans="1:3" x14ac:dyDescent="0.15">
      <c r="A453" s="1">
        <f>LibCentral!C453*1</f>
        <v>0</v>
      </c>
      <c r="B453">
        <f>LibCentral!A453</f>
        <v>0</v>
      </c>
      <c r="C453">
        <f>LibCentral!AA453</f>
        <v>0</v>
      </c>
    </row>
    <row r="454" spans="1:3" x14ac:dyDescent="0.15">
      <c r="A454" s="1">
        <f>LibCentral!C454*1</f>
        <v>0</v>
      </c>
      <c r="B454">
        <f>LibCentral!A454</f>
        <v>0</v>
      </c>
      <c r="C454">
        <f>LibCentral!AA454</f>
        <v>0</v>
      </c>
    </row>
    <row r="455" spans="1:3" x14ac:dyDescent="0.15">
      <c r="A455" s="1">
        <f>LibCentral!C455*1</f>
        <v>0</v>
      </c>
      <c r="B455">
        <f>LibCentral!A455</f>
        <v>0</v>
      </c>
      <c r="C455">
        <f>LibCentral!AA455</f>
        <v>0</v>
      </c>
    </row>
    <row r="456" spans="1:3" x14ac:dyDescent="0.15">
      <c r="A456" s="1">
        <f>LibCentral!C456*1</f>
        <v>0</v>
      </c>
      <c r="B456">
        <f>LibCentral!A456</f>
        <v>0</v>
      </c>
      <c r="C456">
        <f>LibCentral!AA456</f>
        <v>0</v>
      </c>
    </row>
    <row r="457" spans="1:3" x14ac:dyDescent="0.15">
      <c r="A457" s="1">
        <f>LibCentral!C457*1</f>
        <v>0</v>
      </c>
      <c r="B457">
        <f>LibCentral!A457</f>
        <v>0</v>
      </c>
      <c r="C457">
        <f>LibCentral!AA457</f>
        <v>0</v>
      </c>
    </row>
    <row r="458" spans="1:3" x14ac:dyDescent="0.15">
      <c r="A458" s="1">
        <f>LibCentral!C458*1</f>
        <v>0</v>
      </c>
      <c r="B458">
        <f>LibCentral!A458</f>
        <v>0</v>
      </c>
      <c r="C458">
        <f>LibCentral!AA458</f>
        <v>0</v>
      </c>
    </row>
    <row r="459" spans="1:3" x14ac:dyDescent="0.15">
      <c r="A459" s="1">
        <f>LibCentral!C459*1</f>
        <v>0</v>
      </c>
      <c r="B459">
        <f>LibCentral!A459</f>
        <v>0</v>
      </c>
      <c r="C459">
        <f>LibCentral!AA459</f>
        <v>0</v>
      </c>
    </row>
    <row r="460" spans="1:3" x14ac:dyDescent="0.15">
      <c r="A460" s="1">
        <f>LibCentral!C460*1</f>
        <v>0</v>
      </c>
      <c r="B460">
        <f>LibCentral!A460</f>
        <v>0</v>
      </c>
      <c r="C460">
        <f>LibCentral!AA460</f>
        <v>0</v>
      </c>
    </row>
    <row r="461" spans="1:3" x14ac:dyDescent="0.15">
      <c r="A461" s="1">
        <f>LibCentral!C461*1</f>
        <v>0</v>
      </c>
      <c r="B461">
        <f>LibCentral!A461</f>
        <v>0</v>
      </c>
      <c r="C461">
        <f>LibCentral!AA461</f>
        <v>0</v>
      </c>
    </row>
    <row r="462" spans="1:3" x14ac:dyDescent="0.15">
      <c r="A462" s="1">
        <f>LibCentral!C462*1</f>
        <v>0</v>
      </c>
      <c r="B462">
        <f>LibCentral!A462</f>
        <v>0</v>
      </c>
      <c r="C462">
        <f>LibCentral!AA462</f>
        <v>0</v>
      </c>
    </row>
    <row r="463" spans="1:3" x14ac:dyDescent="0.15">
      <c r="A463" s="1">
        <f>LibCentral!C463*1</f>
        <v>0</v>
      </c>
      <c r="B463">
        <f>LibCentral!A463</f>
        <v>0</v>
      </c>
      <c r="C463">
        <f>LibCentral!AA463</f>
        <v>0</v>
      </c>
    </row>
    <row r="464" spans="1:3" x14ac:dyDescent="0.15">
      <c r="A464" s="1">
        <f>LibCentral!C464*1</f>
        <v>0</v>
      </c>
      <c r="B464">
        <f>LibCentral!A464</f>
        <v>0</v>
      </c>
      <c r="C464">
        <f>LibCentral!AA464</f>
        <v>0</v>
      </c>
    </row>
    <row r="465" spans="1:3" x14ac:dyDescent="0.15">
      <c r="A465" s="1">
        <f>LibCentral!C465*1</f>
        <v>0</v>
      </c>
      <c r="B465">
        <f>LibCentral!A465</f>
        <v>0</v>
      </c>
      <c r="C465">
        <f>LibCentral!AA465</f>
        <v>0</v>
      </c>
    </row>
    <row r="466" spans="1:3" x14ac:dyDescent="0.15">
      <c r="A466" s="1">
        <f>LibCentral!C466*1</f>
        <v>0</v>
      </c>
      <c r="B466">
        <f>LibCentral!A466</f>
        <v>0</v>
      </c>
      <c r="C466">
        <f>LibCentral!AA466</f>
        <v>0</v>
      </c>
    </row>
    <row r="467" spans="1:3" x14ac:dyDescent="0.15">
      <c r="A467" s="1">
        <f>LibCentral!C467*1</f>
        <v>0</v>
      </c>
      <c r="B467">
        <f>LibCentral!A467</f>
        <v>0</v>
      </c>
      <c r="C467">
        <f>LibCentral!AA467</f>
        <v>0</v>
      </c>
    </row>
    <row r="468" spans="1:3" x14ac:dyDescent="0.15">
      <c r="A468" s="1">
        <f>LibCentral!C468*1</f>
        <v>0</v>
      </c>
      <c r="B468">
        <f>LibCentral!A468</f>
        <v>0</v>
      </c>
      <c r="C468">
        <f>LibCentral!AA468</f>
        <v>0</v>
      </c>
    </row>
    <row r="469" spans="1:3" x14ac:dyDescent="0.15">
      <c r="A469" s="1">
        <f>LibCentral!C469*1</f>
        <v>0</v>
      </c>
      <c r="B469">
        <f>LibCentral!A469</f>
        <v>0</v>
      </c>
      <c r="C469">
        <f>LibCentral!AA469</f>
        <v>0</v>
      </c>
    </row>
    <row r="470" spans="1:3" x14ac:dyDescent="0.15">
      <c r="A470" s="1">
        <f>LibCentral!C470*1</f>
        <v>0</v>
      </c>
      <c r="B470">
        <f>LibCentral!A470</f>
        <v>0</v>
      </c>
      <c r="C470">
        <f>LibCentral!AA470</f>
        <v>0</v>
      </c>
    </row>
    <row r="471" spans="1:3" x14ac:dyDescent="0.15">
      <c r="A471" s="1">
        <f>LibCentral!C471*1</f>
        <v>0</v>
      </c>
      <c r="B471">
        <f>LibCentral!A471</f>
        <v>0</v>
      </c>
      <c r="C471">
        <f>LibCentral!AA471</f>
        <v>0</v>
      </c>
    </row>
    <row r="472" spans="1:3" x14ac:dyDescent="0.15">
      <c r="A472" s="1">
        <f>LibCentral!C472*1</f>
        <v>0</v>
      </c>
      <c r="B472">
        <f>LibCentral!A472</f>
        <v>0</v>
      </c>
      <c r="C472">
        <f>LibCentral!AA472</f>
        <v>0</v>
      </c>
    </row>
    <row r="473" spans="1:3" x14ac:dyDescent="0.15">
      <c r="A473" s="1">
        <f>LibCentral!C473*1</f>
        <v>0</v>
      </c>
      <c r="B473">
        <f>LibCentral!A473</f>
        <v>0</v>
      </c>
      <c r="C473">
        <f>LibCentral!AA473</f>
        <v>0</v>
      </c>
    </row>
    <row r="474" spans="1:3" x14ac:dyDescent="0.15">
      <c r="A474" s="1">
        <f>LibCentral!C474*1</f>
        <v>0</v>
      </c>
      <c r="B474">
        <f>LibCentral!A474</f>
        <v>0</v>
      </c>
      <c r="C474">
        <f>LibCentral!AA474</f>
        <v>0</v>
      </c>
    </row>
    <row r="475" spans="1:3" x14ac:dyDescent="0.15">
      <c r="A475" s="1">
        <f>LibCentral!C475*1</f>
        <v>0</v>
      </c>
      <c r="B475">
        <f>LibCentral!A475</f>
        <v>0</v>
      </c>
      <c r="C475">
        <f>LibCentral!AA475</f>
        <v>0</v>
      </c>
    </row>
    <row r="476" spans="1:3" x14ac:dyDescent="0.15">
      <c r="A476" s="1">
        <f>LibCentral!C476*1</f>
        <v>0</v>
      </c>
      <c r="B476">
        <f>LibCentral!A476</f>
        <v>0</v>
      </c>
      <c r="C476">
        <f>LibCentral!AA476</f>
        <v>0</v>
      </c>
    </row>
    <row r="477" spans="1:3" x14ac:dyDescent="0.15">
      <c r="A477" s="1">
        <f>LibCentral!C477*1</f>
        <v>0</v>
      </c>
      <c r="B477">
        <f>LibCentral!A477</f>
        <v>0</v>
      </c>
      <c r="C477">
        <f>LibCentral!AA477</f>
        <v>0</v>
      </c>
    </row>
    <row r="478" spans="1:3" x14ac:dyDescent="0.15">
      <c r="A478" s="1">
        <f>LibCentral!C478*1</f>
        <v>0</v>
      </c>
      <c r="B478">
        <f>LibCentral!A478</f>
        <v>0</v>
      </c>
      <c r="C478">
        <f>LibCentral!AA478</f>
        <v>0</v>
      </c>
    </row>
    <row r="479" spans="1:3" x14ac:dyDescent="0.15">
      <c r="A479" s="1">
        <f>LibCentral!C479*1</f>
        <v>0</v>
      </c>
      <c r="B479">
        <f>LibCentral!A479</f>
        <v>0</v>
      </c>
      <c r="C479">
        <f>LibCentral!AA479</f>
        <v>0</v>
      </c>
    </row>
    <row r="480" spans="1:3" x14ac:dyDescent="0.15">
      <c r="A480" s="1">
        <f>LibCentral!C480*1</f>
        <v>0</v>
      </c>
      <c r="B480">
        <f>LibCentral!A480</f>
        <v>0</v>
      </c>
      <c r="C480">
        <f>LibCentral!AA480</f>
        <v>0</v>
      </c>
    </row>
    <row r="481" spans="1:3" x14ac:dyDescent="0.15">
      <c r="A481" s="1">
        <f>LibCentral!C481*1</f>
        <v>0</v>
      </c>
      <c r="B481">
        <f>LibCentral!A481</f>
        <v>0</v>
      </c>
      <c r="C481">
        <f>LibCentral!AA481</f>
        <v>0</v>
      </c>
    </row>
    <row r="482" spans="1:3" x14ac:dyDescent="0.15">
      <c r="A482" s="1">
        <f>LibCentral!C482*1</f>
        <v>0</v>
      </c>
      <c r="B482">
        <f>LibCentral!A482</f>
        <v>0</v>
      </c>
      <c r="C482">
        <f>LibCentral!AA482</f>
        <v>0</v>
      </c>
    </row>
    <row r="483" spans="1:3" x14ac:dyDescent="0.15">
      <c r="A483" s="1">
        <f>LibCentral!C483*1</f>
        <v>0</v>
      </c>
      <c r="B483">
        <f>LibCentral!A483</f>
        <v>0</v>
      </c>
      <c r="C483">
        <f>LibCentral!AA483</f>
        <v>0</v>
      </c>
    </row>
    <row r="484" spans="1:3" x14ac:dyDescent="0.15">
      <c r="A484" s="1">
        <f>LibCentral!C484*1</f>
        <v>0</v>
      </c>
      <c r="B484">
        <f>LibCentral!A484</f>
        <v>0</v>
      </c>
      <c r="C484">
        <f>LibCentral!AA484</f>
        <v>0</v>
      </c>
    </row>
    <row r="485" spans="1:3" x14ac:dyDescent="0.15">
      <c r="A485" s="1">
        <f>LibCentral!C485*1</f>
        <v>0</v>
      </c>
      <c r="B485">
        <f>LibCentral!A485</f>
        <v>0</v>
      </c>
      <c r="C485">
        <f>LibCentral!AA485</f>
        <v>0</v>
      </c>
    </row>
    <row r="486" spans="1:3" x14ac:dyDescent="0.15">
      <c r="A486" s="1">
        <f>LibCentral!C486*1</f>
        <v>0</v>
      </c>
      <c r="B486">
        <f>LibCentral!A486</f>
        <v>0</v>
      </c>
      <c r="C486">
        <f>LibCentral!AA486</f>
        <v>0</v>
      </c>
    </row>
    <row r="487" spans="1:3" x14ac:dyDescent="0.15">
      <c r="A487" s="1">
        <f>LibCentral!C487*1</f>
        <v>0</v>
      </c>
      <c r="B487">
        <f>LibCentral!A487</f>
        <v>0</v>
      </c>
      <c r="C487">
        <f>LibCentral!AA487</f>
        <v>0</v>
      </c>
    </row>
    <row r="488" spans="1:3" x14ac:dyDescent="0.15">
      <c r="A488" s="1">
        <f>LibCentral!C488*1</f>
        <v>0</v>
      </c>
      <c r="B488">
        <f>LibCentral!A488</f>
        <v>0</v>
      </c>
      <c r="C488">
        <f>LibCentral!AA488</f>
        <v>0</v>
      </c>
    </row>
    <row r="489" spans="1:3" x14ac:dyDescent="0.15">
      <c r="A489" s="1">
        <f>LibCentral!C489*1</f>
        <v>0</v>
      </c>
      <c r="B489">
        <f>LibCentral!A489</f>
        <v>0</v>
      </c>
      <c r="C489">
        <f>LibCentral!AA489</f>
        <v>0</v>
      </c>
    </row>
    <row r="490" spans="1:3" x14ac:dyDescent="0.15">
      <c r="A490" s="1">
        <f>LibCentral!C490*1</f>
        <v>0</v>
      </c>
      <c r="B490">
        <f>LibCentral!A490</f>
        <v>0</v>
      </c>
      <c r="C490">
        <f>LibCentral!AA490</f>
        <v>0</v>
      </c>
    </row>
    <row r="491" spans="1:3" x14ac:dyDescent="0.15">
      <c r="A491" s="1">
        <f>LibCentral!C491*1</f>
        <v>0</v>
      </c>
      <c r="B491">
        <f>LibCentral!A491</f>
        <v>0</v>
      </c>
      <c r="C491">
        <f>LibCentral!AA491</f>
        <v>0</v>
      </c>
    </row>
    <row r="492" spans="1:3" x14ac:dyDescent="0.15">
      <c r="A492" s="1">
        <f>LibCentral!C492*1</f>
        <v>0</v>
      </c>
      <c r="B492">
        <f>LibCentral!A492</f>
        <v>0</v>
      </c>
      <c r="C492">
        <f>LibCentral!AA492</f>
        <v>0</v>
      </c>
    </row>
    <row r="493" spans="1:3" x14ac:dyDescent="0.15">
      <c r="A493" s="1">
        <f>LibCentral!C493*1</f>
        <v>0</v>
      </c>
      <c r="B493">
        <f>LibCentral!A493</f>
        <v>0</v>
      </c>
      <c r="C493">
        <f>LibCentral!AA493</f>
        <v>0</v>
      </c>
    </row>
    <row r="494" spans="1:3" x14ac:dyDescent="0.15">
      <c r="A494" s="1">
        <f>LibCentral!C494*1</f>
        <v>0</v>
      </c>
      <c r="B494">
        <f>LibCentral!A494</f>
        <v>0</v>
      </c>
      <c r="C494">
        <f>LibCentral!AA494</f>
        <v>0</v>
      </c>
    </row>
    <row r="495" spans="1:3" x14ac:dyDescent="0.15">
      <c r="A495" s="1">
        <f>LibCentral!C495*1</f>
        <v>0</v>
      </c>
      <c r="B495">
        <f>LibCentral!A495</f>
        <v>0</v>
      </c>
      <c r="C495">
        <f>LibCentral!AA495</f>
        <v>0</v>
      </c>
    </row>
    <row r="496" spans="1:3" x14ac:dyDescent="0.15">
      <c r="A496" s="1">
        <f>LibCentral!C496*1</f>
        <v>0</v>
      </c>
      <c r="B496">
        <f>LibCentral!A496</f>
        <v>0</v>
      </c>
      <c r="C496">
        <f>LibCentral!AA496</f>
        <v>0</v>
      </c>
    </row>
    <row r="497" spans="1:3" x14ac:dyDescent="0.15">
      <c r="A497" s="1">
        <f>LibCentral!C497*1</f>
        <v>0</v>
      </c>
      <c r="B497">
        <f>LibCentral!A497</f>
        <v>0</v>
      </c>
      <c r="C497">
        <f>LibCentral!AA497</f>
        <v>0</v>
      </c>
    </row>
    <row r="498" spans="1:3" x14ac:dyDescent="0.15">
      <c r="A498" s="1">
        <f>LibCentral!C498*1</f>
        <v>0</v>
      </c>
      <c r="B498">
        <f>LibCentral!A498</f>
        <v>0</v>
      </c>
      <c r="C498">
        <f>LibCentral!AA498</f>
        <v>0</v>
      </c>
    </row>
    <row r="499" spans="1:3" x14ac:dyDescent="0.15">
      <c r="A499" s="1">
        <f>LibCentral!C499*1</f>
        <v>0</v>
      </c>
      <c r="B499">
        <f>LibCentral!A499</f>
        <v>0</v>
      </c>
      <c r="C499">
        <f>LibCentral!AA499</f>
        <v>0</v>
      </c>
    </row>
    <row r="500" spans="1:3" x14ac:dyDescent="0.15">
      <c r="A500" s="1">
        <f>LibCentral!C500*1</f>
        <v>0</v>
      </c>
      <c r="B500">
        <f>LibCentral!A500</f>
        <v>0</v>
      </c>
      <c r="C500">
        <f>LibCentral!AA500</f>
        <v>0</v>
      </c>
    </row>
    <row r="501" spans="1:3" x14ac:dyDescent="0.15">
      <c r="A501" s="1">
        <f>LibCentral!C501*1</f>
        <v>0</v>
      </c>
      <c r="B501">
        <f>LibCentral!A501</f>
        <v>0</v>
      </c>
      <c r="C501">
        <f>LibCentral!AA501</f>
        <v>0</v>
      </c>
    </row>
    <row r="502" spans="1:3" x14ac:dyDescent="0.15">
      <c r="A502" s="1">
        <f>LibCentral!C502*1</f>
        <v>0</v>
      </c>
      <c r="B502">
        <f>LibCentral!A502</f>
        <v>0</v>
      </c>
      <c r="C502">
        <f>LibCentral!AA502</f>
        <v>0</v>
      </c>
    </row>
    <row r="503" spans="1:3" x14ac:dyDescent="0.15">
      <c r="A503" s="1">
        <f>LibCentral!C503*1</f>
        <v>0</v>
      </c>
      <c r="B503">
        <f>LibCentral!A503</f>
        <v>0</v>
      </c>
      <c r="C503">
        <f>LibCentral!AA503</f>
        <v>0</v>
      </c>
    </row>
    <row r="504" spans="1:3" x14ac:dyDescent="0.15">
      <c r="A504" s="1">
        <f>LibCentral!C504*1</f>
        <v>0</v>
      </c>
      <c r="B504">
        <f>LibCentral!A504</f>
        <v>0</v>
      </c>
      <c r="C504">
        <f>LibCentral!AA504</f>
        <v>0</v>
      </c>
    </row>
    <row r="505" spans="1:3" x14ac:dyDescent="0.15">
      <c r="A505" s="1">
        <f>LibCentral!C505*1</f>
        <v>0</v>
      </c>
      <c r="B505">
        <f>LibCentral!A505</f>
        <v>0</v>
      </c>
      <c r="C505">
        <f>LibCentral!AA505</f>
        <v>0</v>
      </c>
    </row>
    <row r="506" spans="1:3" x14ac:dyDescent="0.15">
      <c r="A506" s="1">
        <f>LibCentral!C506*1</f>
        <v>0</v>
      </c>
      <c r="B506">
        <f>LibCentral!A506</f>
        <v>0</v>
      </c>
      <c r="C506">
        <f>LibCentral!AA506</f>
        <v>0</v>
      </c>
    </row>
    <row r="507" spans="1:3" x14ac:dyDescent="0.15">
      <c r="A507" s="1">
        <f>LibCentral!C507*1</f>
        <v>0</v>
      </c>
      <c r="B507">
        <f>LibCentral!A507</f>
        <v>0</v>
      </c>
      <c r="C507">
        <f>LibCentral!AA507</f>
        <v>0</v>
      </c>
    </row>
    <row r="508" spans="1:3" x14ac:dyDescent="0.15">
      <c r="A508" s="1">
        <f>LibCentral!C508*1</f>
        <v>0</v>
      </c>
      <c r="B508">
        <f>LibCentral!A508</f>
        <v>0</v>
      </c>
      <c r="C508">
        <f>LibCentral!AA508</f>
        <v>0</v>
      </c>
    </row>
    <row r="509" spans="1:3" x14ac:dyDescent="0.15">
      <c r="A509" s="1">
        <f>LibCentral!C509*1</f>
        <v>0</v>
      </c>
      <c r="B509">
        <f>LibCentral!A509</f>
        <v>0</v>
      </c>
      <c r="C509">
        <f>LibCentral!AA509</f>
        <v>0</v>
      </c>
    </row>
    <row r="510" spans="1:3" x14ac:dyDescent="0.15">
      <c r="A510" s="1">
        <f>LibCentral!C510*1</f>
        <v>0</v>
      </c>
      <c r="B510">
        <f>LibCentral!A510</f>
        <v>0</v>
      </c>
      <c r="C510">
        <f>LibCentral!AA510</f>
        <v>0</v>
      </c>
    </row>
    <row r="511" spans="1:3" x14ac:dyDescent="0.15">
      <c r="A511" s="1">
        <f>LibCentral!C511*1</f>
        <v>0</v>
      </c>
      <c r="B511">
        <f>LibCentral!A511</f>
        <v>0</v>
      </c>
      <c r="C511">
        <f>LibCentral!AA511</f>
        <v>0</v>
      </c>
    </row>
    <row r="512" spans="1:3" x14ac:dyDescent="0.15">
      <c r="A512" s="1">
        <f>LibCentral!C512*1</f>
        <v>0</v>
      </c>
      <c r="B512">
        <f>LibCentral!A512</f>
        <v>0</v>
      </c>
      <c r="C512">
        <f>LibCentral!AA512</f>
        <v>0</v>
      </c>
    </row>
    <row r="513" spans="1:3" x14ac:dyDescent="0.15">
      <c r="A513" s="1">
        <f>LibCentral!C513*1</f>
        <v>0</v>
      </c>
      <c r="B513">
        <f>LibCentral!A513</f>
        <v>0</v>
      </c>
      <c r="C513">
        <f>LibCentral!AA513</f>
        <v>0</v>
      </c>
    </row>
    <row r="514" spans="1:3" x14ac:dyDescent="0.15">
      <c r="A514" s="1">
        <f>LibCentral!C514*1</f>
        <v>0</v>
      </c>
      <c r="B514">
        <f>LibCentral!A514</f>
        <v>0</v>
      </c>
      <c r="C514">
        <f>LibCentral!AA514</f>
        <v>0</v>
      </c>
    </row>
    <row r="515" spans="1:3" x14ac:dyDescent="0.15">
      <c r="A515" s="1">
        <f>LibCentral!C515*1</f>
        <v>0</v>
      </c>
      <c r="B515">
        <f>LibCentral!A515</f>
        <v>0</v>
      </c>
      <c r="C515">
        <f>LibCentral!AA515</f>
        <v>0</v>
      </c>
    </row>
    <row r="516" spans="1:3" x14ac:dyDescent="0.15">
      <c r="A516" s="1">
        <f>LibCentral!C516*1</f>
        <v>0</v>
      </c>
      <c r="B516">
        <f>LibCentral!A516</f>
        <v>0</v>
      </c>
      <c r="C516">
        <f>LibCentral!AA516</f>
        <v>0</v>
      </c>
    </row>
    <row r="517" spans="1:3" x14ac:dyDescent="0.15">
      <c r="A517" s="1">
        <f>LibCentral!C517*1</f>
        <v>0</v>
      </c>
      <c r="B517">
        <f>LibCentral!A517</f>
        <v>0</v>
      </c>
      <c r="C517">
        <f>LibCentral!AA517</f>
        <v>0</v>
      </c>
    </row>
    <row r="518" spans="1:3" x14ac:dyDescent="0.15">
      <c r="A518" s="1">
        <f>LibCentral!C518*1</f>
        <v>0</v>
      </c>
      <c r="B518">
        <f>LibCentral!A518</f>
        <v>0</v>
      </c>
      <c r="C518">
        <f>LibCentral!AA518</f>
        <v>0</v>
      </c>
    </row>
    <row r="519" spans="1:3" x14ac:dyDescent="0.15">
      <c r="A519" s="1">
        <f>LibCentral!C519*1</f>
        <v>0</v>
      </c>
      <c r="B519">
        <f>LibCentral!A519</f>
        <v>0</v>
      </c>
      <c r="C519">
        <f>LibCentral!AA519</f>
        <v>0</v>
      </c>
    </row>
    <row r="520" spans="1:3" x14ac:dyDescent="0.15">
      <c r="A520" s="1">
        <f>LibCentral!C520*1</f>
        <v>0</v>
      </c>
      <c r="B520">
        <f>LibCentral!A520</f>
        <v>0</v>
      </c>
      <c r="C520">
        <f>LibCentral!AA520</f>
        <v>0</v>
      </c>
    </row>
    <row r="521" spans="1:3" x14ac:dyDescent="0.15">
      <c r="A521" s="1">
        <f>LibCentral!C521*1</f>
        <v>0</v>
      </c>
      <c r="B521">
        <f>LibCentral!A521</f>
        <v>0</v>
      </c>
      <c r="C521">
        <f>LibCentral!AA521</f>
        <v>0</v>
      </c>
    </row>
    <row r="522" spans="1:3" x14ac:dyDescent="0.15">
      <c r="A522" s="1">
        <f>LibCentral!C522*1</f>
        <v>0</v>
      </c>
      <c r="B522">
        <f>LibCentral!A522</f>
        <v>0</v>
      </c>
      <c r="C522">
        <f>LibCentral!AA522</f>
        <v>0</v>
      </c>
    </row>
    <row r="523" spans="1:3" x14ac:dyDescent="0.15">
      <c r="A523" s="1">
        <f>LibCentral!C523*1</f>
        <v>0</v>
      </c>
      <c r="B523">
        <f>LibCentral!A523</f>
        <v>0</v>
      </c>
      <c r="C523">
        <f>LibCentral!AA523</f>
        <v>0</v>
      </c>
    </row>
    <row r="524" spans="1:3" x14ac:dyDescent="0.15">
      <c r="A524" s="1">
        <f>LibCentral!C524*1</f>
        <v>0</v>
      </c>
      <c r="B524">
        <f>LibCentral!A524</f>
        <v>0</v>
      </c>
      <c r="C524">
        <f>LibCentral!AA524</f>
        <v>0</v>
      </c>
    </row>
    <row r="525" spans="1:3" x14ac:dyDescent="0.15">
      <c r="A525" s="1">
        <f>LibCentral!C525*1</f>
        <v>0</v>
      </c>
      <c r="B525">
        <f>LibCentral!A525</f>
        <v>0</v>
      </c>
      <c r="C525">
        <f>LibCentral!AA525</f>
        <v>0</v>
      </c>
    </row>
    <row r="526" spans="1:3" x14ac:dyDescent="0.15">
      <c r="A526" s="1">
        <f>LibCentral!C526*1</f>
        <v>0</v>
      </c>
      <c r="B526">
        <f>LibCentral!A526</f>
        <v>0</v>
      </c>
      <c r="C526">
        <f>LibCentral!AA526</f>
        <v>0</v>
      </c>
    </row>
    <row r="527" spans="1:3" x14ac:dyDescent="0.15">
      <c r="A527" s="1">
        <f>LibCentral!C527*1</f>
        <v>0</v>
      </c>
      <c r="B527">
        <f>LibCentral!A527</f>
        <v>0</v>
      </c>
      <c r="C527">
        <f>LibCentral!AA527</f>
        <v>0</v>
      </c>
    </row>
    <row r="528" spans="1:3" x14ac:dyDescent="0.15">
      <c r="A528" s="1">
        <f>LibCentral!C528*1</f>
        <v>0</v>
      </c>
      <c r="B528">
        <f>LibCentral!A528</f>
        <v>0</v>
      </c>
      <c r="C528">
        <f>LibCentral!AA528</f>
        <v>0</v>
      </c>
    </row>
    <row r="529" spans="1:3" x14ac:dyDescent="0.15">
      <c r="A529" s="1">
        <f>LibCentral!C529*1</f>
        <v>0</v>
      </c>
      <c r="B529">
        <f>LibCentral!A529</f>
        <v>0</v>
      </c>
      <c r="C529">
        <f>LibCentral!AA529</f>
        <v>0</v>
      </c>
    </row>
    <row r="530" spans="1:3" x14ac:dyDescent="0.15">
      <c r="A530" s="1">
        <f>LibCentral!C530*1</f>
        <v>0</v>
      </c>
      <c r="B530">
        <f>LibCentral!A530</f>
        <v>0</v>
      </c>
      <c r="C530">
        <f>LibCentral!AA530</f>
        <v>0</v>
      </c>
    </row>
    <row r="531" spans="1:3" x14ac:dyDescent="0.15">
      <c r="A531" s="1">
        <f>LibCentral!C531*1</f>
        <v>0</v>
      </c>
      <c r="B531">
        <f>LibCentral!A531</f>
        <v>0</v>
      </c>
      <c r="C531">
        <f>LibCentral!AA531</f>
        <v>0</v>
      </c>
    </row>
    <row r="532" spans="1:3" x14ac:dyDescent="0.15">
      <c r="A532" s="1">
        <f>LibCentral!C532*1</f>
        <v>0</v>
      </c>
      <c r="B532">
        <f>LibCentral!A532</f>
        <v>0</v>
      </c>
      <c r="C532">
        <f>LibCentral!AA532</f>
        <v>0</v>
      </c>
    </row>
    <row r="533" spans="1:3" x14ac:dyDescent="0.15">
      <c r="A533" s="1">
        <f>LibCentral!C533*1</f>
        <v>0</v>
      </c>
      <c r="B533">
        <f>LibCentral!A533</f>
        <v>0</v>
      </c>
      <c r="C533">
        <f>LibCentral!AA533</f>
        <v>0</v>
      </c>
    </row>
    <row r="534" spans="1:3" x14ac:dyDescent="0.15">
      <c r="A534" s="1">
        <f>LibCentral!C534*1</f>
        <v>0</v>
      </c>
      <c r="B534">
        <f>LibCentral!A534</f>
        <v>0</v>
      </c>
      <c r="C534">
        <f>LibCentral!AA534</f>
        <v>0</v>
      </c>
    </row>
    <row r="535" spans="1:3" x14ac:dyDescent="0.15">
      <c r="A535" s="1">
        <f>LibCentral!C535*1</f>
        <v>0</v>
      </c>
      <c r="B535">
        <f>LibCentral!A535</f>
        <v>0</v>
      </c>
      <c r="C535">
        <f>LibCentral!AA535</f>
        <v>0</v>
      </c>
    </row>
    <row r="536" spans="1:3" x14ac:dyDescent="0.15">
      <c r="A536" s="1">
        <f>LibCentral!C536*1</f>
        <v>0</v>
      </c>
      <c r="B536">
        <f>LibCentral!A536</f>
        <v>0</v>
      </c>
      <c r="C536">
        <f>LibCentral!AA536</f>
        <v>0</v>
      </c>
    </row>
    <row r="537" spans="1:3" x14ac:dyDescent="0.15">
      <c r="A537" s="1">
        <f>LibCentral!C537*1</f>
        <v>0</v>
      </c>
      <c r="B537">
        <f>LibCentral!A537</f>
        <v>0</v>
      </c>
      <c r="C537">
        <f>LibCentral!AA537</f>
        <v>0</v>
      </c>
    </row>
    <row r="538" spans="1:3" x14ac:dyDescent="0.15">
      <c r="A538" s="1">
        <f>LibCentral!C538*1</f>
        <v>0</v>
      </c>
      <c r="B538">
        <f>LibCentral!A538</f>
        <v>0</v>
      </c>
      <c r="C538">
        <f>LibCentral!AA538</f>
        <v>0</v>
      </c>
    </row>
    <row r="539" spans="1:3" x14ac:dyDescent="0.15">
      <c r="A539" s="1">
        <f>LibCentral!C539*1</f>
        <v>0</v>
      </c>
      <c r="B539">
        <f>LibCentral!A539</f>
        <v>0</v>
      </c>
      <c r="C539">
        <f>LibCentral!AA539</f>
        <v>0</v>
      </c>
    </row>
    <row r="540" spans="1:3" x14ac:dyDescent="0.15">
      <c r="A540" s="1">
        <f>LibCentral!C540*1</f>
        <v>0</v>
      </c>
      <c r="B540">
        <f>LibCentral!A540</f>
        <v>0</v>
      </c>
      <c r="C540">
        <f>LibCentral!AA540</f>
        <v>0</v>
      </c>
    </row>
    <row r="541" spans="1:3" x14ac:dyDescent="0.15">
      <c r="A541" s="1">
        <f>LibCentral!C541*1</f>
        <v>0</v>
      </c>
      <c r="B541">
        <f>LibCentral!A541</f>
        <v>0</v>
      </c>
      <c r="C541">
        <f>LibCentral!AA541</f>
        <v>0</v>
      </c>
    </row>
    <row r="542" spans="1:3" x14ac:dyDescent="0.15">
      <c r="A542" s="1">
        <f>LibCentral!C542*1</f>
        <v>0</v>
      </c>
      <c r="B542">
        <f>LibCentral!A542</f>
        <v>0</v>
      </c>
      <c r="C542">
        <f>LibCentral!AA542</f>
        <v>0</v>
      </c>
    </row>
    <row r="543" spans="1:3" x14ac:dyDescent="0.15">
      <c r="A543" s="1">
        <f>LibCentral!C543*1</f>
        <v>0</v>
      </c>
      <c r="B543">
        <f>LibCentral!A543</f>
        <v>0</v>
      </c>
      <c r="C543">
        <f>LibCentral!AA543</f>
        <v>0</v>
      </c>
    </row>
    <row r="544" spans="1:3" x14ac:dyDescent="0.15">
      <c r="A544" s="1">
        <f>LibCentral!C544*1</f>
        <v>0</v>
      </c>
      <c r="B544">
        <f>LibCentral!A544</f>
        <v>0</v>
      </c>
      <c r="C544">
        <f>LibCentral!AA544</f>
        <v>0</v>
      </c>
    </row>
    <row r="545" spans="1:3" x14ac:dyDescent="0.15">
      <c r="A545" s="1">
        <f>LibCentral!C545*1</f>
        <v>0</v>
      </c>
      <c r="B545">
        <f>LibCentral!A545</f>
        <v>0</v>
      </c>
      <c r="C545">
        <f>LibCentral!AA545</f>
        <v>0</v>
      </c>
    </row>
    <row r="546" spans="1:3" x14ac:dyDescent="0.15">
      <c r="A546" s="1">
        <f>LibCentral!C546*1</f>
        <v>0</v>
      </c>
      <c r="B546">
        <f>LibCentral!A546</f>
        <v>0</v>
      </c>
      <c r="C546">
        <f>LibCentral!AA546</f>
        <v>0</v>
      </c>
    </row>
    <row r="547" spans="1:3" x14ac:dyDescent="0.15">
      <c r="A547" s="1">
        <f>LibCentral!C547*1</f>
        <v>0</v>
      </c>
      <c r="B547">
        <f>LibCentral!A547</f>
        <v>0</v>
      </c>
      <c r="C547">
        <f>LibCentral!AA547</f>
        <v>0</v>
      </c>
    </row>
    <row r="548" spans="1:3" x14ac:dyDescent="0.15">
      <c r="A548" s="1">
        <f>LibCentral!C548*1</f>
        <v>0</v>
      </c>
      <c r="B548">
        <f>LibCentral!A548</f>
        <v>0</v>
      </c>
      <c r="C548">
        <f>LibCentral!AA548</f>
        <v>0</v>
      </c>
    </row>
    <row r="549" spans="1:3" x14ac:dyDescent="0.15">
      <c r="A549" s="1">
        <f>LibCentral!C549*1</f>
        <v>0</v>
      </c>
      <c r="B549">
        <f>LibCentral!A549</f>
        <v>0</v>
      </c>
      <c r="C549">
        <f>LibCentral!AA549</f>
        <v>0</v>
      </c>
    </row>
    <row r="550" spans="1:3" x14ac:dyDescent="0.15">
      <c r="A550" s="1">
        <f>LibCentral!C550*1</f>
        <v>0</v>
      </c>
      <c r="B550">
        <f>LibCentral!A550</f>
        <v>0</v>
      </c>
      <c r="C550">
        <f>LibCentral!AA550</f>
        <v>0</v>
      </c>
    </row>
    <row r="551" spans="1:3" x14ac:dyDescent="0.15">
      <c r="A551" s="1">
        <f>LibCentral!C551*1</f>
        <v>0</v>
      </c>
      <c r="B551">
        <f>LibCentral!A551</f>
        <v>0</v>
      </c>
      <c r="C551">
        <f>LibCentral!AA551</f>
        <v>0</v>
      </c>
    </row>
    <row r="552" spans="1:3" x14ac:dyDescent="0.15">
      <c r="A552" s="1">
        <f>LibCentral!C552*1</f>
        <v>0</v>
      </c>
      <c r="B552">
        <f>LibCentral!A552</f>
        <v>0</v>
      </c>
      <c r="C552">
        <f>LibCentral!AA552</f>
        <v>0</v>
      </c>
    </row>
    <row r="553" spans="1:3" x14ac:dyDescent="0.15">
      <c r="A553" s="1">
        <f>LibCentral!C553*1</f>
        <v>0</v>
      </c>
      <c r="B553">
        <f>LibCentral!A553</f>
        <v>0</v>
      </c>
      <c r="C553">
        <f>LibCentral!AA553</f>
        <v>0</v>
      </c>
    </row>
    <row r="554" spans="1:3" x14ac:dyDescent="0.15">
      <c r="A554" s="1">
        <f>LibCentral!C554*1</f>
        <v>0</v>
      </c>
      <c r="B554">
        <f>LibCentral!A554</f>
        <v>0</v>
      </c>
      <c r="C554">
        <f>LibCentral!AA554</f>
        <v>0</v>
      </c>
    </row>
    <row r="555" spans="1:3" x14ac:dyDescent="0.15">
      <c r="A555" s="1">
        <f>LibCentral!C555*1</f>
        <v>0</v>
      </c>
      <c r="B555">
        <f>LibCentral!A555</f>
        <v>0</v>
      </c>
      <c r="C555">
        <f>LibCentral!AA555</f>
        <v>0</v>
      </c>
    </row>
    <row r="556" spans="1:3" x14ac:dyDescent="0.15">
      <c r="A556" s="1">
        <f>LibCentral!C556*1</f>
        <v>0</v>
      </c>
      <c r="B556">
        <f>LibCentral!A556</f>
        <v>0</v>
      </c>
      <c r="C556">
        <f>LibCentral!AA556</f>
        <v>0</v>
      </c>
    </row>
    <row r="557" spans="1:3" x14ac:dyDescent="0.15">
      <c r="A557" s="1">
        <f>LibCentral!C557*1</f>
        <v>0</v>
      </c>
      <c r="B557">
        <f>LibCentral!A557</f>
        <v>0</v>
      </c>
      <c r="C557">
        <f>LibCentral!AA557</f>
        <v>0</v>
      </c>
    </row>
    <row r="558" spans="1:3" x14ac:dyDescent="0.15">
      <c r="A558" s="1">
        <f>LibCentral!C558*1</f>
        <v>0</v>
      </c>
      <c r="B558">
        <f>LibCentral!A558</f>
        <v>0</v>
      </c>
      <c r="C558">
        <f>LibCentral!AA558</f>
        <v>0</v>
      </c>
    </row>
    <row r="559" spans="1:3" x14ac:dyDescent="0.15">
      <c r="A559" s="1">
        <f>LibCentral!C559*1</f>
        <v>0</v>
      </c>
      <c r="B559">
        <f>LibCentral!A559</f>
        <v>0</v>
      </c>
      <c r="C559">
        <f>LibCentral!AA559</f>
        <v>0</v>
      </c>
    </row>
    <row r="560" spans="1:3" x14ac:dyDescent="0.15">
      <c r="A560" s="1">
        <f>LibCentral!C560*1</f>
        <v>0</v>
      </c>
      <c r="B560">
        <f>LibCentral!A560</f>
        <v>0</v>
      </c>
      <c r="C560">
        <f>LibCentral!AA560</f>
        <v>0</v>
      </c>
    </row>
    <row r="561" spans="1:3" x14ac:dyDescent="0.15">
      <c r="A561" s="1">
        <f>LibCentral!C561*1</f>
        <v>0</v>
      </c>
      <c r="B561">
        <f>LibCentral!A561</f>
        <v>0</v>
      </c>
      <c r="C561">
        <f>LibCentral!AA561</f>
        <v>0</v>
      </c>
    </row>
    <row r="562" spans="1:3" x14ac:dyDescent="0.15">
      <c r="A562" s="1">
        <f>LibCentral!C562*1</f>
        <v>0</v>
      </c>
      <c r="B562">
        <f>LibCentral!A562</f>
        <v>0</v>
      </c>
      <c r="C562">
        <f>LibCentral!AA562</f>
        <v>0</v>
      </c>
    </row>
    <row r="563" spans="1:3" x14ac:dyDescent="0.15">
      <c r="A563" s="1">
        <f>LibCentral!C563*1</f>
        <v>0</v>
      </c>
      <c r="B563">
        <f>LibCentral!A563</f>
        <v>0</v>
      </c>
      <c r="C563">
        <f>LibCentral!AA563</f>
        <v>0</v>
      </c>
    </row>
    <row r="564" spans="1:3" x14ac:dyDescent="0.15">
      <c r="A564" s="1">
        <f>LibCentral!C564*1</f>
        <v>0</v>
      </c>
      <c r="B564">
        <f>LibCentral!A564</f>
        <v>0</v>
      </c>
      <c r="C564">
        <f>LibCentral!AA564</f>
        <v>0</v>
      </c>
    </row>
    <row r="565" spans="1:3" x14ac:dyDescent="0.15">
      <c r="A565" s="1">
        <f>LibCentral!C565*1</f>
        <v>0</v>
      </c>
      <c r="B565">
        <f>LibCentral!A565</f>
        <v>0</v>
      </c>
      <c r="C565">
        <f>LibCentral!AA565</f>
        <v>0</v>
      </c>
    </row>
    <row r="566" spans="1:3" x14ac:dyDescent="0.15">
      <c r="A566" s="1">
        <f>LibCentral!C566*1</f>
        <v>0</v>
      </c>
      <c r="B566">
        <f>LibCentral!A566</f>
        <v>0</v>
      </c>
      <c r="C566">
        <f>LibCentral!AA566</f>
        <v>0</v>
      </c>
    </row>
    <row r="567" spans="1:3" x14ac:dyDescent="0.15">
      <c r="A567" s="1">
        <f>LibCentral!C567*1</f>
        <v>0</v>
      </c>
      <c r="B567">
        <f>LibCentral!A567</f>
        <v>0</v>
      </c>
      <c r="C567">
        <f>LibCentral!AA567</f>
        <v>0</v>
      </c>
    </row>
    <row r="568" spans="1:3" x14ac:dyDescent="0.15">
      <c r="A568" s="1">
        <f>LibCentral!C568*1</f>
        <v>0</v>
      </c>
      <c r="B568">
        <f>LibCentral!A568</f>
        <v>0</v>
      </c>
      <c r="C568">
        <f>LibCentral!AA568</f>
        <v>0</v>
      </c>
    </row>
    <row r="569" spans="1:3" x14ac:dyDescent="0.15">
      <c r="A569" s="1">
        <f>LibCentral!C569*1</f>
        <v>0</v>
      </c>
      <c r="B569">
        <f>LibCentral!A569</f>
        <v>0</v>
      </c>
      <c r="C569">
        <f>LibCentral!AA569</f>
        <v>0</v>
      </c>
    </row>
    <row r="570" spans="1:3" x14ac:dyDescent="0.15">
      <c r="A570" s="1">
        <f>LibCentral!C570*1</f>
        <v>0</v>
      </c>
      <c r="B570">
        <f>LibCentral!A570</f>
        <v>0</v>
      </c>
      <c r="C570">
        <f>LibCentral!AA570</f>
        <v>0</v>
      </c>
    </row>
    <row r="571" spans="1:3" x14ac:dyDescent="0.15">
      <c r="A571" s="1">
        <f>LibCentral!C571*1</f>
        <v>0</v>
      </c>
      <c r="B571">
        <f>LibCentral!A571</f>
        <v>0</v>
      </c>
      <c r="C571">
        <f>LibCentral!AA571</f>
        <v>0</v>
      </c>
    </row>
    <row r="572" spans="1:3" x14ac:dyDescent="0.15">
      <c r="A572" s="1">
        <f>LibCentral!C572*1</f>
        <v>0</v>
      </c>
      <c r="B572">
        <f>LibCentral!A572</f>
        <v>0</v>
      </c>
      <c r="C572">
        <f>LibCentral!AA572</f>
        <v>0</v>
      </c>
    </row>
    <row r="573" spans="1:3" x14ac:dyDescent="0.15">
      <c r="A573" s="1">
        <f>LibCentral!C573*1</f>
        <v>0</v>
      </c>
      <c r="B573">
        <f>LibCentral!A573</f>
        <v>0</v>
      </c>
      <c r="C573">
        <f>LibCentral!AA573</f>
        <v>0</v>
      </c>
    </row>
    <row r="574" spans="1:3" x14ac:dyDescent="0.15">
      <c r="A574" s="1">
        <f>LibCentral!C574*1</f>
        <v>0</v>
      </c>
      <c r="B574">
        <f>LibCentral!A574</f>
        <v>0</v>
      </c>
      <c r="C574">
        <f>LibCentral!AA574</f>
        <v>0</v>
      </c>
    </row>
    <row r="575" spans="1:3" x14ac:dyDescent="0.15">
      <c r="A575" s="1">
        <f>LibCentral!C575*1</f>
        <v>0</v>
      </c>
      <c r="B575">
        <f>LibCentral!A575</f>
        <v>0</v>
      </c>
      <c r="C575">
        <f>LibCentral!AA575</f>
        <v>0</v>
      </c>
    </row>
    <row r="576" spans="1:3" x14ac:dyDescent="0.15">
      <c r="A576" s="1">
        <f>LibCentral!C576*1</f>
        <v>0</v>
      </c>
      <c r="B576">
        <f>LibCentral!A576</f>
        <v>0</v>
      </c>
      <c r="C576">
        <f>LibCentral!AA576</f>
        <v>0</v>
      </c>
    </row>
    <row r="577" spans="1:3" x14ac:dyDescent="0.15">
      <c r="A577" s="1">
        <f>LibCentral!C577*1</f>
        <v>0</v>
      </c>
      <c r="B577">
        <f>LibCentral!A577</f>
        <v>0</v>
      </c>
      <c r="C577">
        <f>LibCentral!AA577</f>
        <v>0</v>
      </c>
    </row>
    <row r="578" spans="1:3" x14ac:dyDescent="0.15">
      <c r="A578" s="1">
        <f>LibCentral!C578*1</f>
        <v>0</v>
      </c>
      <c r="B578">
        <f>LibCentral!A578</f>
        <v>0</v>
      </c>
      <c r="C578">
        <f>LibCentral!AA578</f>
        <v>0</v>
      </c>
    </row>
    <row r="579" spans="1:3" x14ac:dyDescent="0.15">
      <c r="A579" s="1">
        <f>LibCentral!C579*1</f>
        <v>0</v>
      </c>
      <c r="B579">
        <f>LibCentral!A579</f>
        <v>0</v>
      </c>
      <c r="C579">
        <f>LibCentral!AA579</f>
        <v>0</v>
      </c>
    </row>
    <row r="580" spans="1:3" x14ac:dyDescent="0.15">
      <c r="A580" s="1">
        <f>LibCentral!C580*1</f>
        <v>0</v>
      </c>
      <c r="B580">
        <f>LibCentral!A580</f>
        <v>0</v>
      </c>
      <c r="C580">
        <f>LibCentral!AA580</f>
        <v>0</v>
      </c>
    </row>
    <row r="581" spans="1:3" x14ac:dyDescent="0.15">
      <c r="A581" s="1">
        <f>LibCentral!C581*1</f>
        <v>0</v>
      </c>
      <c r="B581">
        <f>LibCentral!A581</f>
        <v>0</v>
      </c>
      <c r="C581">
        <f>LibCentral!AA581</f>
        <v>0</v>
      </c>
    </row>
    <row r="582" spans="1:3" x14ac:dyDescent="0.15">
      <c r="A582" s="1">
        <f>LibCentral!C582*1</f>
        <v>0</v>
      </c>
      <c r="B582">
        <f>LibCentral!A582</f>
        <v>0</v>
      </c>
      <c r="C582">
        <f>LibCentral!AA582</f>
        <v>0</v>
      </c>
    </row>
    <row r="583" spans="1:3" x14ac:dyDescent="0.15">
      <c r="A583" s="1">
        <f>LibCentral!C583*1</f>
        <v>0</v>
      </c>
      <c r="B583">
        <f>LibCentral!A583</f>
        <v>0</v>
      </c>
      <c r="C583">
        <f>LibCentral!AA583</f>
        <v>0</v>
      </c>
    </row>
    <row r="584" spans="1:3" x14ac:dyDescent="0.15">
      <c r="A584" s="1">
        <f>LibCentral!C584*1</f>
        <v>0</v>
      </c>
      <c r="B584">
        <f>LibCentral!A584</f>
        <v>0</v>
      </c>
      <c r="C584">
        <f>LibCentral!AA584</f>
        <v>0</v>
      </c>
    </row>
    <row r="585" spans="1:3" x14ac:dyDescent="0.15">
      <c r="A585" s="1">
        <f>LibCentral!C585*1</f>
        <v>0</v>
      </c>
      <c r="B585">
        <f>LibCentral!A585</f>
        <v>0</v>
      </c>
      <c r="C585">
        <f>LibCentral!AA585</f>
        <v>0</v>
      </c>
    </row>
    <row r="586" spans="1:3" x14ac:dyDescent="0.15">
      <c r="A586" s="1">
        <f>LibCentral!C586*1</f>
        <v>0</v>
      </c>
      <c r="B586">
        <f>LibCentral!A586</f>
        <v>0</v>
      </c>
      <c r="C586">
        <f>LibCentral!AA586</f>
        <v>0</v>
      </c>
    </row>
    <row r="587" spans="1:3" x14ac:dyDescent="0.15">
      <c r="A587" s="1">
        <f>LibCentral!C587*1</f>
        <v>0</v>
      </c>
      <c r="B587">
        <f>LibCentral!A587</f>
        <v>0</v>
      </c>
      <c r="C587">
        <f>LibCentral!AA587</f>
        <v>0</v>
      </c>
    </row>
    <row r="588" spans="1:3" x14ac:dyDescent="0.15">
      <c r="A588" s="1">
        <f>LibCentral!C588*1</f>
        <v>0</v>
      </c>
      <c r="B588">
        <f>LibCentral!A588</f>
        <v>0</v>
      </c>
      <c r="C588">
        <f>LibCentral!AA588</f>
        <v>0</v>
      </c>
    </row>
    <row r="589" spans="1:3" x14ac:dyDescent="0.15">
      <c r="A589" s="1">
        <f>LibCentral!C589*1</f>
        <v>0</v>
      </c>
      <c r="B589">
        <f>LibCentral!A589</f>
        <v>0</v>
      </c>
      <c r="C589">
        <f>LibCentral!AA589</f>
        <v>0</v>
      </c>
    </row>
    <row r="590" spans="1:3" x14ac:dyDescent="0.15">
      <c r="A590" s="1">
        <f>LibCentral!C590*1</f>
        <v>0</v>
      </c>
      <c r="B590">
        <f>LibCentral!A590</f>
        <v>0</v>
      </c>
      <c r="C590">
        <f>LibCentral!AA590</f>
        <v>0</v>
      </c>
    </row>
    <row r="591" spans="1:3" x14ac:dyDescent="0.15">
      <c r="A591" s="1">
        <f>LibCentral!C591*1</f>
        <v>0</v>
      </c>
      <c r="B591">
        <f>LibCentral!A591</f>
        <v>0</v>
      </c>
      <c r="C591">
        <f>LibCentral!AA591</f>
        <v>0</v>
      </c>
    </row>
    <row r="592" spans="1:3" x14ac:dyDescent="0.15">
      <c r="A592" s="1">
        <f>LibCentral!C592*1</f>
        <v>0</v>
      </c>
      <c r="B592">
        <f>LibCentral!A592</f>
        <v>0</v>
      </c>
      <c r="C592">
        <f>LibCentral!AA592</f>
        <v>0</v>
      </c>
    </row>
    <row r="593" spans="1:3" x14ac:dyDescent="0.15">
      <c r="A593" s="1">
        <f>LibCentral!C593*1</f>
        <v>0</v>
      </c>
      <c r="B593">
        <f>LibCentral!A593</f>
        <v>0</v>
      </c>
      <c r="C593">
        <f>LibCentral!AA593</f>
        <v>0</v>
      </c>
    </row>
    <row r="594" spans="1:3" x14ac:dyDescent="0.15">
      <c r="A594" s="1">
        <f>LibCentral!C594*1</f>
        <v>0</v>
      </c>
      <c r="B594">
        <f>LibCentral!A594</f>
        <v>0</v>
      </c>
      <c r="C594">
        <f>LibCentral!AA594</f>
        <v>0</v>
      </c>
    </row>
    <row r="595" spans="1:3" x14ac:dyDescent="0.15">
      <c r="A595" s="1">
        <f>LibCentral!C595*1</f>
        <v>0</v>
      </c>
      <c r="B595">
        <f>LibCentral!A595</f>
        <v>0</v>
      </c>
      <c r="C595">
        <f>LibCentral!AA595</f>
        <v>0</v>
      </c>
    </row>
    <row r="596" spans="1:3" x14ac:dyDescent="0.15">
      <c r="A596" s="1">
        <f>LibCentral!C596*1</f>
        <v>0</v>
      </c>
      <c r="B596">
        <f>LibCentral!A596</f>
        <v>0</v>
      </c>
      <c r="C596">
        <f>LibCentral!AA596</f>
        <v>0</v>
      </c>
    </row>
    <row r="597" spans="1:3" x14ac:dyDescent="0.15">
      <c r="A597" s="1">
        <f>LibCentral!C597*1</f>
        <v>0</v>
      </c>
      <c r="B597">
        <f>LibCentral!A597</f>
        <v>0</v>
      </c>
      <c r="C597">
        <f>LibCentral!AA597</f>
        <v>0</v>
      </c>
    </row>
    <row r="598" spans="1:3" x14ac:dyDescent="0.15">
      <c r="A598" s="1">
        <f>LibCentral!C598*1</f>
        <v>0</v>
      </c>
      <c r="B598">
        <f>LibCentral!A598</f>
        <v>0</v>
      </c>
      <c r="C598">
        <f>LibCentral!AA598</f>
        <v>0</v>
      </c>
    </row>
    <row r="599" spans="1:3" x14ac:dyDescent="0.15">
      <c r="A599" s="1">
        <f>LibCentral!C599*1</f>
        <v>0</v>
      </c>
      <c r="B599">
        <f>LibCentral!A599</f>
        <v>0</v>
      </c>
      <c r="C599">
        <f>LibCentral!AA599</f>
        <v>0</v>
      </c>
    </row>
    <row r="600" spans="1:3" x14ac:dyDescent="0.15">
      <c r="A600" s="1">
        <f>LibCentral!C600*1</f>
        <v>0</v>
      </c>
      <c r="B600">
        <f>LibCentral!A600</f>
        <v>0</v>
      </c>
      <c r="C600">
        <f>LibCentral!AA600</f>
        <v>0</v>
      </c>
    </row>
    <row r="601" spans="1:3" x14ac:dyDescent="0.15">
      <c r="A601" s="1">
        <f>LibCentral!C601*1</f>
        <v>0</v>
      </c>
      <c r="B601">
        <f>LibCentral!A601</f>
        <v>0</v>
      </c>
      <c r="C601">
        <f>LibCentral!AA601</f>
        <v>0</v>
      </c>
    </row>
    <row r="602" spans="1:3" x14ac:dyDescent="0.15">
      <c r="A602" s="1">
        <f>LibCentral!C602*1</f>
        <v>0</v>
      </c>
      <c r="B602">
        <f>LibCentral!A602</f>
        <v>0</v>
      </c>
      <c r="C602">
        <f>LibCentral!AA602</f>
        <v>0</v>
      </c>
    </row>
    <row r="603" spans="1:3" x14ac:dyDescent="0.15">
      <c r="A603" s="1">
        <f>LibCentral!C603*1</f>
        <v>0</v>
      </c>
      <c r="B603">
        <f>LibCentral!A603</f>
        <v>0</v>
      </c>
      <c r="C603">
        <f>LibCentral!AA603</f>
        <v>0</v>
      </c>
    </row>
    <row r="604" spans="1:3" x14ac:dyDescent="0.15">
      <c r="A604" s="1">
        <f>LibCentral!C604*1</f>
        <v>0</v>
      </c>
      <c r="B604">
        <f>LibCentral!A604</f>
        <v>0</v>
      </c>
      <c r="C604">
        <f>LibCentral!AA604</f>
        <v>0</v>
      </c>
    </row>
    <row r="605" spans="1:3" x14ac:dyDescent="0.15">
      <c r="A605" s="1">
        <f>LibCentral!C605*1</f>
        <v>0</v>
      </c>
      <c r="B605">
        <f>LibCentral!A605</f>
        <v>0</v>
      </c>
      <c r="C605">
        <f>LibCentral!AA605</f>
        <v>0</v>
      </c>
    </row>
    <row r="606" spans="1:3" x14ac:dyDescent="0.15">
      <c r="A606" s="1">
        <f>LibCentral!C606*1</f>
        <v>0</v>
      </c>
      <c r="B606">
        <f>LibCentral!A606</f>
        <v>0</v>
      </c>
      <c r="C606">
        <f>LibCentral!AA606</f>
        <v>0</v>
      </c>
    </row>
    <row r="607" spans="1:3" x14ac:dyDescent="0.15">
      <c r="A607" s="1">
        <f>LibCentral!C607*1</f>
        <v>0</v>
      </c>
      <c r="B607">
        <f>LibCentral!A607</f>
        <v>0</v>
      </c>
      <c r="C607">
        <f>LibCentral!AA607</f>
        <v>0</v>
      </c>
    </row>
    <row r="608" spans="1:3" x14ac:dyDescent="0.15">
      <c r="A608" s="1">
        <f>LibCentral!C608*1</f>
        <v>0</v>
      </c>
      <c r="B608">
        <f>LibCentral!A608</f>
        <v>0</v>
      </c>
      <c r="C608">
        <f>LibCentral!AA608</f>
        <v>0</v>
      </c>
    </row>
    <row r="609" spans="1:3" x14ac:dyDescent="0.15">
      <c r="A609" s="1">
        <f>LibCentral!C609*1</f>
        <v>0</v>
      </c>
      <c r="B609">
        <f>LibCentral!A609</f>
        <v>0</v>
      </c>
      <c r="C609">
        <f>LibCentral!AA609</f>
        <v>0</v>
      </c>
    </row>
    <row r="610" spans="1:3" x14ac:dyDescent="0.15">
      <c r="A610" s="1">
        <f>LibCentral!C610*1</f>
        <v>0</v>
      </c>
      <c r="B610">
        <f>LibCentral!A610</f>
        <v>0</v>
      </c>
      <c r="C610">
        <f>LibCentral!AA610</f>
        <v>0</v>
      </c>
    </row>
    <row r="611" spans="1:3" x14ac:dyDescent="0.15">
      <c r="A611" s="1">
        <f>LibCentral!C611*1</f>
        <v>0</v>
      </c>
      <c r="B611">
        <f>LibCentral!A611</f>
        <v>0</v>
      </c>
      <c r="C611">
        <f>LibCentral!AA611</f>
        <v>0</v>
      </c>
    </row>
    <row r="612" spans="1:3" x14ac:dyDescent="0.15">
      <c r="A612" s="1">
        <f>LibCentral!C612*1</f>
        <v>0</v>
      </c>
      <c r="B612">
        <f>LibCentral!A612</f>
        <v>0</v>
      </c>
      <c r="C612">
        <f>LibCentral!AA612</f>
        <v>0</v>
      </c>
    </row>
    <row r="613" spans="1:3" x14ac:dyDescent="0.15">
      <c r="A613" s="1">
        <f>LibCentral!C613*1</f>
        <v>0</v>
      </c>
      <c r="B613">
        <f>LibCentral!A613</f>
        <v>0</v>
      </c>
      <c r="C613">
        <f>LibCentral!AA613</f>
        <v>0</v>
      </c>
    </row>
    <row r="614" spans="1:3" x14ac:dyDescent="0.15">
      <c r="A614" s="1">
        <f>LibCentral!C614*1</f>
        <v>0</v>
      </c>
      <c r="B614">
        <f>LibCentral!A614</f>
        <v>0</v>
      </c>
      <c r="C614">
        <f>LibCentral!AA614</f>
        <v>0</v>
      </c>
    </row>
    <row r="615" spans="1:3" x14ac:dyDescent="0.15">
      <c r="A615" s="1">
        <f>LibCentral!C615*1</f>
        <v>0</v>
      </c>
      <c r="B615">
        <f>LibCentral!A615</f>
        <v>0</v>
      </c>
      <c r="C615">
        <f>LibCentral!AA615</f>
        <v>0</v>
      </c>
    </row>
    <row r="616" spans="1:3" x14ac:dyDescent="0.15">
      <c r="A616" s="1">
        <f>LibCentral!C616*1</f>
        <v>0</v>
      </c>
      <c r="B616">
        <f>LibCentral!A616</f>
        <v>0</v>
      </c>
      <c r="C616">
        <f>LibCentral!AA616</f>
        <v>0</v>
      </c>
    </row>
    <row r="617" spans="1:3" x14ac:dyDescent="0.15">
      <c r="A617" s="1">
        <f>LibCentral!C617*1</f>
        <v>0</v>
      </c>
      <c r="B617">
        <f>LibCentral!A617</f>
        <v>0</v>
      </c>
      <c r="C617">
        <f>LibCentral!AA617</f>
        <v>0</v>
      </c>
    </row>
    <row r="618" spans="1:3" x14ac:dyDescent="0.15">
      <c r="A618" s="1">
        <f>LibCentral!C618*1</f>
        <v>0</v>
      </c>
      <c r="B618">
        <f>LibCentral!A618</f>
        <v>0</v>
      </c>
      <c r="C618">
        <f>LibCentral!AA618</f>
        <v>0</v>
      </c>
    </row>
    <row r="619" spans="1:3" x14ac:dyDescent="0.15">
      <c r="A619" s="1">
        <f>LibCentral!C619*1</f>
        <v>0</v>
      </c>
      <c r="B619">
        <f>LibCentral!A619</f>
        <v>0</v>
      </c>
      <c r="C619">
        <f>LibCentral!AA619</f>
        <v>0</v>
      </c>
    </row>
    <row r="620" spans="1:3" x14ac:dyDescent="0.15">
      <c r="A620" s="1">
        <f>LibCentral!C620*1</f>
        <v>0</v>
      </c>
      <c r="B620">
        <f>LibCentral!A620</f>
        <v>0</v>
      </c>
      <c r="C620">
        <f>LibCentral!AA620</f>
        <v>0</v>
      </c>
    </row>
    <row r="621" spans="1:3" x14ac:dyDescent="0.15">
      <c r="A621" s="1">
        <f>LibCentral!C621*1</f>
        <v>0</v>
      </c>
      <c r="B621">
        <f>LibCentral!A621</f>
        <v>0</v>
      </c>
      <c r="C621">
        <f>LibCentral!AA621</f>
        <v>0</v>
      </c>
    </row>
    <row r="622" spans="1:3" x14ac:dyDescent="0.15">
      <c r="A622" s="1">
        <f>LibCentral!C622*1</f>
        <v>0</v>
      </c>
      <c r="B622">
        <f>LibCentral!A622</f>
        <v>0</v>
      </c>
      <c r="C622">
        <f>LibCentral!AA622</f>
        <v>0</v>
      </c>
    </row>
    <row r="623" spans="1:3" x14ac:dyDescent="0.15">
      <c r="A623" s="1">
        <f>LibCentral!C623*1</f>
        <v>0</v>
      </c>
      <c r="B623">
        <f>LibCentral!A623</f>
        <v>0</v>
      </c>
      <c r="C623">
        <f>LibCentral!AA623</f>
        <v>0</v>
      </c>
    </row>
    <row r="624" spans="1:3" x14ac:dyDescent="0.15">
      <c r="A624" s="1">
        <f>LibCentral!C624*1</f>
        <v>0</v>
      </c>
      <c r="B624">
        <f>LibCentral!A624</f>
        <v>0</v>
      </c>
      <c r="C624">
        <f>LibCentral!AA624</f>
        <v>0</v>
      </c>
    </row>
    <row r="625" spans="1:3" x14ac:dyDescent="0.15">
      <c r="A625" s="1">
        <f>LibCentral!C625*1</f>
        <v>0</v>
      </c>
      <c r="B625">
        <f>LibCentral!A625</f>
        <v>0</v>
      </c>
      <c r="C625">
        <f>LibCentral!AA625</f>
        <v>0</v>
      </c>
    </row>
    <row r="626" spans="1:3" x14ac:dyDescent="0.15">
      <c r="A626" s="1">
        <f>LibCentral!C626*1</f>
        <v>0</v>
      </c>
      <c r="B626">
        <f>LibCentral!A626</f>
        <v>0</v>
      </c>
      <c r="C626">
        <f>LibCentral!AA626</f>
        <v>0</v>
      </c>
    </row>
    <row r="627" spans="1:3" x14ac:dyDescent="0.15">
      <c r="A627" s="1">
        <f>LibCentral!C627*1</f>
        <v>0</v>
      </c>
      <c r="B627">
        <f>LibCentral!A627</f>
        <v>0</v>
      </c>
      <c r="C627">
        <f>LibCentral!AA627</f>
        <v>0</v>
      </c>
    </row>
    <row r="628" spans="1:3" x14ac:dyDescent="0.15">
      <c r="A628" s="1">
        <f>LibCentral!C628*1</f>
        <v>0</v>
      </c>
      <c r="B628">
        <f>LibCentral!A628</f>
        <v>0</v>
      </c>
      <c r="C628">
        <f>LibCentral!AA628</f>
        <v>0</v>
      </c>
    </row>
    <row r="629" spans="1:3" x14ac:dyDescent="0.15">
      <c r="A629" s="1">
        <f>LibCentral!C629*1</f>
        <v>0</v>
      </c>
      <c r="B629">
        <f>LibCentral!A629</f>
        <v>0</v>
      </c>
      <c r="C629">
        <f>LibCentral!AA629</f>
        <v>0</v>
      </c>
    </row>
    <row r="630" spans="1:3" x14ac:dyDescent="0.15">
      <c r="A630" s="1">
        <f>LibCentral!C630*1</f>
        <v>0</v>
      </c>
      <c r="B630">
        <f>LibCentral!A630</f>
        <v>0</v>
      </c>
      <c r="C630">
        <f>LibCentral!AA630</f>
        <v>0</v>
      </c>
    </row>
    <row r="631" spans="1:3" x14ac:dyDescent="0.15">
      <c r="A631" s="1">
        <f>LibCentral!C631*1</f>
        <v>0</v>
      </c>
      <c r="B631">
        <f>LibCentral!A631</f>
        <v>0</v>
      </c>
      <c r="C631">
        <f>LibCentral!AA631</f>
        <v>0</v>
      </c>
    </row>
    <row r="632" spans="1:3" x14ac:dyDescent="0.15">
      <c r="A632" s="1">
        <f>LibCentral!C632*1</f>
        <v>0</v>
      </c>
      <c r="B632">
        <f>LibCentral!A632</f>
        <v>0</v>
      </c>
      <c r="C632">
        <f>LibCentral!AA632</f>
        <v>0</v>
      </c>
    </row>
    <row r="633" spans="1:3" x14ac:dyDescent="0.15">
      <c r="A633" s="1">
        <f>LibCentral!C633*1</f>
        <v>0</v>
      </c>
      <c r="B633">
        <f>LibCentral!A633</f>
        <v>0</v>
      </c>
      <c r="C633">
        <f>LibCentral!AA633</f>
        <v>0</v>
      </c>
    </row>
    <row r="634" spans="1:3" x14ac:dyDescent="0.15">
      <c r="A634" s="1">
        <f>LibCentral!C634*1</f>
        <v>0</v>
      </c>
      <c r="B634">
        <f>LibCentral!A634</f>
        <v>0</v>
      </c>
      <c r="C634">
        <f>LibCentral!AA634</f>
        <v>0</v>
      </c>
    </row>
    <row r="635" spans="1:3" x14ac:dyDescent="0.15">
      <c r="A635" s="1">
        <f>LibCentral!C635*1</f>
        <v>0</v>
      </c>
      <c r="B635">
        <f>LibCentral!A635</f>
        <v>0</v>
      </c>
      <c r="C635">
        <f>LibCentral!AA635</f>
        <v>0</v>
      </c>
    </row>
    <row r="636" spans="1:3" x14ac:dyDescent="0.15">
      <c r="A636" s="1">
        <f>LibCentral!C636*1</f>
        <v>0</v>
      </c>
      <c r="B636">
        <f>LibCentral!A636</f>
        <v>0</v>
      </c>
      <c r="C636">
        <f>LibCentral!AA636</f>
        <v>0</v>
      </c>
    </row>
    <row r="637" spans="1:3" x14ac:dyDescent="0.15">
      <c r="A637" s="1">
        <f>LibCentral!C637*1</f>
        <v>0</v>
      </c>
      <c r="B637">
        <f>LibCentral!A637</f>
        <v>0</v>
      </c>
      <c r="C637">
        <f>LibCentral!AA637</f>
        <v>0</v>
      </c>
    </row>
    <row r="638" spans="1:3" x14ac:dyDescent="0.15">
      <c r="A638" s="1">
        <f>LibCentral!C638*1</f>
        <v>0</v>
      </c>
      <c r="B638">
        <f>LibCentral!A638</f>
        <v>0</v>
      </c>
      <c r="C638">
        <f>LibCentral!AA638</f>
        <v>0</v>
      </c>
    </row>
    <row r="639" spans="1:3" x14ac:dyDescent="0.15">
      <c r="A639" s="1">
        <f>LibCentral!C639*1</f>
        <v>0</v>
      </c>
      <c r="B639">
        <f>LibCentral!A639</f>
        <v>0</v>
      </c>
      <c r="C639">
        <f>LibCentral!AA639</f>
        <v>0</v>
      </c>
    </row>
    <row r="640" spans="1:3" x14ac:dyDescent="0.15">
      <c r="A640" s="1">
        <f>LibCentral!C640*1</f>
        <v>0</v>
      </c>
      <c r="B640">
        <f>LibCentral!A640</f>
        <v>0</v>
      </c>
      <c r="C640">
        <f>LibCentral!AA640</f>
        <v>0</v>
      </c>
    </row>
    <row r="641" spans="1:3" x14ac:dyDescent="0.15">
      <c r="A641" s="1">
        <f>LibCentral!C641*1</f>
        <v>0</v>
      </c>
      <c r="B641">
        <f>LibCentral!A641</f>
        <v>0</v>
      </c>
      <c r="C641">
        <f>LibCentral!AA641</f>
        <v>0</v>
      </c>
    </row>
    <row r="642" spans="1:3" x14ac:dyDescent="0.15">
      <c r="A642" s="1">
        <f>LibCentral!C642*1</f>
        <v>0</v>
      </c>
      <c r="B642">
        <f>LibCentral!A642</f>
        <v>0</v>
      </c>
      <c r="C642">
        <f>LibCentral!AA642</f>
        <v>0</v>
      </c>
    </row>
    <row r="643" spans="1:3" x14ac:dyDescent="0.15">
      <c r="A643" s="1">
        <f>LibCentral!C643*1</f>
        <v>0</v>
      </c>
      <c r="B643">
        <f>LibCentral!A643</f>
        <v>0</v>
      </c>
      <c r="C643">
        <f>LibCentral!AA643</f>
        <v>0</v>
      </c>
    </row>
    <row r="644" spans="1:3" x14ac:dyDescent="0.15">
      <c r="A644" s="1">
        <f>LibCentral!C644*1</f>
        <v>0</v>
      </c>
      <c r="B644">
        <f>LibCentral!A644</f>
        <v>0</v>
      </c>
      <c r="C644">
        <f>LibCentral!AA644</f>
        <v>0</v>
      </c>
    </row>
    <row r="645" spans="1:3" x14ac:dyDescent="0.15">
      <c r="A645" s="1">
        <f>LibCentral!C645*1</f>
        <v>0</v>
      </c>
      <c r="B645">
        <f>LibCentral!A645</f>
        <v>0</v>
      </c>
      <c r="C645">
        <f>LibCentral!AA645</f>
        <v>0</v>
      </c>
    </row>
    <row r="646" spans="1:3" x14ac:dyDescent="0.15">
      <c r="A646" s="1">
        <f>LibCentral!C646*1</f>
        <v>0</v>
      </c>
      <c r="B646">
        <f>LibCentral!A646</f>
        <v>0</v>
      </c>
      <c r="C646">
        <f>LibCentral!AA646</f>
        <v>0</v>
      </c>
    </row>
    <row r="647" spans="1:3" x14ac:dyDescent="0.15">
      <c r="A647" s="1">
        <f>LibCentral!C647*1</f>
        <v>0</v>
      </c>
      <c r="B647">
        <f>LibCentral!A647</f>
        <v>0</v>
      </c>
      <c r="C647">
        <f>LibCentral!AA647</f>
        <v>0</v>
      </c>
    </row>
    <row r="648" spans="1:3" x14ac:dyDescent="0.15">
      <c r="A648" s="1">
        <f>LibCentral!C648*1</f>
        <v>0</v>
      </c>
      <c r="B648">
        <f>LibCentral!A648</f>
        <v>0</v>
      </c>
      <c r="C648">
        <f>LibCentral!AA648</f>
        <v>0</v>
      </c>
    </row>
    <row r="649" spans="1:3" x14ac:dyDescent="0.15">
      <c r="A649" s="1">
        <f>LibCentral!C649*1</f>
        <v>0</v>
      </c>
      <c r="B649">
        <f>LibCentral!A649</f>
        <v>0</v>
      </c>
      <c r="C649">
        <f>LibCentral!AA649</f>
        <v>0</v>
      </c>
    </row>
    <row r="650" spans="1:3" x14ac:dyDescent="0.15">
      <c r="A650" s="1">
        <f>LibCentral!C650*1</f>
        <v>0</v>
      </c>
      <c r="B650">
        <f>LibCentral!A650</f>
        <v>0</v>
      </c>
      <c r="C650">
        <f>LibCentral!AA650</f>
        <v>0</v>
      </c>
    </row>
    <row r="651" spans="1:3" x14ac:dyDescent="0.15">
      <c r="A651" s="1">
        <f>LibCentral!C651*1</f>
        <v>0</v>
      </c>
      <c r="B651">
        <f>LibCentral!A651</f>
        <v>0</v>
      </c>
      <c r="C651">
        <f>LibCentral!AA651</f>
        <v>0</v>
      </c>
    </row>
    <row r="652" spans="1:3" x14ac:dyDescent="0.15">
      <c r="A652" s="1">
        <f>LibCentral!C652*1</f>
        <v>0</v>
      </c>
      <c r="B652">
        <f>LibCentral!A652</f>
        <v>0</v>
      </c>
      <c r="C652">
        <f>LibCentral!AA652</f>
        <v>0</v>
      </c>
    </row>
    <row r="653" spans="1:3" x14ac:dyDescent="0.15">
      <c r="A653" s="1">
        <f>LibCentral!C653*1</f>
        <v>0</v>
      </c>
      <c r="B653">
        <f>LibCentral!A653</f>
        <v>0</v>
      </c>
      <c r="C653">
        <f>LibCentral!AA653</f>
        <v>0</v>
      </c>
    </row>
    <row r="654" spans="1:3" x14ac:dyDescent="0.15">
      <c r="A654" s="1">
        <f>LibCentral!C654*1</f>
        <v>0</v>
      </c>
      <c r="B654">
        <f>LibCentral!A654</f>
        <v>0</v>
      </c>
      <c r="C654">
        <f>LibCentral!AA654</f>
        <v>0</v>
      </c>
    </row>
    <row r="655" spans="1:3" x14ac:dyDescent="0.15">
      <c r="A655" s="1">
        <f>LibCentral!C655*1</f>
        <v>0</v>
      </c>
      <c r="B655">
        <f>LibCentral!A655</f>
        <v>0</v>
      </c>
      <c r="C655">
        <f>LibCentral!AA655</f>
        <v>0</v>
      </c>
    </row>
    <row r="656" spans="1:3" x14ac:dyDescent="0.15">
      <c r="A656" s="1">
        <f>LibCentral!C656*1</f>
        <v>0</v>
      </c>
      <c r="B656">
        <f>LibCentral!A656</f>
        <v>0</v>
      </c>
      <c r="C656">
        <f>LibCentral!AA656</f>
        <v>0</v>
      </c>
    </row>
    <row r="657" spans="1:3" x14ac:dyDescent="0.15">
      <c r="A657" s="1">
        <f>LibCentral!C657*1</f>
        <v>0</v>
      </c>
      <c r="B657">
        <f>LibCentral!A657</f>
        <v>0</v>
      </c>
      <c r="C657">
        <f>LibCentral!AA657</f>
        <v>0</v>
      </c>
    </row>
    <row r="658" spans="1:3" x14ac:dyDescent="0.15">
      <c r="A658" s="1">
        <f>LibCentral!C658*1</f>
        <v>0</v>
      </c>
      <c r="B658">
        <f>LibCentral!A658</f>
        <v>0</v>
      </c>
      <c r="C658">
        <f>LibCentral!AA658</f>
        <v>0</v>
      </c>
    </row>
    <row r="659" spans="1:3" x14ac:dyDescent="0.15">
      <c r="A659" s="1">
        <f>LibCentral!C659*1</f>
        <v>0</v>
      </c>
      <c r="B659">
        <f>LibCentral!A659</f>
        <v>0</v>
      </c>
      <c r="C659">
        <f>LibCentral!AA659</f>
        <v>0</v>
      </c>
    </row>
    <row r="660" spans="1:3" x14ac:dyDescent="0.15">
      <c r="A660" s="1">
        <f>LibCentral!C660*1</f>
        <v>0</v>
      </c>
      <c r="B660">
        <f>LibCentral!A660</f>
        <v>0</v>
      </c>
      <c r="C660">
        <f>LibCentral!AA660</f>
        <v>0</v>
      </c>
    </row>
    <row r="661" spans="1:3" x14ac:dyDescent="0.15">
      <c r="A661" s="1">
        <f>LibCentral!C661*1</f>
        <v>0</v>
      </c>
      <c r="B661">
        <f>LibCentral!A661</f>
        <v>0</v>
      </c>
      <c r="C661">
        <f>LibCentral!AA661</f>
        <v>0</v>
      </c>
    </row>
    <row r="662" spans="1:3" x14ac:dyDescent="0.15">
      <c r="A662" s="1">
        <f>LibCentral!C662*1</f>
        <v>0</v>
      </c>
      <c r="B662">
        <f>LibCentral!A662</f>
        <v>0</v>
      </c>
      <c r="C662">
        <f>LibCentral!AA662</f>
        <v>0</v>
      </c>
    </row>
    <row r="663" spans="1:3" x14ac:dyDescent="0.15">
      <c r="A663" s="1">
        <f>LibCentral!C663*1</f>
        <v>0</v>
      </c>
      <c r="B663">
        <f>LibCentral!A663</f>
        <v>0</v>
      </c>
      <c r="C663">
        <f>LibCentral!AA663</f>
        <v>0</v>
      </c>
    </row>
    <row r="664" spans="1:3" x14ac:dyDescent="0.15">
      <c r="A664" s="1">
        <f>LibCentral!C664*1</f>
        <v>0</v>
      </c>
      <c r="B664">
        <f>LibCentral!A664</f>
        <v>0</v>
      </c>
      <c r="C664">
        <f>LibCentral!AA664</f>
        <v>0</v>
      </c>
    </row>
    <row r="665" spans="1:3" x14ac:dyDescent="0.15">
      <c r="A665" s="1">
        <f>LibCentral!C665*1</f>
        <v>0</v>
      </c>
      <c r="B665">
        <f>LibCentral!A665</f>
        <v>0</v>
      </c>
      <c r="C665">
        <f>LibCentral!AA665</f>
        <v>0</v>
      </c>
    </row>
    <row r="666" spans="1:3" x14ac:dyDescent="0.15">
      <c r="A666" s="1">
        <f>LibCentral!C666*1</f>
        <v>0</v>
      </c>
      <c r="B666">
        <f>LibCentral!A666</f>
        <v>0</v>
      </c>
      <c r="C666">
        <f>LibCentral!AA666</f>
        <v>0</v>
      </c>
    </row>
    <row r="667" spans="1:3" x14ac:dyDescent="0.15">
      <c r="A667" s="1">
        <f>LibCentral!C667*1</f>
        <v>0</v>
      </c>
      <c r="B667">
        <f>LibCentral!A667</f>
        <v>0</v>
      </c>
      <c r="C667">
        <f>LibCentral!AA667</f>
        <v>0</v>
      </c>
    </row>
    <row r="668" spans="1:3" x14ac:dyDescent="0.15">
      <c r="A668" s="1">
        <f>LibCentral!C668*1</f>
        <v>0</v>
      </c>
      <c r="B668">
        <f>LibCentral!A668</f>
        <v>0</v>
      </c>
      <c r="C668">
        <f>LibCentral!AA668</f>
        <v>0</v>
      </c>
    </row>
    <row r="669" spans="1:3" x14ac:dyDescent="0.15">
      <c r="A669" s="1">
        <f>LibCentral!C669*1</f>
        <v>0</v>
      </c>
      <c r="B669">
        <f>LibCentral!A669</f>
        <v>0</v>
      </c>
      <c r="C669">
        <f>LibCentral!AA669</f>
        <v>0</v>
      </c>
    </row>
    <row r="670" spans="1:3" x14ac:dyDescent="0.15">
      <c r="A670" s="1">
        <f>LibCentral!C670*1</f>
        <v>0</v>
      </c>
      <c r="B670">
        <f>LibCentral!A670</f>
        <v>0</v>
      </c>
      <c r="C670">
        <f>LibCentral!AA670</f>
        <v>0</v>
      </c>
    </row>
    <row r="671" spans="1:3" x14ac:dyDescent="0.15">
      <c r="A671" s="1">
        <f>LibCentral!C671*1</f>
        <v>0</v>
      </c>
      <c r="B671">
        <f>LibCentral!A671</f>
        <v>0</v>
      </c>
      <c r="C671">
        <f>LibCentral!AA671</f>
        <v>0</v>
      </c>
    </row>
    <row r="672" spans="1:3" x14ac:dyDescent="0.15">
      <c r="A672" s="1">
        <f>LibCentral!C672*1</f>
        <v>0</v>
      </c>
      <c r="B672">
        <f>LibCentral!A672</f>
        <v>0</v>
      </c>
      <c r="C672">
        <f>LibCentral!AA672</f>
        <v>0</v>
      </c>
    </row>
    <row r="673" spans="1:3" x14ac:dyDescent="0.15">
      <c r="A673" s="1">
        <f>LibCentral!C673*1</f>
        <v>0</v>
      </c>
      <c r="B673">
        <f>LibCentral!A673</f>
        <v>0</v>
      </c>
      <c r="C673">
        <f>LibCentral!AA673</f>
        <v>0</v>
      </c>
    </row>
    <row r="674" spans="1:3" x14ac:dyDescent="0.15">
      <c r="A674" s="1">
        <f>LibCentral!C674*1</f>
        <v>0</v>
      </c>
      <c r="B674">
        <f>LibCentral!A674</f>
        <v>0</v>
      </c>
      <c r="C674">
        <f>LibCentral!AA674</f>
        <v>0</v>
      </c>
    </row>
    <row r="675" spans="1:3" x14ac:dyDescent="0.15">
      <c r="A675" s="1">
        <f>LibCentral!C675*1</f>
        <v>0</v>
      </c>
      <c r="B675">
        <f>LibCentral!A675</f>
        <v>0</v>
      </c>
      <c r="C675">
        <f>LibCentral!AA675</f>
        <v>0</v>
      </c>
    </row>
    <row r="676" spans="1:3" x14ac:dyDescent="0.15">
      <c r="A676" s="1">
        <f>LibCentral!C676*1</f>
        <v>0</v>
      </c>
      <c r="B676">
        <f>LibCentral!A676</f>
        <v>0</v>
      </c>
      <c r="C676">
        <f>LibCentral!AA676</f>
        <v>0</v>
      </c>
    </row>
    <row r="677" spans="1:3" x14ac:dyDescent="0.15">
      <c r="A677" s="1">
        <f>LibCentral!C677*1</f>
        <v>0</v>
      </c>
      <c r="B677">
        <f>LibCentral!A677</f>
        <v>0</v>
      </c>
      <c r="C677">
        <f>LibCentral!AA677</f>
        <v>0</v>
      </c>
    </row>
    <row r="678" spans="1:3" x14ac:dyDescent="0.15">
      <c r="A678" s="1">
        <f>LibCentral!C678*1</f>
        <v>0</v>
      </c>
      <c r="B678">
        <f>LibCentral!A678</f>
        <v>0</v>
      </c>
      <c r="C678">
        <f>LibCentral!AA678</f>
        <v>0</v>
      </c>
    </row>
    <row r="679" spans="1:3" x14ac:dyDescent="0.15">
      <c r="A679" s="1">
        <f>LibCentral!C679*1</f>
        <v>0</v>
      </c>
      <c r="B679">
        <f>LibCentral!A679</f>
        <v>0</v>
      </c>
      <c r="C679">
        <f>LibCentral!AA679</f>
        <v>0</v>
      </c>
    </row>
    <row r="680" spans="1:3" x14ac:dyDescent="0.15">
      <c r="A680" s="1">
        <f>LibCentral!C680*1</f>
        <v>0</v>
      </c>
      <c r="B680">
        <f>LibCentral!A680</f>
        <v>0</v>
      </c>
      <c r="C680">
        <f>LibCentral!AA680</f>
        <v>0</v>
      </c>
    </row>
    <row r="681" spans="1:3" x14ac:dyDescent="0.15">
      <c r="A681" s="1">
        <f>LibCentral!C681*1</f>
        <v>0</v>
      </c>
      <c r="B681">
        <f>LibCentral!A681</f>
        <v>0</v>
      </c>
      <c r="C681">
        <f>LibCentral!AA681</f>
        <v>0</v>
      </c>
    </row>
    <row r="682" spans="1:3" x14ac:dyDescent="0.15">
      <c r="A682" s="1">
        <f>LibCentral!C682*1</f>
        <v>0</v>
      </c>
      <c r="B682">
        <f>LibCentral!A682</f>
        <v>0</v>
      </c>
      <c r="C682">
        <f>LibCentral!AA682</f>
        <v>0</v>
      </c>
    </row>
    <row r="683" spans="1:3" x14ac:dyDescent="0.15">
      <c r="A683" s="1">
        <f>LibCentral!C683*1</f>
        <v>0</v>
      </c>
      <c r="B683">
        <f>LibCentral!A683</f>
        <v>0</v>
      </c>
      <c r="C683">
        <f>LibCentral!AA683</f>
        <v>0</v>
      </c>
    </row>
    <row r="684" spans="1:3" x14ac:dyDescent="0.15">
      <c r="A684" s="1">
        <f>LibCentral!C684*1</f>
        <v>0</v>
      </c>
      <c r="B684">
        <f>LibCentral!A684</f>
        <v>0</v>
      </c>
      <c r="C684">
        <f>LibCentral!AA684</f>
        <v>0</v>
      </c>
    </row>
    <row r="685" spans="1:3" x14ac:dyDescent="0.15">
      <c r="A685" s="1">
        <f>LibCentral!C685*1</f>
        <v>0</v>
      </c>
      <c r="B685">
        <f>LibCentral!A685</f>
        <v>0</v>
      </c>
      <c r="C685">
        <f>LibCentral!AA685</f>
        <v>0</v>
      </c>
    </row>
    <row r="686" spans="1:3" x14ac:dyDescent="0.15">
      <c r="A686" s="1">
        <f>LibCentral!C686*1</f>
        <v>0</v>
      </c>
      <c r="B686">
        <f>LibCentral!A686</f>
        <v>0</v>
      </c>
      <c r="C686">
        <f>LibCentral!AA686</f>
        <v>0</v>
      </c>
    </row>
    <row r="687" spans="1:3" x14ac:dyDescent="0.15">
      <c r="A687" s="1">
        <f>LibCentral!C687*1</f>
        <v>0</v>
      </c>
      <c r="B687">
        <f>LibCentral!A687</f>
        <v>0</v>
      </c>
      <c r="C687">
        <f>LibCentral!AA687</f>
        <v>0</v>
      </c>
    </row>
    <row r="688" spans="1:3" x14ac:dyDescent="0.15">
      <c r="A688" s="1">
        <f>LibCentral!C688*1</f>
        <v>0</v>
      </c>
      <c r="B688">
        <f>LibCentral!A688</f>
        <v>0</v>
      </c>
      <c r="C688">
        <f>LibCentral!AA688</f>
        <v>0</v>
      </c>
    </row>
    <row r="689" spans="1:3" x14ac:dyDescent="0.15">
      <c r="A689" s="1">
        <f>LibCentral!C689*1</f>
        <v>0</v>
      </c>
      <c r="B689">
        <f>LibCentral!A689</f>
        <v>0</v>
      </c>
      <c r="C689">
        <f>LibCentral!AA689</f>
        <v>0</v>
      </c>
    </row>
    <row r="690" spans="1:3" x14ac:dyDescent="0.15">
      <c r="A690" s="1">
        <f>LibCentral!C690*1</f>
        <v>0</v>
      </c>
      <c r="B690">
        <f>LibCentral!A690</f>
        <v>0</v>
      </c>
      <c r="C690">
        <f>LibCentral!AA690</f>
        <v>0</v>
      </c>
    </row>
    <row r="691" spans="1:3" x14ac:dyDescent="0.15">
      <c r="A691" s="1">
        <f>LibCentral!C691*1</f>
        <v>0</v>
      </c>
      <c r="B691">
        <f>LibCentral!A691</f>
        <v>0</v>
      </c>
      <c r="C691">
        <f>LibCentral!AA691</f>
        <v>0</v>
      </c>
    </row>
    <row r="692" spans="1:3" x14ac:dyDescent="0.15">
      <c r="A692" s="1">
        <f>LibCentral!C692*1</f>
        <v>0</v>
      </c>
      <c r="B692">
        <f>LibCentral!A692</f>
        <v>0</v>
      </c>
      <c r="C692">
        <f>LibCentral!AA692</f>
        <v>0</v>
      </c>
    </row>
    <row r="693" spans="1:3" x14ac:dyDescent="0.15">
      <c r="A693" s="1">
        <f>LibCentral!C693*1</f>
        <v>0</v>
      </c>
      <c r="B693">
        <f>LibCentral!A693</f>
        <v>0</v>
      </c>
      <c r="C693">
        <f>LibCentral!AA693</f>
        <v>0</v>
      </c>
    </row>
    <row r="694" spans="1:3" x14ac:dyDescent="0.15">
      <c r="A694" s="1">
        <f>LibCentral!C694*1</f>
        <v>0</v>
      </c>
      <c r="B694">
        <f>LibCentral!A694</f>
        <v>0</v>
      </c>
      <c r="C694">
        <f>LibCentral!AA694</f>
        <v>0</v>
      </c>
    </row>
    <row r="695" spans="1:3" x14ac:dyDescent="0.15">
      <c r="A695" s="1">
        <f>LibCentral!C695*1</f>
        <v>0</v>
      </c>
      <c r="B695">
        <f>LibCentral!A695</f>
        <v>0</v>
      </c>
      <c r="C695">
        <f>LibCentral!AA695</f>
        <v>0</v>
      </c>
    </row>
    <row r="696" spans="1:3" x14ac:dyDescent="0.15">
      <c r="A696" s="1">
        <f>LibCentral!C696*1</f>
        <v>0</v>
      </c>
      <c r="B696">
        <f>LibCentral!A696</f>
        <v>0</v>
      </c>
      <c r="C696">
        <f>LibCentral!AA696</f>
        <v>0</v>
      </c>
    </row>
    <row r="697" spans="1:3" x14ac:dyDescent="0.15">
      <c r="A697" s="1">
        <f>LibCentral!C697*1</f>
        <v>0</v>
      </c>
      <c r="B697">
        <f>LibCentral!A697</f>
        <v>0</v>
      </c>
      <c r="C697">
        <f>LibCentral!AA697</f>
        <v>0</v>
      </c>
    </row>
    <row r="698" spans="1:3" x14ac:dyDescent="0.15">
      <c r="A698" s="1">
        <f>LibCentral!C698*1</f>
        <v>0</v>
      </c>
      <c r="B698">
        <f>LibCentral!A698</f>
        <v>0</v>
      </c>
      <c r="C698">
        <f>LibCentral!AA698</f>
        <v>0</v>
      </c>
    </row>
    <row r="699" spans="1:3" x14ac:dyDescent="0.15">
      <c r="A699" s="1">
        <f>LibCentral!C699*1</f>
        <v>0</v>
      </c>
      <c r="B699">
        <f>LibCentral!A699</f>
        <v>0</v>
      </c>
      <c r="C699">
        <f>LibCentral!AA699</f>
        <v>0</v>
      </c>
    </row>
    <row r="700" spans="1:3" x14ac:dyDescent="0.15">
      <c r="A700" s="1">
        <f>LibCentral!C700*1</f>
        <v>0</v>
      </c>
      <c r="B700">
        <f>LibCentral!A700</f>
        <v>0</v>
      </c>
      <c r="C700">
        <f>LibCentral!AA700</f>
        <v>0</v>
      </c>
    </row>
    <row r="701" spans="1:3" x14ac:dyDescent="0.15">
      <c r="A701" s="1">
        <f>LibCentral!C701*1</f>
        <v>0</v>
      </c>
      <c r="B701">
        <f>LibCentral!A701</f>
        <v>0</v>
      </c>
      <c r="C701">
        <f>LibCentral!AA701</f>
        <v>0</v>
      </c>
    </row>
    <row r="702" spans="1:3" x14ac:dyDescent="0.15">
      <c r="A702" s="1">
        <f>LibCentral!C702*1</f>
        <v>0</v>
      </c>
      <c r="B702">
        <f>LibCentral!A702</f>
        <v>0</v>
      </c>
      <c r="C702">
        <f>LibCentral!AA702</f>
        <v>0</v>
      </c>
    </row>
    <row r="703" spans="1:3" x14ac:dyDescent="0.15">
      <c r="A703" s="1">
        <f>LibCentral!C703*1</f>
        <v>0</v>
      </c>
      <c r="B703">
        <f>LibCentral!A703</f>
        <v>0</v>
      </c>
      <c r="C703">
        <f>LibCentral!AA703</f>
        <v>0</v>
      </c>
    </row>
    <row r="704" spans="1:3" x14ac:dyDescent="0.15">
      <c r="A704" s="1">
        <f>LibCentral!C704*1</f>
        <v>0</v>
      </c>
      <c r="B704">
        <f>LibCentral!A704</f>
        <v>0</v>
      </c>
      <c r="C704">
        <f>LibCentral!AA704</f>
        <v>0</v>
      </c>
    </row>
    <row r="705" spans="1:3" x14ac:dyDescent="0.15">
      <c r="A705" s="1">
        <f>LibCentral!C705*1</f>
        <v>0</v>
      </c>
      <c r="B705">
        <f>LibCentral!A705</f>
        <v>0</v>
      </c>
      <c r="C705">
        <f>LibCentral!AA705</f>
        <v>0</v>
      </c>
    </row>
    <row r="706" spans="1:3" x14ac:dyDescent="0.15">
      <c r="A706" s="1">
        <f>LibCentral!C706*1</f>
        <v>0</v>
      </c>
      <c r="B706">
        <f>LibCentral!A706</f>
        <v>0</v>
      </c>
      <c r="C706">
        <f>LibCentral!AA706</f>
        <v>0</v>
      </c>
    </row>
    <row r="707" spans="1:3" x14ac:dyDescent="0.15">
      <c r="A707" s="1">
        <f>LibCentral!C707*1</f>
        <v>0</v>
      </c>
      <c r="B707">
        <f>LibCentral!A707</f>
        <v>0</v>
      </c>
      <c r="C707">
        <f>LibCentral!AA707</f>
        <v>0</v>
      </c>
    </row>
    <row r="708" spans="1:3" x14ac:dyDescent="0.15">
      <c r="A708" s="1">
        <f>LibCentral!C708*1</f>
        <v>0</v>
      </c>
      <c r="B708">
        <f>LibCentral!A708</f>
        <v>0</v>
      </c>
      <c r="C708">
        <f>LibCentral!AA708</f>
        <v>0</v>
      </c>
    </row>
    <row r="709" spans="1:3" x14ac:dyDescent="0.15">
      <c r="A709" s="1">
        <f>LibCentral!C709*1</f>
        <v>0</v>
      </c>
      <c r="B709">
        <f>LibCentral!A709</f>
        <v>0</v>
      </c>
      <c r="C709">
        <f>LibCentral!AA709</f>
        <v>0</v>
      </c>
    </row>
    <row r="710" spans="1:3" x14ac:dyDescent="0.15">
      <c r="A710" s="1">
        <f>LibCentral!C710*1</f>
        <v>0</v>
      </c>
      <c r="B710">
        <f>LibCentral!A710</f>
        <v>0</v>
      </c>
      <c r="C710">
        <f>LibCentral!AA710</f>
        <v>0</v>
      </c>
    </row>
    <row r="711" spans="1:3" x14ac:dyDescent="0.15">
      <c r="A711" s="1">
        <f>LibCentral!C711*1</f>
        <v>0</v>
      </c>
      <c r="B711">
        <f>LibCentral!A711</f>
        <v>0</v>
      </c>
      <c r="C711">
        <f>LibCentral!AA711</f>
        <v>0</v>
      </c>
    </row>
    <row r="712" spans="1:3" x14ac:dyDescent="0.15">
      <c r="A712" s="1">
        <f>LibCentral!C712*1</f>
        <v>0</v>
      </c>
      <c r="B712">
        <f>LibCentral!A712</f>
        <v>0</v>
      </c>
      <c r="C712">
        <f>LibCentral!AA712</f>
        <v>0</v>
      </c>
    </row>
    <row r="713" spans="1:3" x14ac:dyDescent="0.15">
      <c r="A713" s="1">
        <f>LibCentral!C713*1</f>
        <v>0</v>
      </c>
      <c r="B713">
        <f>LibCentral!A713</f>
        <v>0</v>
      </c>
      <c r="C713">
        <f>LibCentral!AA713</f>
        <v>0</v>
      </c>
    </row>
    <row r="714" spans="1:3" x14ac:dyDescent="0.15">
      <c r="A714" s="1">
        <f>LibCentral!C714*1</f>
        <v>0</v>
      </c>
      <c r="B714">
        <f>LibCentral!A714</f>
        <v>0</v>
      </c>
      <c r="C714">
        <f>LibCentral!AA714</f>
        <v>0</v>
      </c>
    </row>
    <row r="715" spans="1:3" x14ac:dyDescent="0.15">
      <c r="A715" s="1">
        <f>LibCentral!C715*1</f>
        <v>0</v>
      </c>
      <c r="B715">
        <f>LibCentral!A715</f>
        <v>0</v>
      </c>
      <c r="C715">
        <f>LibCentral!AA715</f>
        <v>0</v>
      </c>
    </row>
    <row r="716" spans="1:3" x14ac:dyDescent="0.15">
      <c r="A716" s="1">
        <f>LibCentral!C716*1</f>
        <v>0</v>
      </c>
      <c r="B716">
        <f>LibCentral!A716</f>
        <v>0</v>
      </c>
      <c r="C716">
        <f>LibCentral!AA716</f>
        <v>0</v>
      </c>
    </row>
    <row r="717" spans="1:3" x14ac:dyDescent="0.15">
      <c r="A717" s="1">
        <f>LibCentral!C717*1</f>
        <v>0</v>
      </c>
      <c r="B717">
        <f>LibCentral!A717</f>
        <v>0</v>
      </c>
      <c r="C717">
        <f>LibCentral!AA717</f>
        <v>0</v>
      </c>
    </row>
    <row r="718" spans="1:3" x14ac:dyDescent="0.15">
      <c r="A718" s="1">
        <f>LibCentral!C718*1</f>
        <v>0</v>
      </c>
      <c r="B718">
        <f>LibCentral!A718</f>
        <v>0</v>
      </c>
      <c r="C718">
        <f>LibCentral!AA718</f>
        <v>0</v>
      </c>
    </row>
    <row r="719" spans="1:3" x14ac:dyDescent="0.15">
      <c r="A719" s="1">
        <f>LibCentral!C719*1</f>
        <v>0</v>
      </c>
      <c r="B719">
        <f>LibCentral!A719</f>
        <v>0</v>
      </c>
      <c r="C719">
        <f>LibCentral!AA719</f>
        <v>0</v>
      </c>
    </row>
    <row r="720" spans="1:3" x14ac:dyDescent="0.15">
      <c r="A720" s="1">
        <f>LibCentral!C720*1</f>
        <v>0</v>
      </c>
      <c r="B720">
        <f>LibCentral!A720</f>
        <v>0</v>
      </c>
      <c r="C720">
        <f>LibCentral!AA720</f>
        <v>0</v>
      </c>
    </row>
    <row r="721" spans="1:3" x14ac:dyDescent="0.15">
      <c r="A721" s="1">
        <f>LibCentral!C721*1</f>
        <v>0</v>
      </c>
      <c r="B721">
        <f>LibCentral!A721</f>
        <v>0</v>
      </c>
      <c r="C721">
        <f>LibCentral!AA721</f>
        <v>0</v>
      </c>
    </row>
    <row r="722" spans="1:3" x14ac:dyDescent="0.15">
      <c r="A722" s="1">
        <f>LibCentral!C722*1</f>
        <v>0</v>
      </c>
      <c r="B722">
        <f>LibCentral!A722</f>
        <v>0</v>
      </c>
      <c r="C722">
        <f>LibCentral!AA722</f>
        <v>0</v>
      </c>
    </row>
    <row r="723" spans="1:3" x14ac:dyDescent="0.15">
      <c r="A723" s="1">
        <f>LibCentral!C723*1</f>
        <v>0</v>
      </c>
      <c r="B723">
        <f>LibCentral!A723</f>
        <v>0</v>
      </c>
      <c r="C723">
        <f>LibCentral!AA723</f>
        <v>0</v>
      </c>
    </row>
    <row r="724" spans="1:3" x14ac:dyDescent="0.15">
      <c r="A724" s="1">
        <f>LibCentral!C724*1</f>
        <v>0</v>
      </c>
      <c r="B724">
        <f>LibCentral!A724</f>
        <v>0</v>
      </c>
      <c r="C724">
        <f>LibCentral!AA724</f>
        <v>0</v>
      </c>
    </row>
    <row r="725" spans="1:3" x14ac:dyDescent="0.15">
      <c r="A725" s="1">
        <f>LibCentral!C725*1</f>
        <v>0</v>
      </c>
      <c r="B725">
        <f>LibCentral!A725</f>
        <v>0</v>
      </c>
      <c r="C725">
        <f>LibCentral!AA725</f>
        <v>0</v>
      </c>
    </row>
    <row r="726" spans="1:3" x14ac:dyDescent="0.15">
      <c r="A726" s="1">
        <f>LibCentral!C726*1</f>
        <v>0</v>
      </c>
      <c r="B726">
        <f>LibCentral!A726</f>
        <v>0</v>
      </c>
      <c r="C726">
        <f>LibCentral!AA726</f>
        <v>0</v>
      </c>
    </row>
    <row r="727" spans="1:3" x14ac:dyDescent="0.15">
      <c r="A727" s="1">
        <f>LibCentral!C727*1</f>
        <v>0</v>
      </c>
      <c r="B727">
        <f>LibCentral!A727</f>
        <v>0</v>
      </c>
      <c r="C727">
        <f>LibCentral!AA727</f>
        <v>0</v>
      </c>
    </row>
    <row r="728" spans="1:3" x14ac:dyDescent="0.15">
      <c r="A728" s="1">
        <f>LibCentral!C728*1</f>
        <v>0</v>
      </c>
      <c r="B728">
        <f>LibCentral!A728</f>
        <v>0</v>
      </c>
      <c r="C728">
        <f>LibCentral!AA728</f>
        <v>0</v>
      </c>
    </row>
    <row r="729" spans="1:3" x14ac:dyDescent="0.15">
      <c r="A729" s="1">
        <f>LibCentral!C729*1</f>
        <v>0</v>
      </c>
      <c r="B729">
        <f>LibCentral!A729</f>
        <v>0</v>
      </c>
      <c r="C729">
        <f>LibCentral!AA729</f>
        <v>0</v>
      </c>
    </row>
    <row r="730" spans="1:3" x14ac:dyDescent="0.15">
      <c r="A730" s="1">
        <f>LibCentral!C730*1</f>
        <v>0</v>
      </c>
      <c r="B730">
        <f>LibCentral!A730</f>
        <v>0</v>
      </c>
      <c r="C730">
        <f>LibCentral!AA730</f>
        <v>0</v>
      </c>
    </row>
    <row r="731" spans="1:3" x14ac:dyDescent="0.15">
      <c r="A731" s="1">
        <f>LibCentral!C731*1</f>
        <v>0</v>
      </c>
      <c r="B731">
        <f>LibCentral!A731</f>
        <v>0</v>
      </c>
      <c r="C731">
        <f>LibCentral!AA731</f>
        <v>0</v>
      </c>
    </row>
    <row r="732" spans="1:3" x14ac:dyDescent="0.15">
      <c r="A732" s="1">
        <f>LibCentral!C732*1</f>
        <v>0</v>
      </c>
      <c r="B732">
        <f>LibCentral!A732</f>
        <v>0</v>
      </c>
      <c r="C732">
        <f>LibCentral!AA732</f>
        <v>0</v>
      </c>
    </row>
    <row r="733" spans="1:3" x14ac:dyDescent="0.15">
      <c r="A733" s="1">
        <f>LibCentral!C733*1</f>
        <v>0</v>
      </c>
      <c r="B733">
        <f>LibCentral!A733</f>
        <v>0</v>
      </c>
      <c r="C733">
        <f>LibCentral!AA733</f>
        <v>0</v>
      </c>
    </row>
    <row r="734" spans="1:3" x14ac:dyDescent="0.15">
      <c r="A734" s="1">
        <f>LibCentral!C734*1</f>
        <v>0</v>
      </c>
      <c r="B734">
        <f>LibCentral!A734</f>
        <v>0</v>
      </c>
      <c r="C734">
        <f>LibCentral!AA734</f>
        <v>0</v>
      </c>
    </row>
    <row r="735" spans="1:3" x14ac:dyDescent="0.15">
      <c r="A735" s="1">
        <f>LibCentral!C735*1</f>
        <v>0</v>
      </c>
      <c r="B735">
        <f>LibCentral!A735</f>
        <v>0</v>
      </c>
      <c r="C735">
        <f>LibCentral!AA735</f>
        <v>0</v>
      </c>
    </row>
    <row r="736" spans="1:3" x14ac:dyDescent="0.15">
      <c r="A736" s="1">
        <f>LibCentral!C736*1</f>
        <v>0</v>
      </c>
      <c r="B736">
        <f>LibCentral!A736</f>
        <v>0</v>
      </c>
      <c r="C736">
        <f>LibCentral!AA736</f>
        <v>0</v>
      </c>
    </row>
    <row r="737" spans="1:3" x14ac:dyDescent="0.15">
      <c r="A737" s="1">
        <f>LibCentral!C737*1</f>
        <v>0</v>
      </c>
      <c r="B737">
        <f>LibCentral!A737</f>
        <v>0</v>
      </c>
      <c r="C737">
        <f>LibCentral!AA737</f>
        <v>0</v>
      </c>
    </row>
    <row r="738" spans="1:3" x14ac:dyDescent="0.15">
      <c r="A738" s="1">
        <f>LibCentral!C738*1</f>
        <v>0</v>
      </c>
      <c r="B738">
        <f>LibCentral!A738</f>
        <v>0</v>
      </c>
      <c r="C738">
        <f>LibCentral!AA738</f>
        <v>0</v>
      </c>
    </row>
    <row r="739" spans="1:3" x14ac:dyDescent="0.15">
      <c r="A739" s="1">
        <f>LibCentral!C739*1</f>
        <v>0</v>
      </c>
      <c r="B739">
        <f>LibCentral!A739</f>
        <v>0</v>
      </c>
      <c r="C739">
        <f>LibCentral!AA739</f>
        <v>0</v>
      </c>
    </row>
    <row r="740" spans="1:3" x14ac:dyDescent="0.15">
      <c r="A740" s="1">
        <f>LibCentral!C740*1</f>
        <v>0</v>
      </c>
      <c r="B740">
        <f>LibCentral!A740</f>
        <v>0</v>
      </c>
      <c r="C740">
        <f>LibCentral!AA740</f>
        <v>0</v>
      </c>
    </row>
    <row r="741" spans="1:3" x14ac:dyDescent="0.15">
      <c r="A741" s="1">
        <f>LibCentral!C741*1</f>
        <v>0</v>
      </c>
      <c r="B741">
        <f>LibCentral!A741</f>
        <v>0</v>
      </c>
      <c r="C741">
        <f>LibCentral!AA741</f>
        <v>0</v>
      </c>
    </row>
    <row r="742" spans="1:3" x14ac:dyDescent="0.15">
      <c r="A742" s="1">
        <f>LibCentral!C742*1</f>
        <v>0</v>
      </c>
      <c r="B742">
        <f>LibCentral!A742</f>
        <v>0</v>
      </c>
      <c r="C742">
        <f>LibCentral!AA742</f>
        <v>0</v>
      </c>
    </row>
    <row r="743" spans="1:3" x14ac:dyDescent="0.15">
      <c r="A743" s="1">
        <f>LibCentral!C743*1</f>
        <v>0</v>
      </c>
      <c r="B743">
        <f>LibCentral!A743</f>
        <v>0</v>
      </c>
      <c r="C743">
        <f>LibCentral!AA743</f>
        <v>0</v>
      </c>
    </row>
    <row r="744" spans="1:3" x14ac:dyDescent="0.15">
      <c r="A744" s="1">
        <f>LibCentral!C744*1</f>
        <v>0</v>
      </c>
      <c r="B744">
        <f>LibCentral!A744</f>
        <v>0</v>
      </c>
      <c r="C744">
        <f>LibCentral!AA744</f>
        <v>0</v>
      </c>
    </row>
    <row r="745" spans="1:3" x14ac:dyDescent="0.15">
      <c r="A745" s="1">
        <f>LibCentral!C745*1</f>
        <v>0</v>
      </c>
      <c r="B745">
        <f>LibCentral!A745</f>
        <v>0</v>
      </c>
      <c r="C745">
        <f>LibCentral!AA745</f>
        <v>0</v>
      </c>
    </row>
    <row r="746" spans="1:3" x14ac:dyDescent="0.15">
      <c r="A746" s="1">
        <f>LibCentral!C746*1</f>
        <v>0</v>
      </c>
      <c r="B746">
        <f>LibCentral!A746</f>
        <v>0</v>
      </c>
      <c r="C746">
        <f>LibCentral!AA746</f>
        <v>0</v>
      </c>
    </row>
    <row r="747" spans="1:3" x14ac:dyDescent="0.15">
      <c r="A747" s="1">
        <f>LibCentral!C747*1</f>
        <v>0</v>
      </c>
      <c r="B747">
        <f>LibCentral!A747</f>
        <v>0</v>
      </c>
      <c r="C747">
        <f>LibCentral!AA747</f>
        <v>0</v>
      </c>
    </row>
    <row r="748" spans="1:3" x14ac:dyDescent="0.15">
      <c r="A748" s="1">
        <f>LibCentral!C748*1</f>
        <v>0</v>
      </c>
      <c r="B748">
        <f>LibCentral!A748</f>
        <v>0</v>
      </c>
      <c r="C748">
        <f>LibCentral!AA748</f>
        <v>0</v>
      </c>
    </row>
    <row r="749" spans="1:3" x14ac:dyDescent="0.15">
      <c r="A749" s="1">
        <f>LibCentral!C749*1</f>
        <v>0</v>
      </c>
      <c r="B749">
        <f>LibCentral!A749</f>
        <v>0</v>
      </c>
      <c r="C749">
        <f>LibCentral!AA749</f>
        <v>0</v>
      </c>
    </row>
    <row r="750" spans="1:3" x14ac:dyDescent="0.15">
      <c r="A750" s="1">
        <f>LibCentral!C750*1</f>
        <v>0</v>
      </c>
      <c r="B750">
        <f>LibCentral!A750</f>
        <v>0</v>
      </c>
      <c r="C750">
        <f>LibCentral!AA750</f>
        <v>0</v>
      </c>
    </row>
    <row r="751" spans="1:3" x14ac:dyDescent="0.15">
      <c r="A751" s="1">
        <f>LibCentral!C751*1</f>
        <v>0</v>
      </c>
      <c r="B751">
        <f>LibCentral!A751</f>
        <v>0</v>
      </c>
      <c r="C751">
        <f>LibCentral!AA751</f>
        <v>0</v>
      </c>
    </row>
    <row r="752" spans="1:3" x14ac:dyDescent="0.15">
      <c r="A752" s="1">
        <f>LibCentral!C752*1</f>
        <v>0</v>
      </c>
      <c r="B752">
        <f>LibCentral!A752</f>
        <v>0</v>
      </c>
      <c r="C752">
        <f>LibCentral!AA752</f>
        <v>0</v>
      </c>
    </row>
    <row r="753" spans="1:3" x14ac:dyDescent="0.15">
      <c r="A753" s="1">
        <f>LibCentral!C753*1</f>
        <v>0</v>
      </c>
      <c r="B753">
        <f>LibCentral!A753</f>
        <v>0</v>
      </c>
      <c r="C753">
        <f>LibCentral!AA753</f>
        <v>0</v>
      </c>
    </row>
    <row r="754" spans="1:3" x14ac:dyDescent="0.15">
      <c r="A754" s="1">
        <f>LibCentral!C754*1</f>
        <v>0</v>
      </c>
      <c r="B754">
        <f>LibCentral!A754</f>
        <v>0</v>
      </c>
      <c r="C754">
        <f>LibCentral!AA754</f>
        <v>0</v>
      </c>
    </row>
    <row r="755" spans="1:3" x14ac:dyDescent="0.15">
      <c r="A755" s="1">
        <f>LibCentral!C755*1</f>
        <v>0</v>
      </c>
      <c r="B755">
        <f>LibCentral!A755</f>
        <v>0</v>
      </c>
      <c r="C755">
        <f>LibCentral!AA755</f>
        <v>0</v>
      </c>
    </row>
    <row r="756" spans="1:3" x14ac:dyDescent="0.15">
      <c r="A756" s="1">
        <f>LibCentral!C756*1</f>
        <v>0</v>
      </c>
      <c r="B756">
        <f>LibCentral!A756</f>
        <v>0</v>
      </c>
      <c r="C756">
        <f>LibCentral!AA756</f>
        <v>0</v>
      </c>
    </row>
    <row r="757" spans="1:3" x14ac:dyDescent="0.15">
      <c r="A757" s="1">
        <f>LibCentral!C757*1</f>
        <v>0</v>
      </c>
      <c r="B757">
        <f>LibCentral!A757</f>
        <v>0</v>
      </c>
      <c r="C757">
        <f>LibCentral!AA757</f>
        <v>0</v>
      </c>
    </row>
    <row r="758" spans="1:3" x14ac:dyDescent="0.15">
      <c r="A758" s="1">
        <f>LibCentral!C758*1</f>
        <v>0</v>
      </c>
      <c r="B758">
        <f>LibCentral!A758</f>
        <v>0</v>
      </c>
      <c r="C758">
        <f>LibCentral!AA758</f>
        <v>0</v>
      </c>
    </row>
    <row r="759" spans="1:3" x14ac:dyDescent="0.15">
      <c r="A759" s="1">
        <f>LibCentral!C759*1</f>
        <v>0</v>
      </c>
      <c r="B759">
        <f>LibCentral!A759</f>
        <v>0</v>
      </c>
      <c r="C759">
        <f>LibCentral!AA759</f>
        <v>0</v>
      </c>
    </row>
    <row r="760" spans="1:3" x14ac:dyDescent="0.15">
      <c r="A760" s="1">
        <f>LibCentral!C760*1</f>
        <v>0</v>
      </c>
      <c r="B760">
        <f>LibCentral!A760</f>
        <v>0</v>
      </c>
      <c r="C760">
        <f>LibCentral!AA760</f>
        <v>0</v>
      </c>
    </row>
    <row r="761" spans="1:3" x14ac:dyDescent="0.15">
      <c r="A761" s="1">
        <f>LibCentral!C761*1</f>
        <v>0</v>
      </c>
      <c r="B761">
        <f>LibCentral!A761</f>
        <v>0</v>
      </c>
      <c r="C761">
        <f>LibCentral!AA761</f>
        <v>0</v>
      </c>
    </row>
    <row r="762" spans="1:3" x14ac:dyDescent="0.15">
      <c r="A762" s="1">
        <f>LibCentral!C762*1</f>
        <v>0</v>
      </c>
      <c r="B762">
        <f>LibCentral!A762</f>
        <v>0</v>
      </c>
      <c r="C762">
        <f>LibCentral!AA762</f>
        <v>0</v>
      </c>
    </row>
    <row r="763" spans="1:3" x14ac:dyDescent="0.15">
      <c r="A763" s="1">
        <f>LibCentral!C763*1</f>
        <v>0</v>
      </c>
      <c r="B763">
        <f>LibCentral!A763</f>
        <v>0</v>
      </c>
      <c r="C763">
        <f>LibCentral!AA763</f>
        <v>0</v>
      </c>
    </row>
    <row r="764" spans="1:3" x14ac:dyDescent="0.15">
      <c r="A764" s="1">
        <f>LibCentral!C764*1</f>
        <v>0</v>
      </c>
      <c r="B764">
        <f>LibCentral!A764</f>
        <v>0</v>
      </c>
      <c r="C764">
        <f>LibCentral!AA764</f>
        <v>0</v>
      </c>
    </row>
    <row r="765" spans="1:3" x14ac:dyDescent="0.15">
      <c r="A765" s="1">
        <f>LibCentral!C765*1</f>
        <v>0</v>
      </c>
      <c r="B765">
        <f>LibCentral!A765</f>
        <v>0</v>
      </c>
      <c r="C765">
        <f>LibCentral!AA765</f>
        <v>0</v>
      </c>
    </row>
    <row r="766" spans="1:3" x14ac:dyDescent="0.15">
      <c r="A766" s="1">
        <f>LibCentral!C766*1</f>
        <v>0</v>
      </c>
      <c r="B766">
        <f>LibCentral!A766</f>
        <v>0</v>
      </c>
      <c r="C766">
        <f>LibCentral!AA766</f>
        <v>0</v>
      </c>
    </row>
    <row r="767" spans="1:3" x14ac:dyDescent="0.15">
      <c r="A767" s="1">
        <f>LibCentral!C767*1</f>
        <v>0</v>
      </c>
      <c r="B767">
        <f>LibCentral!A767</f>
        <v>0</v>
      </c>
      <c r="C767">
        <f>LibCentral!AA767</f>
        <v>0</v>
      </c>
    </row>
    <row r="768" spans="1:3" x14ac:dyDescent="0.15">
      <c r="A768" s="1">
        <f>LibCentral!C768*1</f>
        <v>0</v>
      </c>
      <c r="B768">
        <f>LibCentral!A768</f>
        <v>0</v>
      </c>
      <c r="C768">
        <f>LibCentral!AA768</f>
        <v>0</v>
      </c>
    </row>
    <row r="769" spans="1:3" x14ac:dyDescent="0.15">
      <c r="A769" s="1">
        <f>LibCentral!C769*1</f>
        <v>0</v>
      </c>
      <c r="B769">
        <f>LibCentral!A769</f>
        <v>0</v>
      </c>
      <c r="C769">
        <f>LibCentral!AA769</f>
        <v>0</v>
      </c>
    </row>
    <row r="770" spans="1:3" x14ac:dyDescent="0.15">
      <c r="A770" s="1">
        <f>LibCentral!C770*1</f>
        <v>0</v>
      </c>
      <c r="B770">
        <f>LibCentral!A770</f>
        <v>0</v>
      </c>
      <c r="C770">
        <f>LibCentral!AA770</f>
        <v>0</v>
      </c>
    </row>
    <row r="771" spans="1:3" x14ac:dyDescent="0.15">
      <c r="A771" s="1">
        <f>LibCentral!C771*1</f>
        <v>0</v>
      </c>
      <c r="B771">
        <f>LibCentral!A771</f>
        <v>0</v>
      </c>
      <c r="C771">
        <f>LibCentral!AA771</f>
        <v>0</v>
      </c>
    </row>
    <row r="772" spans="1:3" x14ac:dyDescent="0.15">
      <c r="A772" s="1">
        <f>LibCentral!C772*1</f>
        <v>0</v>
      </c>
      <c r="B772">
        <f>LibCentral!A772</f>
        <v>0</v>
      </c>
      <c r="C772">
        <f>LibCentral!AA772</f>
        <v>0</v>
      </c>
    </row>
    <row r="773" spans="1:3" x14ac:dyDescent="0.15">
      <c r="A773" s="1">
        <f>LibCentral!C773*1</f>
        <v>0</v>
      </c>
      <c r="B773">
        <f>LibCentral!A773</f>
        <v>0</v>
      </c>
      <c r="C773">
        <f>LibCentral!AA773</f>
        <v>0</v>
      </c>
    </row>
    <row r="774" spans="1:3" x14ac:dyDescent="0.15">
      <c r="A774" s="1">
        <f>LibCentral!C774*1</f>
        <v>0</v>
      </c>
      <c r="B774">
        <f>LibCentral!A774</f>
        <v>0</v>
      </c>
      <c r="C774">
        <f>LibCentral!AA774</f>
        <v>0</v>
      </c>
    </row>
    <row r="775" spans="1:3" x14ac:dyDescent="0.15">
      <c r="A775" s="1">
        <f>LibCentral!C775*1</f>
        <v>0</v>
      </c>
      <c r="B775">
        <f>LibCentral!A775</f>
        <v>0</v>
      </c>
      <c r="C775">
        <f>LibCentral!AA775</f>
        <v>0</v>
      </c>
    </row>
    <row r="776" spans="1:3" x14ac:dyDescent="0.15">
      <c r="A776" s="1">
        <f>LibCentral!C776*1</f>
        <v>0</v>
      </c>
      <c r="B776">
        <f>LibCentral!A776</f>
        <v>0</v>
      </c>
      <c r="C776">
        <f>LibCentral!AA776</f>
        <v>0</v>
      </c>
    </row>
    <row r="777" spans="1:3" x14ac:dyDescent="0.15">
      <c r="A777" s="1">
        <f>LibCentral!C777*1</f>
        <v>0</v>
      </c>
      <c r="B777">
        <f>LibCentral!A777</f>
        <v>0</v>
      </c>
      <c r="C777">
        <f>LibCentral!AA777</f>
        <v>0</v>
      </c>
    </row>
    <row r="778" spans="1:3" x14ac:dyDescent="0.15">
      <c r="A778" s="1">
        <f>LibCentral!C778*1</f>
        <v>0</v>
      </c>
      <c r="B778">
        <f>LibCentral!A778</f>
        <v>0</v>
      </c>
      <c r="C778">
        <f>LibCentral!AA778</f>
        <v>0</v>
      </c>
    </row>
    <row r="779" spans="1:3" x14ac:dyDescent="0.15">
      <c r="A779" s="1">
        <f>LibCentral!C779*1</f>
        <v>0</v>
      </c>
      <c r="B779">
        <f>LibCentral!A779</f>
        <v>0</v>
      </c>
      <c r="C779">
        <f>LibCentral!AA779</f>
        <v>0</v>
      </c>
    </row>
    <row r="780" spans="1:3" x14ac:dyDescent="0.15">
      <c r="A780" s="1">
        <f>LibCentral!C780*1</f>
        <v>0</v>
      </c>
      <c r="B780">
        <f>LibCentral!A780</f>
        <v>0</v>
      </c>
      <c r="C780">
        <f>LibCentral!AA780</f>
        <v>0</v>
      </c>
    </row>
    <row r="781" spans="1:3" x14ac:dyDescent="0.15">
      <c r="A781" s="1">
        <f>LibCentral!C781*1</f>
        <v>0</v>
      </c>
      <c r="B781">
        <f>LibCentral!A781</f>
        <v>0</v>
      </c>
      <c r="C781">
        <f>LibCentral!AA781</f>
        <v>0</v>
      </c>
    </row>
    <row r="782" spans="1:3" x14ac:dyDescent="0.15">
      <c r="A782" s="1">
        <f>LibCentral!C782*1</f>
        <v>0</v>
      </c>
      <c r="B782">
        <f>LibCentral!A782</f>
        <v>0</v>
      </c>
      <c r="C782">
        <f>LibCentral!AA782</f>
        <v>0</v>
      </c>
    </row>
    <row r="783" spans="1:3" x14ac:dyDescent="0.15">
      <c r="A783" s="1">
        <f>LibCentral!C783*1</f>
        <v>0</v>
      </c>
      <c r="B783">
        <f>LibCentral!A783</f>
        <v>0</v>
      </c>
      <c r="C783">
        <f>LibCentral!AA783</f>
        <v>0</v>
      </c>
    </row>
    <row r="784" spans="1:3" x14ac:dyDescent="0.15">
      <c r="A784" s="1">
        <f>LibCentral!C784*1</f>
        <v>0</v>
      </c>
      <c r="B784">
        <f>LibCentral!A784</f>
        <v>0</v>
      </c>
      <c r="C784">
        <f>LibCentral!AA784</f>
        <v>0</v>
      </c>
    </row>
    <row r="785" spans="1:3" x14ac:dyDescent="0.15">
      <c r="A785" s="1">
        <f>LibCentral!C785*1</f>
        <v>0</v>
      </c>
      <c r="B785">
        <f>LibCentral!A785</f>
        <v>0</v>
      </c>
      <c r="C785">
        <f>LibCentral!AA785</f>
        <v>0</v>
      </c>
    </row>
    <row r="786" spans="1:3" x14ac:dyDescent="0.15">
      <c r="A786" s="1">
        <f>LibCentral!C786*1</f>
        <v>0</v>
      </c>
      <c r="B786">
        <f>LibCentral!A786</f>
        <v>0</v>
      </c>
      <c r="C786">
        <f>LibCentral!AA786</f>
        <v>0</v>
      </c>
    </row>
    <row r="787" spans="1:3" x14ac:dyDescent="0.15">
      <c r="A787" s="1">
        <f>LibCentral!C787*1</f>
        <v>0</v>
      </c>
      <c r="B787">
        <f>LibCentral!A787</f>
        <v>0</v>
      </c>
      <c r="C787">
        <f>LibCentral!AA787</f>
        <v>0</v>
      </c>
    </row>
    <row r="788" spans="1:3" x14ac:dyDescent="0.15">
      <c r="A788" s="1">
        <f>LibCentral!C788*1</f>
        <v>0</v>
      </c>
      <c r="B788">
        <f>LibCentral!A788</f>
        <v>0</v>
      </c>
      <c r="C788">
        <f>LibCentral!AA788</f>
        <v>0</v>
      </c>
    </row>
    <row r="789" spans="1:3" x14ac:dyDescent="0.15">
      <c r="A789" s="1">
        <f>LibCentral!C789*1</f>
        <v>0</v>
      </c>
      <c r="B789">
        <f>LibCentral!A789</f>
        <v>0</v>
      </c>
      <c r="C789">
        <f>LibCentral!AA789</f>
        <v>0</v>
      </c>
    </row>
    <row r="790" spans="1:3" x14ac:dyDescent="0.15">
      <c r="A790" s="1">
        <f>LibCentral!C790*1</f>
        <v>0</v>
      </c>
      <c r="B790">
        <f>LibCentral!A790</f>
        <v>0</v>
      </c>
      <c r="C790">
        <f>LibCentral!AA790</f>
        <v>0</v>
      </c>
    </row>
    <row r="791" spans="1:3" x14ac:dyDescent="0.15">
      <c r="A791" s="1">
        <f>LibCentral!C791*1</f>
        <v>0</v>
      </c>
      <c r="B791">
        <f>LibCentral!A791</f>
        <v>0</v>
      </c>
      <c r="C791">
        <f>LibCentral!AA791</f>
        <v>0</v>
      </c>
    </row>
    <row r="792" spans="1:3" x14ac:dyDescent="0.15">
      <c r="A792" s="1">
        <f>LibCentral!C792*1</f>
        <v>0</v>
      </c>
      <c r="B792">
        <f>LibCentral!A792</f>
        <v>0</v>
      </c>
      <c r="C792">
        <f>LibCentral!AA792</f>
        <v>0</v>
      </c>
    </row>
    <row r="793" spans="1:3" x14ac:dyDescent="0.15">
      <c r="A793" s="1">
        <f>LibCentral!C793*1</f>
        <v>0</v>
      </c>
      <c r="B793">
        <f>LibCentral!A793</f>
        <v>0</v>
      </c>
      <c r="C793">
        <f>LibCentral!AA793</f>
        <v>0</v>
      </c>
    </row>
    <row r="794" spans="1:3" x14ac:dyDescent="0.15">
      <c r="A794" s="1">
        <f>LibCentral!C794*1</f>
        <v>0</v>
      </c>
      <c r="B794">
        <f>LibCentral!A794</f>
        <v>0</v>
      </c>
      <c r="C794">
        <f>LibCentral!AA794</f>
        <v>0</v>
      </c>
    </row>
    <row r="795" spans="1:3" x14ac:dyDescent="0.15">
      <c r="A795" s="1">
        <f>LibCentral!C795*1</f>
        <v>0</v>
      </c>
      <c r="B795">
        <f>LibCentral!A795</f>
        <v>0</v>
      </c>
      <c r="C795">
        <f>LibCentral!AA795</f>
        <v>0</v>
      </c>
    </row>
    <row r="796" spans="1:3" x14ac:dyDescent="0.15">
      <c r="A796" s="1">
        <f>LibCentral!C796*1</f>
        <v>0</v>
      </c>
      <c r="B796">
        <f>LibCentral!A796</f>
        <v>0</v>
      </c>
      <c r="C796">
        <f>LibCentral!AA796</f>
        <v>0</v>
      </c>
    </row>
    <row r="797" spans="1:3" x14ac:dyDescent="0.15">
      <c r="A797" s="1">
        <f>LibCentral!C797*1</f>
        <v>0</v>
      </c>
      <c r="B797">
        <f>LibCentral!A797</f>
        <v>0</v>
      </c>
      <c r="C797">
        <f>LibCentral!AA797</f>
        <v>0</v>
      </c>
    </row>
    <row r="798" spans="1:3" x14ac:dyDescent="0.15">
      <c r="A798" s="1">
        <f>LibCentral!C798*1</f>
        <v>0</v>
      </c>
      <c r="B798">
        <f>LibCentral!A798</f>
        <v>0</v>
      </c>
      <c r="C798">
        <f>LibCentral!AA798</f>
        <v>0</v>
      </c>
    </row>
    <row r="799" spans="1:3" x14ac:dyDescent="0.15">
      <c r="A799" s="1">
        <f>LibCentral!C799*1</f>
        <v>0</v>
      </c>
      <c r="B799">
        <f>LibCentral!A799</f>
        <v>0</v>
      </c>
      <c r="C799">
        <f>LibCentral!AA799</f>
        <v>0</v>
      </c>
    </row>
    <row r="800" spans="1:3" x14ac:dyDescent="0.15">
      <c r="A800" s="1">
        <f>LibCentral!C800*1</f>
        <v>0</v>
      </c>
      <c r="B800">
        <f>LibCentral!A800</f>
        <v>0</v>
      </c>
      <c r="C800">
        <f>LibCentral!AA800</f>
        <v>0</v>
      </c>
    </row>
    <row r="801" spans="1:3" x14ac:dyDescent="0.15">
      <c r="A801" s="1">
        <f>LibCentral!C801*1</f>
        <v>0</v>
      </c>
      <c r="B801">
        <f>LibCentral!A801</f>
        <v>0</v>
      </c>
      <c r="C801">
        <f>LibCentral!AA801</f>
        <v>0</v>
      </c>
    </row>
    <row r="802" spans="1:3" x14ac:dyDescent="0.15">
      <c r="A802" s="1">
        <f>LibCentral!C802*1</f>
        <v>0</v>
      </c>
      <c r="B802">
        <f>LibCentral!A802</f>
        <v>0</v>
      </c>
      <c r="C802">
        <f>LibCentral!AA802</f>
        <v>0</v>
      </c>
    </row>
    <row r="803" spans="1:3" x14ac:dyDescent="0.15">
      <c r="A803" s="1">
        <f>LibCentral!C803*1</f>
        <v>0</v>
      </c>
      <c r="B803">
        <f>LibCentral!A803</f>
        <v>0</v>
      </c>
      <c r="C803">
        <f>LibCentral!AA803</f>
        <v>0</v>
      </c>
    </row>
    <row r="804" spans="1:3" x14ac:dyDescent="0.15">
      <c r="A804" s="1">
        <f>LibCentral!C804*1</f>
        <v>0</v>
      </c>
      <c r="B804">
        <f>LibCentral!A804</f>
        <v>0</v>
      </c>
      <c r="C804">
        <f>LibCentral!AA804</f>
        <v>0</v>
      </c>
    </row>
    <row r="805" spans="1:3" x14ac:dyDescent="0.15">
      <c r="A805" s="1">
        <f>LibCentral!C805*1</f>
        <v>0</v>
      </c>
      <c r="B805">
        <f>LibCentral!A805</f>
        <v>0</v>
      </c>
      <c r="C805">
        <f>LibCentral!AA805</f>
        <v>0</v>
      </c>
    </row>
    <row r="806" spans="1:3" x14ac:dyDescent="0.15">
      <c r="A806" s="1">
        <f>LibCentral!C806*1</f>
        <v>0</v>
      </c>
      <c r="B806">
        <f>LibCentral!A806</f>
        <v>0</v>
      </c>
      <c r="C806">
        <f>LibCentral!AA806</f>
        <v>0</v>
      </c>
    </row>
    <row r="807" spans="1:3" x14ac:dyDescent="0.15">
      <c r="A807" s="1">
        <f>LibCentral!C807*1</f>
        <v>0</v>
      </c>
      <c r="B807">
        <f>LibCentral!A807</f>
        <v>0</v>
      </c>
      <c r="C807">
        <f>LibCentral!AA807</f>
        <v>0</v>
      </c>
    </row>
    <row r="808" spans="1:3" x14ac:dyDescent="0.15">
      <c r="A808" s="1">
        <f>LibCentral!C808*1</f>
        <v>0</v>
      </c>
      <c r="B808">
        <f>LibCentral!A808</f>
        <v>0</v>
      </c>
      <c r="C808">
        <f>LibCentral!AA808</f>
        <v>0</v>
      </c>
    </row>
    <row r="809" spans="1:3" x14ac:dyDescent="0.15">
      <c r="A809" s="1">
        <f>LibCentral!C809*1</f>
        <v>0</v>
      </c>
      <c r="B809">
        <f>LibCentral!A809</f>
        <v>0</v>
      </c>
      <c r="C809">
        <f>LibCentral!AA809</f>
        <v>0</v>
      </c>
    </row>
    <row r="810" spans="1:3" x14ac:dyDescent="0.15">
      <c r="A810" s="1">
        <f>LibCentral!C810*1</f>
        <v>0</v>
      </c>
      <c r="B810">
        <f>LibCentral!A810</f>
        <v>0</v>
      </c>
      <c r="C810">
        <f>LibCentral!AA810</f>
        <v>0</v>
      </c>
    </row>
    <row r="811" spans="1:3" x14ac:dyDescent="0.15">
      <c r="A811" s="1">
        <f>LibCentral!C811*1</f>
        <v>0</v>
      </c>
      <c r="B811">
        <f>LibCentral!A811</f>
        <v>0</v>
      </c>
      <c r="C811">
        <f>LibCentral!AA811</f>
        <v>0</v>
      </c>
    </row>
    <row r="812" spans="1:3" x14ac:dyDescent="0.15">
      <c r="A812" s="1">
        <f>LibCentral!C812*1</f>
        <v>0</v>
      </c>
      <c r="B812">
        <f>LibCentral!A812</f>
        <v>0</v>
      </c>
      <c r="C812">
        <f>LibCentral!AA812</f>
        <v>0</v>
      </c>
    </row>
    <row r="813" spans="1:3" x14ac:dyDescent="0.15">
      <c r="A813" s="1">
        <f>LibCentral!C813*1</f>
        <v>0</v>
      </c>
      <c r="B813">
        <f>LibCentral!A813</f>
        <v>0</v>
      </c>
      <c r="C813">
        <f>LibCentral!AA813</f>
        <v>0</v>
      </c>
    </row>
    <row r="814" spans="1:3" x14ac:dyDescent="0.15">
      <c r="A814" s="1">
        <f>LibCentral!C814*1</f>
        <v>0</v>
      </c>
      <c r="B814">
        <f>LibCentral!A814</f>
        <v>0</v>
      </c>
      <c r="C814">
        <f>LibCentral!AA814</f>
        <v>0</v>
      </c>
    </row>
    <row r="815" spans="1:3" x14ac:dyDescent="0.15">
      <c r="A815" s="1">
        <f>LibCentral!C815*1</f>
        <v>0</v>
      </c>
      <c r="B815">
        <f>LibCentral!A815</f>
        <v>0</v>
      </c>
      <c r="C815">
        <f>LibCentral!AA815</f>
        <v>0</v>
      </c>
    </row>
    <row r="816" spans="1:3" x14ac:dyDescent="0.15">
      <c r="A816" s="1">
        <f>LibCentral!C816*1</f>
        <v>0</v>
      </c>
      <c r="B816">
        <f>LibCentral!A816</f>
        <v>0</v>
      </c>
      <c r="C816">
        <f>LibCentral!AA816</f>
        <v>0</v>
      </c>
    </row>
    <row r="817" spans="1:3" x14ac:dyDescent="0.15">
      <c r="A817" s="1">
        <f>LibCentral!C817*1</f>
        <v>0</v>
      </c>
      <c r="B817">
        <f>LibCentral!A817</f>
        <v>0</v>
      </c>
      <c r="C817">
        <f>LibCentral!AA817</f>
        <v>0</v>
      </c>
    </row>
    <row r="818" spans="1:3" x14ac:dyDescent="0.15">
      <c r="A818" s="1">
        <f>LibCentral!C818*1</f>
        <v>0</v>
      </c>
      <c r="B818">
        <f>LibCentral!A818</f>
        <v>0</v>
      </c>
      <c r="C818">
        <f>LibCentral!AA818</f>
        <v>0</v>
      </c>
    </row>
    <row r="819" spans="1:3" x14ac:dyDescent="0.15">
      <c r="A819" s="1">
        <f>LibCentral!C819*1</f>
        <v>0</v>
      </c>
      <c r="B819">
        <f>LibCentral!A819</f>
        <v>0</v>
      </c>
      <c r="C819">
        <f>LibCentral!AA819</f>
        <v>0</v>
      </c>
    </row>
    <row r="820" spans="1:3" x14ac:dyDescent="0.15">
      <c r="A820" s="1">
        <f>LibCentral!C820*1</f>
        <v>0</v>
      </c>
      <c r="B820">
        <f>LibCentral!A820</f>
        <v>0</v>
      </c>
      <c r="C820">
        <f>LibCentral!AA820</f>
        <v>0</v>
      </c>
    </row>
    <row r="821" spans="1:3" x14ac:dyDescent="0.15">
      <c r="A821" s="1">
        <f>LibCentral!C821*1</f>
        <v>0</v>
      </c>
      <c r="B821">
        <f>LibCentral!A821</f>
        <v>0</v>
      </c>
      <c r="C821">
        <f>LibCentral!AA821</f>
        <v>0</v>
      </c>
    </row>
    <row r="822" spans="1:3" x14ac:dyDescent="0.15">
      <c r="A822" s="1">
        <f>LibCentral!C822*1</f>
        <v>0</v>
      </c>
      <c r="B822">
        <f>LibCentral!A822</f>
        <v>0</v>
      </c>
      <c r="C822">
        <f>LibCentral!AA822</f>
        <v>0</v>
      </c>
    </row>
    <row r="823" spans="1:3" x14ac:dyDescent="0.15">
      <c r="A823" s="1">
        <f>LibCentral!C823*1</f>
        <v>0</v>
      </c>
      <c r="B823">
        <f>LibCentral!A823</f>
        <v>0</v>
      </c>
      <c r="C823">
        <f>LibCentral!AA823</f>
        <v>0</v>
      </c>
    </row>
    <row r="824" spans="1:3" x14ac:dyDescent="0.15">
      <c r="A824" s="1">
        <f>LibCentral!C824*1</f>
        <v>0</v>
      </c>
      <c r="B824">
        <f>LibCentral!A824</f>
        <v>0</v>
      </c>
      <c r="C824">
        <f>LibCentral!AA824</f>
        <v>0</v>
      </c>
    </row>
    <row r="825" spans="1:3" x14ac:dyDescent="0.15">
      <c r="A825" s="1">
        <f>LibCentral!C825*1</f>
        <v>0</v>
      </c>
      <c r="B825">
        <f>LibCentral!A825</f>
        <v>0</v>
      </c>
      <c r="C825">
        <f>LibCentral!AA825</f>
        <v>0</v>
      </c>
    </row>
    <row r="826" spans="1:3" x14ac:dyDescent="0.15">
      <c r="A826" s="1">
        <f>LibCentral!C826*1</f>
        <v>0</v>
      </c>
      <c r="B826">
        <f>LibCentral!A826</f>
        <v>0</v>
      </c>
      <c r="C826">
        <f>LibCentral!AA826</f>
        <v>0</v>
      </c>
    </row>
    <row r="827" spans="1:3" x14ac:dyDescent="0.15">
      <c r="A827" s="1">
        <f>LibCentral!C827*1</f>
        <v>0</v>
      </c>
      <c r="B827">
        <f>LibCentral!A827</f>
        <v>0</v>
      </c>
      <c r="C827">
        <f>LibCentral!AA827</f>
        <v>0</v>
      </c>
    </row>
    <row r="828" spans="1:3" x14ac:dyDescent="0.15">
      <c r="A828" s="1">
        <f>LibCentral!C828*1</f>
        <v>0</v>
      </c>
      <c r="B828">
        <f>LibCentral!A828</f>
        <v>0</v>
      </c>
      <c r="C828">
        <f>LibCentral!AA828</f>
        <v>0</v>
      </c>
    </row>
    <row r="829" spans="1:3" x14ac:dyDescent="0.15">
      <c r="A829" s="1">
        <f>LibCentral!C829*1</f>
        <v>0</v>
      </c>
      <c r="B829">
        <f>LibCentral!A829</f>
        <v>0</v>
      </c>
      <c r="C829">
        <f>LibCentral!AA829</f>
        <v>0</v>
      </c>
    </row>
    <row r="830" spans="1:3" x14ac:dyDescent="0.15">
      <c r="A830" s="1">
        <f>LibCentral!C830*1</f>
        <v>0</v>
      </c>
      <c r="B830">
        <f>LibCentral!A830</f>
        <v>0</v>
      </c>
      <c r="C830">
        <f>LibCentral!AA830</f>
        <v>0</v>
      </c>
    </row>
    <row r="831" spans="1:3" x14ac:dyDescent="0.15">
      <c r="A831" s="1">
        <f>LibCentral!C831*1</f>
        <v>0</v>
      </c>
      <c r="B831">
        <f>LibCentral!A831</f>
        <v>0</v>
      </c>
      <c r="C831">
        <f>LibCentral!AA831</f>
        <v>0</v>
      </c>
    </row>
    <row r="832" spans="1:3" x14ac:dyDescent="0.15">
      <c r="A832" s="1">
        <f>LibCentral!C832*1</f>
        <v>0</v>
      </c>
      <c r="B832">
        <f>LibCentral!A832</f>
        <v>0</v>
      </c>
      <c r="C832">
        <f>LibCentral!AA832</f>
        <v>0</v>
      </c>
    </row>
    <row r="833" spans="1:3" x14ac:dyDescent="0.15">
      <c r="A833" s="1">
        <f>LibCentral!C833*1</f>
        <v>0</v>
      </c>
      <c r="B833">
        <f>LibCentral!A833</f>
        <v>0</v>
      </c>
      <c r="C833">
        <f>LibCentral!AA833</f>
        <v>0</v>
      </c>
    </row>
    <row r="834" spans="1:3" x14ac:dyDescent="0.15">
      <c r="A834" s="1">
        <f>LibCentral!C834*1</f>
        <v>0</v>
      </c>
      <c r="B834">
        <f>LibCentral!A834</f>
        <v>0</v>
      </c>
      <c r="C834">
        <f>LibCentral!AA834</f>
        <v>0</v>
      </c>
    </row>
    <row r="835" spans="1:3" x14ac:dyDescent="0.15">
      <c r="A835" s="1">
        <f>LibCentral!C835*1</f>
        <v>0</v>
      </c>
      <c r="B835">
        <f>LibCentral!A835</f>
        <v>0</v>
      </c>
      <c r="C835">
        <f>LibCentral!AA835</f>
        <v>0</v>
      </c>
    </row>
    <row r="836" spans="1:3" x14ac:dyDescent="0.15">
      <c r="A836" s="1">
        <f>LibCentral!C836*1</f>
        <v>0</v>
      </c>
      <c r="B836">
        <f>LibCentral!A836</f>
        <v>0</v>
      </c>
      <c r="C836">
        <f>LibCentral!AA836</f>
        <v>0</v>
      </c>
    </row>
    <row r="837" spans="1:3" x14ac:dyDescent="0.15">
      <c r="A837" s="1">
        <f>LibCentral!C837*1</f>
        <v>0</v>
      </c>
      <c r="B837">
        <f>LibCentral!A837</f>
        <v>0</v>
      </c>
      <c r="C837">
        <f>LibCentral!AA837</f>
        <v>0</v>
      </c>
    </row>
    <row r="838" spans="1:3" x14ac:dyDescent="0.15">
      <c r="A838" s="1">
        <f>LibCentral!C838*1</f>
        <v>0</v>
      </c>
      <c r="B838">
        <f>LibCentral!A838</f>
        <v>0</v>
      </c>
      <c r="C838">
        <f>LibCentral!AA838</f>
        <v>0</v>
      </c>
    </row>
    <row r="839" spans="1:3" x14ac:dyDescent="0.15">
      <c r="A839" s="1">
        <f>LibCentral!C839*1</f>
        <v>0</v>
      </c>
      <c r="B839">
        <f>LibCentral!A839</f>
        <v>0</v>
      </c>
      <c r="C839">
        <f>LibCentral!AA839</f>
        <v>0</v>
      </c>
    </row>
    <row r="840" spans="1:3" x14ac:dyDescent="0.15">
      <c r="A840" s="1">
        <f>LibCentral!C840*1</f>
        <v>0</v>
      </c>
      <c r="B840">
        <f>LibCentral!A840</f>
        <v>0</v>
      </c>
      <c r="C840">
        <f>LibCentral!AA840</f>
        <v>0</v>
      </c>
    </row>
    <row r="841" spans="1:3" x14ac:dyDescent="0.15">
      <c r="A841" s="1">
        <f>LibCentral!C841*1</f>
        <v>0</v>
      </c>
      <c r="B841">
        <f>LibCentral!A841</f>
        <v>0</v>
      </c>
      <c r="C841">
        <f>LibCentral!AA841</f>
        <v>0</v>
      </c>
    </row>
    <row r="842" spans="1:3" x14ac:dyDescent="0.15">
      <c r="A842" s="1">
        <f>LibCentral!C842*1</f>
        <v>0</v>
      </c>
      <c r="B842">
        <f>LibCentral!A842</f>
        <v>0</v>
      </c>
      <c r="C842">
        <f>LibCentral!AA842</f>
        <v>0</v>
      </c>
    </row>
    <row r="843" spans="1:3" x14ac:dyDescent="0.15">
      <c r="A843" s="1">
        <f>LibCentral!C843*1</f>
        <v>0</v>
      </c>
      <c r="B843">
        <f>LibCentral!A843</f>
        <v>0</v>
      </c>
      <c r="C843">
        <f>LibCentral!AA843</f>
        <v>0</v>
      </c>
    </row>
    <row r="844" spans="1:3" x14ac:dyDescent="0.15">
      <c r="A844" s="1">
        <f>LibCentral!C844*1</f>
        <v>0</v>
      </c>
      <c r="B844">
        <f>LibCentral!A844</f>
        <v>0</v>
      </c>
      <c r="C844">
        <f>LibCentral!AA844</f>
        <v>0</v>
      </c>
    </row>
    <row r="845" spans="1:3" x14ac:dyDescent="0.15">
      <c r="A845" s="1">
        <f>LibCentral!C845*1</f>
        <v>0</v>
      </c>
      <c r="B845">
        <f>LibCentral!A845</f>
        <v>0</v>
      </c>
      <c r="C845">
        <f>LibCentral!AA845</f>
        <v>0</v>
      </c>
    </row>
    <row r="846" spans="1:3" x14ac:dyDescent="0.15">
      <c r="A846" s="1">
        <f>LibCentral!C846*1</f>
        <v>0</v>
      </c>
      <c r="B846">
        <f>LibCentral!A846</f>
        <v>0</v>
      </c>
      <c r="C846">
        <f>LibCentral!AA846</f>
        <v>0</v>
      </c>
    </row>
    <row r="847" spans="1:3" x14ac:dyDescent="0.15">
      <c r="A847" s="1">
        <f>LibCentral!C847*1</f>
        <v>0</v>
      </c>
      <c r="B847">
        <f>LibCentral!A847</f>
        <v>0</v>
      </c>
      <c r="C847">
        <f>LibCentral!AA847</f>
        <v>0</v>
      </c>
    </row>
    <row r="848" spans="1:3" x14ac:dyDescent="0.15">
      <c r="A848" s="1">
        <f>LibCentral!C848*1</f>
        <v>0</v>
      </c>
      <c r="B848">
        <f>LibCentral!A848</f>
        <v>0</v>
      </c>
      <c r="C848">
        <f>LibCentral!AA848</f>
        <v>0</v>
      </c>
    </row>
    <row r="849" spans="1:3" x14ac:dyDescent="0.15">
      <c r="A849" s="1">
        <f>LibCentral!C849*1</f>
        <v>0</v>
      </c>
      <c r="B849">
        <f>LibCentral!A849</f>
        <v>0</v>
      </c>
      <c r="C849">
        <f>LibCentral!AA849</f>
        <v>0</v>
      </c>
    </row>
    <row r="850" spans="1:3" x14ac:dyDescent="0.15">
      <c r="A850" s="1">
        <f>LibCentral!C850*1</f>
        <v>0</v>
      </c>
      <c r="B850">
        <f>LibCentral!A850</f>
        <v>0</v>
      </c>
      <c r="C850">
        <f>LibCentral!AA850</f>
        <v>0</v>
      </c>
    </row>
    <row r="851" spans="1:3" x14ac:dyDescent="0.15">
      <c r="A851" s="1">
        <f>LibCentral!C851*1</f>
        <v>0</v>
      </c>
      <c r="B851">
        <f>LibCentral!A851</f>
        <v>0</v>
      </c>
      <c r="C851">
        <f>LibCentral!AA851</f>
        <v>0</v>
      </c>
    </row>
    <row r="852" spans="1:3" x14ac:dyDescent="0.15">
      <c r="A852" s="1">
        <f>LibCentral!C852*1</f>
        <v>0</v>
      </c>
      <c r="B852">
        <f>LibCentral!A852</f>
        <v>0</v>
      </c>
      <c r="C852">
        <f>LibCentral!AA852</f>
        <v>0</v>
      </c>
    </row>
    <row r="853" spans="1:3" x14ac:dyDescent="0.15">
      <c r="A853" s="1">
        <f>LibCentral!C853*1</f>
        <v>0</v>
      </c>
      <c r="B853">
        <f>LibCentral!A853</f>
        <v>0</v>
      </c>
      <c r="C853">
        <f>LibCentral!AA853</f>
        <v>0</v>
      </c>
    </row>
    <row r="854" spans="1:3" x14ac:dyDescent="0.15">
      <c r="A854" s="1">
        <f>LibCentral!C854*1</f>
        <v>0</v>
      </c>
      <c r="B854">
        <f>LibCentral!A854</f>
        <v>0</v>
      </c>
      <c r="C854">
        <f>LibCentral!AA854</f>
        <v>0</v>
      </c>
    </row>
    <row r="855" spans="1:3" x14ac:dyDescent="0.15">
      <c r="A855" s="1">
        <f>LibCentral!C855*1</f>
        <v>0</v>
      </c>
      <c r="B855">
        <f>LibCentral!A855</f>
        <v>0</v>
      </c>
      <c r="C855">
        <f>LibCentral!AA855</f>
        <v>0</v>
      </c>
    </row>
    <row r="856" spans="1:3" x14ac:dyDescent="0.15">
      <c r="A856" s="1">
        <f>LibCentral!C856*1</f>
        <v>0</v>
      </c>
      <c r="B856">
        <f>LibCentral!A856</f>
        <v>0</v>
      </c>
      <c r="C856">
        <f>LibCentral!AA856</f>
        <v>0</v>
      </c>
    </row>
    <row r="857" spans="1:3" x14ac:dyDescent="0.15">
      <c r="A857" s="1">
        <f>LibCentral!C857*1</f>
        <v>0</v>
      </c>
      <c r="B857">
        <f>LibCentral!A857</f>
        <v>0</v>
      </c>
      <c r="C857">
        <f>LibCentral!AA857</f>
        <v>0</v>
      </c>
    </row>
    <row r="858" spans="1:3" x14ac:dyDescent="0.15">
      <c r="A858" s="1">
        <f>LibCentral!C858*1</f>
        <v>0</v>
      </c>
      <c r="B858">
        <f>LibCentral!A858</f>
        <v>0</v>
      </c>
      <c r="C858">
        <f>LibCentral!AA858</f>
        <v>0</v>
      </c>
    </row>
    <row r="859" spans="1:3" x14ac:dyDescent="0.15">
      <c r="A859" s="1">
        <f>LibCentral!C859*1</f>
        <v>0</v>
      </c>
      <c r="B859">
        <f>LibCentral!A859</f>
        <v>0</v>
      </c>
      <c r="C859">
        <f>LibCentral!AA859</f>
        <v>0</v>
      </c>
    </row>
    <row r="860" spans="1:3" x14ac:dyDescent="0.15">
      <c r="A860" s="1">
        <f>LibCentral!C860*1</f>
        <v>0</v>
      </c>
      <c r="B860">
        <f>LibCentral!A860</f>
        <v>0</v>
      </c>
      <c r="C860">
        <f>LibCentral!AA860</f>
        <v>0</v>
      </c>
    </row>
    <row r="861" spans="1:3" x14ac:dyDescent="0.15">
      <c r="A861" s="1">
        <f>LibCentral!C861*1</f>
        <v>0</v>
      </c>
      <c r="B861">
        <f>LibCentral!A861</f>
        <v>0</v>
      </c>
      <c r="C861">
        <f>LibCentral!AA861</f>
        <v>0</v>
      </c>
    </row>
    <row r="862" spans="1:3" x14ac:dyDescent="0.15">
      <c r="A862" s="1">
        <f>LibCentral!C862*1</f>
        <v>0</v>
      </c>
      <c r="B862">
        <f>LibCentral!A862</f>
        <v>0</v>
      </c>
      <c r="C862">
        <f>LibCentral!AA862</f>
        <v>0</v>
      </c>
    </row>
    <row r="863" spans="1:3" x14ac:dyDescent="0.15">
      <c r="A863" s="1">
        <f>LibCentral!C863*1</f>
        <v>0</v>
      </c>
      <c r="B863">
        <f>LibCentral!A863</f>
        <v>0</v>
      </c>
      <c r="C863">
        <f>LibCentral!AA863</f>
        <v>0</v>
      </c>
    </row>
    <row r="864" spans="1:3" x14ac:dyDescent="0.15">
      <c r="A864" s="1">
        <f>LibCentral!C864*1</f>
        <v>0</v>
      </c>
      <c r="B864">
        <f>LibCentral!A864</f>
        <v>0</v>
      </c>
      <c r="C864">
        <f>LibCentral!AA864</f>
        <v>0</v>
      </c>
    </row>
    <row r="865" spans="1:3" x14ac:dyDescent="0.15">
      <c r="A865" s="1">
        <f>LibCentral!C865*1</f>
        <v>0</v>
      </c>
      <c r="B865">
        <f>LibCentral!A865</f>
        <v>0</v>
      </c>
      <c r="C865">
        <f>LibCentral!AA865</f>
        <v>0</v>
      </c>
    </row>
    <row r="866" spans="1:3" x14ac:dyDescent="0.15">
      <c r="A866" s="1">
        <f>LibCentral!C866*1</f>
        <v>0</v>
      </c>
      <c r="B866">
        <f>LibCentral!A866</f>
        <v>0</v>
      </c>
      <c r="C866">
        <f>LibCentral!AA866</f>
        <v>0</v>
      </c>
    </row>
    <row r="867" spans="1:3" x14ac:dyDescent="0.15">
      <c r="A867" s="1">
        <f>LibCentral!C867*1</f>
        <v>0</v>
      </c>
      <c r="B867">
        <f>LibCentral!A867</f>
        <v>0</v>
      </c>
      <c r="C867">
        <f>LibCentral!AA867</f>
        <v>0</v>
      </c>
    </row>
    <row r="868" spans="1:3" x14ac:dyDescent="0.15">
      <c r="A868" s="1">
        <f>LibCentral!C868*1</f>
        <v>0</v>
      </c>
      <c r="B868">
        <f>LibCentral!A868</f>
        <v>0</v>
      </c>
      <c r="C868">
        <f>LibCentral!AA868</f>
        <v>0</v>
      </c>
    </row>
    <row r="869" spans="1:3" x14ac:dyDescent="0.15">
      <c r="A869" s="1">
        <f>LibCentral!C869*1</f>
        <v>0</v>
      </c>
      <c r="B869">
        <f>LibCentral!A869</f>
        <v>0</v>
      </c>
      <c r="C869">
        <f>LibCentral!AA869</f>
        <v>0</v>
      </c>
    </row>
    <row r="870" spans="1:3" x14ac:dyDescent="0.15">
      <c r="A870" s="1">
        <f>LibCentral!C870*1</f>
        <v>0</v>
      </c>
      <c r="B870">
        <f>LibCentral!A870</f>
        <v>0</v>
      </c>
      <c r="C870">
        <f>LibCentral!AA870</f>
        <v>0</v>
      </c>
    </row>
    <row r="871" spans="1:3" x14ac:dyDescent="0.15">
      <c r="A871" s="1">
        <f>LibCentral!C871*1</f>
        <v>0</v>
      </c>
      <c r="B871">
        <f>LibCentral!A871</f>
        <v>0</v>
      </c>
      <c r="C871">
        <f>LibCentral!AA871</f>
        <v>0</v>
      </c>
    </row>
    <row r="872" spans="1:3" x14ac:dyDescent="0.15">
      <c r="A872" s="1">
        <f>LibCentral!C872*1</f>
        <v>0</v>
      </c>
      <c r="B872">
        <f>LibCentral!A872</f>
        <v>0</v>
      </c>
      <c r="C872">
        <f>LibCentral!AA872</f>
        <v>0</v>
      </c>
    </row>
    <row r="873" spans="1:3" x14ac:dyDescent="0.15">
      <c r="A873" s="1">
        <f>LibCentral!C873*1</f>
        <v>0</v>
      </c>
      <c r="B873">
        <f>LibCentral!A873</f>
        <v>0</v>
      </c>
      <c r="C873">
        <f>LibCentral!AA873</f>
        <v>0</v>
      </c>
    </row>
    <row r="874" spans="1:3" x14ac:dyDescent="0.15">
      <c r="A874" s="1">
        <f>LibCentral!C874*1</f>
        <v>0</v>
      </c>
      <c r="B874">
        <f>LibCentral!A874</f>
        <v>0</v>
      </c>
      <c r="C874">
        <f>LibCentral!AA874</f>
        <v>0</v>
      </c>
    </row>
    <row r="875" spans="1:3" x14ac:dyDescent="0.15">
      <c r="A875" s="1">
        <f>LibCentral!C875*1</f>
        <v>0</v>
      </c>
      <c r="B875">
        <f>LibCentral!A875</f>
        <v>0</v>
      </c>
      <c r="C875">
        <f>LibCentral!AA875</f>
        <v>0</v>
      </c>
    </row>
    <row r="876" spans="1:3" x14ac:dyDescent="0.15">
      <c r="A876" s="1">
        <f>LibCentral!C876*1</f>
        <v>0</v>
      </c>
      <c r="B876">
        <f>LibCentral!A876</f>
        <v>0</v>
      </c>
      <c r="C876">
        <f>LibCentral!AA876</f>
        <v>0</v>
      </c>
    </row>
    <row r="877" spans="1:3" x14ac:dyDescent="0.15">
      <c r="A877" s="1">
        <f>LibCentral!C877*1</f>
        <v>0</v>
      </c>
      <c r="B877">
        <f>LibCentral!A877</f>
        <v>0</v>
      </c>
      <c r="C877">
        <f>LibCentral!AA877</f>
        <v>0</v>
      </c>
    </row>
    <row r="878" spans="1:3" x14ac:dyDescent="0.15">
      <c r="A878" s="1">
        <f>LibCentral!C878*1</f>
        <v>0</v>
      </c>
      <c r="B878">
        <f>LibCentral!A878</f>
        <v>0</v>
      </c>
      <c r="C878">
        <f>LibCentral!AA878</f>
        <v>0</v>
      </c>
    </row>
    <row r="879" spans="1:3" x14ac:dyDescent="0.15">
      <c r="A879" s="1">
        <f>LibCentral!C879*1</f>
        <v>0</v>
      </c>
      <c r="B879">
        <f>LibCentral!A879</f>
        <v>0</v>
      </c>
      <c r="C879">
        <f>LibCentral!AA879</f>
        <v>0</v>
      </c>
    </row>
    <row r="880" spans="1:3" x14ac:dyDescent="0.15">
      <c r="A880" s="1">
        <f>LibCentral!C880*1</f>
        <v>0</v>
      </c>
      <c r="B880">
        <f>LibCentral!A880</f>
        <v>0</v>
      </c>
      <c r="C880">
        <f>LibCentral!AA880</f>
        <v>0</v>
      </c>
    </row>
    <row r="881" spans="1:3" x14ac:dyDescent="0.15">
      <c r="A881" s="1">
        <f>LibCentral!C881*1</f>
        <v>0</v>
      </c>
      <c r="B881">
        <f>LibCentral!A881</f>
        <v>0</v>
      </c>
      <c r="C881">
        <f>LibCentral!AA881</f>
        <v>0</v>
      </c>
    </row>
    <row r="882" spans="1:3" x14ac:dyDescent="0.15">
      <c r="A882" s="1">
        <f>LibCentral!C882*1</f>
        <v>0</v>
      </c>
      <c r="B882">
        <f>LibCentral!A882</f>
        <v>0</v>
      </c>
      <c r="C882">
        <f>LibCentral!AA882</f>
        <v>0</v>
      </c>
    </row>
    <row r="883" spans="1:3" x14ac:dyDescent="0.15">
      <c r="A883" s="1">
        <f>LibCentral!C883*1</f>
        <v>0</v>
      </c>
      <c r="B883">
        <f>LibCentral!A883</f>
        <v>0</v>
      </c>
      <c r="C883">
        <f>LibCentral!AA883</f>
        <v>0</v>
      </c>
    </row>
    <row r="884" spans="1:3" x14ac:dyDescent="0.15">
      <c r="A884" s="1">
        <f>LibCentral!C884*1</f>
        <v>0</v>
      </c>
      <c r="B884">
        <f>LibCentral!A884</f>
        <v>0</v>
      </c>
      <c r="C884">
        <f>LibCentral!AA884</f>
        <v>0</v>
      </c>
    </row>
    <row r="885" spans="1:3" x14ac:dyDescent="0.15">
      <c r="A885" s="1">
        <f>LibCentral!C885*1</f>
        <v>0</v>
      </c>
      <c r="B885">
        <f>LibCentral!A885</f>
        <v>0</v>
      </c>
      <c r="C885">
        <f>LibCentral!AA885</f>
        <v>0</v>
      </c>
    </row>
    <row r="886" spans="1:3" x14ac:dyDescent="0.15">
      <c r="A886" s="1">
        <f>LibCentral!C886*1</f>
        <v>0</v>
      </c>
      <c r="B886">
        <f>LibCentral!A886</f>
        <v>0</v>
      </c>
      <c r="C886">
        <f>LibCentral!AA886</f>
        <v>0</v>
      </c>
    </row>
    <row r="887" spans="1:3" x14ac:dyDescent="0.15">
      <c r="A887" s="1">
        <f>LibCentral!C887*1</f>
        <v>0</v>
      </c>
      <c r="B887">
        <f>LibCentral!A887</f>
        <v>0</v>
      </c>
      <c r="C887">
        <f>LibCentral!AA887</f>
        <v>0</v>
      </c>
    </row>
    <row r="888" spans="1:3" x14ac:dyDescent="0.15">
      <c r="A888" s="1">
        <f>LibCentral!C888*1</f>
        <v>0</v>
      </c>
      <c r="B888">
        <f>LibCentral!A888</f>
        <v>0</v>
      </c>
      <c r="C888">
        <f>LibCentral!AA888</f>
        <v>0</v>
      </c>
    </row>
    <row r="889" spans="1:3" x14ac:dyDescent="0.15">
      <c r="A889" s="1">
        <f>LibCentral!C889*1</f>
        <v>0</v>
      </c>
      <c r="B889">
        <f>LibCentral!A889</f>
        <v>0</v>
      </c>
      <c r="C889">
        <f>LibCentral!AA889</f>
        <v>0</v>
      </c>
    </row>
    <row r="890" spans="1:3" x14ac:dyDescent="0.15">
      <c r="A890" s="1">
        <f>LibCentral!C890*1</f>
        <v>0</v>
      </c>
      <c r="B890">
        <f>LibCentral!A890</f>
        <v>0</v>
      </c>
      <c r="C890">
        <f>LibCentral!AA890</f>
        <v>0</v>
      </c>
    </row>
    <row r="891" spans="1:3" x14ac:dyDescent="0.15">
      <c r="A891" s="1">
        <f>LibCentral!C891*1</f>
        <v>0</v>
      </c>
      <c r="B891">
        <f>LibCentral!A891</f>
        <v>0</v>
      </c>
      <c r="C891">
        <f>LibCentral!AA891</f>
        <v>0</v>
      </c>
    </row>
    <row r="892" spans="1:3" x14ac:dyDescent="0.15">
      <c r="A892" s="1">
        <f>LibCentral!C892*1</f>
        <v>0</v>
      </c>
      <c r="B892">
        <f>LibCentral!A892</f>
        <v>0</v>
      </c>
      <c r="C892">
        <f>LibCentral!AA892</f>
        <v>0</v>
      </c>
    </row>
    <row r="893" spans="1:3" x14ac:dyDescent="0.15">
      <c r="A893" s="1">
        <f>LibCentral!C893*1</f>
        <v>0</v>
      </c>
      <c r="B893">
        <f>LibCentral!A893</f>
        <v>0</v>
      </c>
      <c r="C893">
        <f>LibCentral!AA893</f>
        <v>0</v>
      </c>
    </row>
    <row r="894" spans="1:3" x14ac:dyDescent="0.15">
      <c r="A894" s="1">
        <f>LibCentral!C894*1</f>
        <v>0</v>
      </c>
      <c r="B894">
        <f>LibCentral!A894</f>
        <v>0</v>
      </c>
      <c r="C894">
        <f>LibCentral!AA894</f>
        <v>0</v>
      </c>
    </row>
    <row r="895" spans="1:3" x14ac:dyDescent="0.15">
      <c r="A895" s="1">
        <f>LibCentral!C895*1</f>
        <v>0</v>
      </c>
      <c r="B895">
        <f>LibCentral!A895</f>
        <v>0</v>
      </c>
      <c r="C895">
        <f>LibCentral!AA895</f>
        <v>0</v>
      </c>
    </row>
    <row r="896" spans="1:3" x14ac:dyDescent="0.15">
      <c r="A896" s="1">
        <f>LibCentral!C896*1</f>
        <v>0</v>
      </c>
      <c r="B896">
        <f>LibCentral!A896</f>
        <v>0</v>
      </c>
      <c r="C896">
        <f>LibCentral!AA896</f>
        <v>0</v>
      </c>
    </row>
    <row r="897" spans="1:3" x14ac:dyDescent="0.15">
      <c r="A897" s="1">
        <f>LibCentral!C897*1</f>
        <v>0</v>
      </c>
      <c r="B897">
        <f>LibCentral!A897</f>
        <v>0</v>
      </c>
      <c r="C897">
        <f>LibCentral!AA897</f>
        <v>0</v>
      </c>
    </row>
    <row r="898" spans="1:3" x14ac:dyDescent="0.15">
      <c r="A898" s="1">
        <f>LibCentral!C898*1</f>
        <v>0</v>
      </c>
      <c r="B898">
        <f>LibCentral!A898</f>
        <v>0</v>
      </c>
      <c r="C898">
        <f>LibCentral!AA898</f>
        <v>0</v>
      </c>
    </row>
    <row r="899" spans="1:3" x14ac:dyDescent="0.15">
      <c r="A899" s="1">
        <f>LibCentral!C899*1</f>
        <v>0</v>
      </c>
      <c r="B899">
        <f>LibCentral!A899</f>
        <v>0</v>
      </c>
      <c r="C899">
        <f>LibCentral!AA899</f>
        <v>0</v>
      </c>
    </row>
    <row r="900" spans="1:3" x14ac:dyDescent="0.15">
      <c r="A900" s="1">
        <f>LibCentral!C900*1</f>
        <v>0</v>
      </c>
      <c r="B900">
        <f>LibCentral!A900</f>
        <v>0</v>
      </c>
      <c r="C900">
        <f>LibCentral!AA900</f>
        <v>0</v>
      </c>
    </row>
    <row r="901" spans="1:3" x14ac:dyDescent="0.15">
      <c r="A901" s="1">
        <f>LibCentral!C901*1</f>
        <v>0</v>
      </c>
      <c r="B901">
        <f>LibCentral!A901</f>
        <v>0</v>
      </c>
      <c r="C901">
        <f>LibCentral!AA901</f>
        <v>0</v>
      </c>
    </row>
    <row r="902" spans="1:3" x14ac:dyDescent="0.15">
      <c r="A902" s="1">
        <f>LibCentral!C902*1</f>
        <v>0</v>
      </c>
      <c r="B902">
        <f>LibCentral!A902</f>
        <v>0</v>
      </c>
      <c r="C902">
        <f>LibCentral!AA902</f>
        <v>0</v>
      </c>
    </row>
    <row r="903" spans="1:3" x14ac:dyDescent="0.15">
      <c r="A903" s="1">
        <f>LibCentral!C903*1</f>
        <v>0</v>
      </c>
      <c r="B903">
        <f>LibCentral!A903</f>
        <v>0</v>
      </c>
      <c r="C903">
        <f>LibCentral!AA903</f>
        <v>0</v>
      </c>
    </row>
    <row r="904" spans="1:3" x14ac:dyDescent="0.15">
      <c r="A904" s="1">
        <f>LibCentral!C904*1</f>
        <v>0</v>
      </c>
      <c r="B904">
        <f>LibCentral!A904</f>
        <v>0</v>
      </c>
      <c r="C904">
        <f>LibCentral!AA904</f>
        <v>0</v>
      </c>
    </row>
    <row r="905" spans="1:3" x14ac:dyDescent="0.15">
      <c r="A905" s="1">
        <f>LibCentral!C905*1</f>
        <v>0</v>
      </c>
      <c r="B905">
        <f>LibCentral!A905</f>
        <v>0</v>
      </c>
      <c r="C905">
        <f>LibCentral!AA905</f>
        <v>0</v>
      </c>
    </row>
    <row r="906" spans="1:3" x14ac:dyDescent="0.15">
      <c r="A906" s="1">
        <f>LibCentral!C906*1</f>
        <v>0</v>
      </c>
      <c r="B906">
        <f>LibCentral!A906</f>
        <v>0</v>
      </c>
      <c r="C906">
        <f>LibCentral!AA906</f>
        <v>0</v>
      </c>
    </row>
    <row r="907" spans="1:3" x14ac:dyDescent="0.15">
      <c r="A907" s="1">
        <f>LibCentral!C907*1</f>
        <v>0</v>
      </c>
      <c r="B907">
        <f>LibCentral!A907</f>
        <v>0</v>
      </c>
      <c r="C907">
        <f>LibCentral!AA907</f>
        <v>0</v>
      </c>
    </row>
    <row r="908" spans="1:3" x14ac:dyDescent="0.15">
      <c r="A908" s="1">
        <f>LibCentral!C908*1</f>
        <v>0</v>
      </c>
      <c r="B908">
        <f>LibCentral!A908</f>
        <v>0</v>
      </c>
      <c r="C908">
        <f>LibCentral!AA908</f>
        <v>0</v>
      </c>
    </row>
    <row r="909" spans="1:3" x14ac:dyDescent="0.15">
      <c r="A909" s="1">
        <f>LibCentral!C909*1</f>
        <v>0</v>
      </c>
      <c r="B909">
        <f>LibCentral!A909</f>
        <v>0</v>
      </c>
      <c r="C909">
        <f>LibCentral!AA909</f>
        <v>0</v>
      </c>
    </row>
    <row r="910" spans="1:3" x14ac:dyDescent="0.15">
      <c r="A910" s="1">
        <f>LibCentral!C910*1</f>
        <v>0</v>
      </c>
      <c r="B910">
        <f>LibCentral!A910</f>
        <v>0</v>
      </c>
      <c r="C910">
        <f>LibCentral!AA910</f>
        <v>0</v>
      </c>
    </row>
    <row r="911" spans="1:3" x14ac:dyDescent="0.15">
      <c r="A911" s="1">
        <f>LibCentral!C911*1</f>
        <v>0</v>
      </c>
      <c r="B911">
        <f>LibCentral!A911</f>
        <v>0</v>
      </c>
      <c r="C911">
        <f>LibCentral!AA911</f>
        <v>0</v>
      </c>
    </row>
    <row r="912" spans="1:3" x14ac:dyDescent="0.15">
      <c r="A912" s="1">
        <f>LibCentral!C912*1</f>
        <v>0</v>
      </c>
      <c r="B912">
        <f>LibCentral!A912</f>
        <v>0</v>
      </c>
      <c r="C912">
        <f>LibCentral!AA912</f>
        <v>0</v>
      </c>
    </row>
    <row r="913" spans="1:3" x14ac:dyDescent="0.15">
      <c r="A913" s="1">
        <f>LibCentral!C913*1</f>
        <v>0</v>
      </c>
      <c r="B913">
        <f>LibCentral!A913</f>
        <v>0</v>
      </c>
      <c r="C913">
        <f>LibCentral!AA913</f>
        <v>0</v>
      </c>
    </row>
    <row r="914" spans="1:3" x14ac:dyDescent="0.15">
      <c r="A914" s="1">
        <f>LibCentral!C914*1</f>
        <v>0</v>
      </c>
      <c r="B914">
        <f>LibCentral!A914</f>
        <v>0</v>
      </c>
      <c r="C914">
        <f>LibCentral!AA914</f>
        <v>0</v>
      </c>
    </row>
    <row r="915" spans="1:3" x14ac:dyDescent="0.15">
      <c r="A915" s="1">
        <f>LibCentral!C915*1</f>
        <v>0</v>
      </c>
      <c r="B915">
        <f>LibCentral!A915</f>
        <v>0</v>
      </c>
      <c r="C915">
        <f>LibCentral!AA915</f>
        <v>0</v>
      </c>
    </row>
    <row r="916" spans="1:3" x14ac:dyDescent="0.15">
      <c r="A916" s="1">
        <f>LibCentral!C916*1</f>
        <v>0</v>
      </c>
      <c r="B916">
        <f>LibCentral!A916</f>
        <v>0</v>
      </c>
      <c r="C916">
        <f>LibCentral!AA916</f>
        <v>0</v>
      </c>
    </row>
    <row r="917" spans="1:3" x14ac:dyDescent="0.15">
      <c r="A917" s="1">
        <f>LibCentral!C917*1</f>
        <v>0</v>
      </c>
      <c r="B917">
        <f>LibCentral!A917</f>
        <v>0</v>
      </c>
      <c r="C917">
        <f>LibCentral!AA917</f>
        <v>0</v>
      </c>
    </row>
    <row r="918" spans="1:3" x14ac:dyDescent="0.15">
      <c r="A918" s="1">
        <f>LibCentral!C918*1</f>
        <v>0</v>
      </c>
      <c r="B918">
        <f>LibCentral!A918</f>
        <v>0</v>
      </c>
      <c r="C918">
        <f>LibCentral!AA918</f>
        <v>0</v>
      </c>
    </row>
    <row r="919" spans="1:3" x14ac:dyDescent="0.15">
      <c r="A919" s="1">
        <f>LibCentral!C919*1</f>
        <v>0</v>
      </c>
      <c r="B919">
        <f>LibCentral!A919</f>
        <v>0</v>
      </c>
      <c r="C919">
        <f>LibCentral!AA919</f>
        <v>0</v>
      </c>
    </row>
    <row r="920" spans="1:3" x14ac:dyDescent="0.15">
      <c r="A920" s="1">
        <f>LibCentral!C920*1</f>
        <v>0</v>
      </c>
      <c r="B920">
        <f>LibCentral!A920</f>
        <v>0</v>
      </c>
      <c r="C920">
        <f>LibCentral!AA920</f>
        <v>0</v>
      </c>
    </row>
    <row r="921" spans="1:3" x14ac:dyDescent="0.15">
      <c r="A921" s="1">
        <f>LibCentral!C921*1</f>
        <v>0</v>
      </c>
      <c r="B921">
        <f>LibCentral!A921</f>
        <v>0</v>
      </c>
      <c r="C921">
        <f>LibCentral!AA921</f>
        <v>0</v>
      </c>
    </row>
    <row r="922" spans="1:3" x14ac:dyDescent="0.15">
      <c r="A922" s="1">
        <f>LibCentral!C922*1</f>
        <v>0</v>
      </c>
      <c r="B922">
        <f>LibCentral!A922</f>
        <v>0</v>
      </c>
      <c r="C922">
        <f>LibCentral!AA922</f>
        <v>0</v>
      </c>
    </row>
    <row r="923" spans="1:3" x14ac:dyDescent="0.15">
      <c r="A923" s="1">
        <f>LibCentral!C923*1</f>
        <v>0</v>
      </c>
      <c r="B923">
        <f>LibCentral!A923</f>
        <v>0</v>
      </c>
      <c r="C923">
        <f>LibCentral!AA923</f>
        <v>0</v>
      </c>
    </row>
    <row r="924" spans="1:3" x14ac:dyDescent="0.15">
      <c r="A924" s="1">
        <f>LibCentral!C924*1</f>
        <v>0</v>
      </c>
      <c r="B924">
        <f>LibCentral!A924</f>
        <v>0</v>
      </c>
      <c r="C924">
        <f>LibCentral!AA924</f>
        <v>0</v>
      </c>
    </row>
    <row r="925" spans="1:3" x14ac:dyDescent="0.15">
      <c r="A925" s="1">
        <f>LibCentral!C925*1</f>
        <v>0</v>
      </c>
      <c r="B925">
        <f>LibCentral!A925</f>
        <v>0</v>
      </c>
      <c r="C925">
        <f>LibCentral!AA925</f>
        <v>0</v>
      </c>
    </row>
    <row r="926" spans="1:3" x14ac:dyDescent="0.15">
      <c r="A926" s="1">
        <f>LibCentral!C926*1</f>
        <v>0</v>
      </c>
      <c r="B926">
        <f>LibCentral!A926</f>
        <v>0</v>
      </c>
      <c r="C926">
        <f>LibCentral!AA926</f>
        <v>0</v>
      </c>
    </row>
    <row r="927" spans="1:3" x14ac:dyDescent="0.15">
      <c r="A927" s="1">
        <f>LibCentral!C927*1</f>
        <v>0</v>
      </c>
      <c r="B927">
        <f>LibCentral!A927</f>
        <v>0</v>
      </c>
      <c r="C927">
        <f>LibCentral!AA927</f>
        <v>0</v>
      </c>
    </row>
    <row r="928" spans="1:3" x14ac:dyDescent="0.15">
      <c r="A928" s="1">
        <f>LibCentral!C928*1</f>
        <v>0</v>
      </c>
      <c r="B928">
        <f>LibCentral!A928</f>
        <v>0</v>
      </c>
      <c r="C928">
        <f>LibCentral!AA928</f>
        <v>0</v>
      </c>
    </row>
    <row r="929" spans="1:3" x14ac:dyDescent="0.15">
      <c r="A929" s="1">
        <f>LibCentral!C929*1</f>
        <v>0</v>
      </c>
      <c r="B929">
        <f>LibCentral!A929</f>
        <v>0</v>
      </c>
      <c r="C929">
        <f>LibCentral!AA929</f>
        <v>0</v>
      </c>
    </row>
    <row r="930" spans="1:3" x14ac:dyDescent="0.15">
      <c r="A930" s="1">
        <f>LibCentral!C930*1</f>
        <v>0</v>
      </c>
      <c r="B930">
        <f>LibCentral!A930</f>
        <v>0</v>
      </c>
      <c r="C930">
        <f>LibCentral!AA930</f>
        <v>0</v>
      </c>
    </row>
    <row r="931" spans="1:3" x14ac:dyDescent="0.15">
      <c r="A931" s="1">
        <f>LibCentral!C931*1</f>
        <v>0</v>
      </c>
      <c r="B931">
        <f>LibCentral!A931</f>
        <v>0</v>
      </c>
      <c r="C931">
        <f>LibCentral!AA931</f>
        <v>0</v>
      </c>
    </row>
    <row r="932" spans="1:3" x14ac:dyDescent="0.15">
      <c r="A932" s="1">
        <f>LibCentral!C932*1</f>
        <v>0</v>
      </c>
      <c r="B932">
        <f>LibCentral!A932</f>
        <v>0</v>
      </c>
      <c r="C932">
        <f>LibCentral!AA932</f>
        <v>0</v>
      </c>
    </row>
    <row r="933" spans="1:3" x14ac:dyDescent="0.15">
      <c r="A933" s="1">
        <f>LibCentral!C933*1</f>
        <v>0</v>
      </c>
      <c r="B933">
        <f>LibCentral!A933</f>
        <v>0</v>
      </c>
      <c r="C933">
        <f>LibCentral!AA933</f>
        <v>0</v>
      </c>
    </row>
    <row r="934" spans="1:3" x14ac:dyDescent="0.15">
      <c r="A934" s="1">
        <f>LibCentral!C934*1</f>
        <v>0</v>
      </c>
      <c r="B934">
        <f>LibCentral!A934</f>
        <v>0</v>
      </c>
      <c r="C934">
        <f>LibCentral!AA934</f>
        <v>0</v>
      </c>
    </row>
    <row r="935" spans="1:3" x14ac:dyDescent="0.15">
      <c r="A935" s="1">
        <f>LibCentral!C935*1</f>
        <v>0</v>
      </c>
      <c r="B935">
        <f>LibCentral!A935</f>
        <v>0</v>
      </c>
      <c r="C935">
        <f>LibCentral!AA935</f>
        <v>0</v>
      </c>
    </row>
    <row r="936" spans="1:3" x14ac:dyDescent="0.15">
      <c r="A936" s="1">
        <f>LibCentral!C936*1</f>
        <v>0</v>
      </c>
      <c r="B936">
        <f>LibCentral!A936</f>
        <v>0</v>
      </c>
      <c r="C936">
        <f>LibCentral!AA936</f>
        <v>0</v>
      </c>
    </row>
    <row r="937" spans="1:3" x14ac:dyDescent="0.15">
      <c r="A937" s="1">
        <f>LibCentral!C937*1</f>
        <v>0</v>
      </c>
      <c r="B937">
        <f>LibCentral!A937</f>
        <v>0</v>
      </c>
      <c r="C937">
        <f>LibCentral!AA937</f>
        <v>0</v>
      </c>
    </row>
    <row r="938" spans="1:3" x14ac:dyDescent="0.15">
      <c r="A938" s="1">
        <f>LibCentral!C938*1</f>
        <v>0</v>
      </c>
      <c r="B938">
        <f>LibCentral!A938</f>
        <v>0</v>
      </c>
      <c r="C938">
        <f>LibCentral!AA938</f>
        <v>0</v>
      </c>
    </row>
    <row r="939" spans="1:3" x14ac:dyDescent="0.15">
      <c r="A939" s="1">
        <f>LibCentral!C939*1</f>
        <v>0</v>
      </c>
      <c r="B939">
        <f>LibCentral!A939</f>
        <v>0</v>
      </c>
      <c r="C939">
        <f>LibCentral!AA939</f>
        <v>0</v>
      </c>
    </row>
    <row r="940" spans="1:3" x14ac:dyDescent="0.15">
      <c r="A940" s="1">
        <f>LibCentral!C940*1</f>
        <v>0</v>
      </c>
      <c r="B940">
        <f>LibCentral!A940</f>
        <v>0</v>
      </c>
      <c r="C940">
        <f>LibCentral!AA940</f>
        <v>0</v>
      </c>
    </row>
    <row r="941" spans="1:3" x14ac:dyDescent="0.15">
      <c r="A941" s="1">
        <f>LibCentral!C941*1</f>
        <v>0</v>
      </c>
      <c r="B941">
        <f>LibCentral!A941</f>
        <v>0</v>
      </c>
      <c r="C941">
        <f>LibCentral!AA941</f>
        <v>0</v>
      </c>
    </row>
    <row r="942" spans="1:3" x14ac:dyDescent="0.15">
      <c r="A942" s="1">
        <f>LibCentral!C942*1</f>
        <v>0</v>
      </c>
      <c r="B942">
        <f>LibCentral!A942</f>
        <v>0</v>
      </c>
      <c r="C942">
        <f>LibCentral!AA942</f>
        <v>0</v>
      </c>
    </row>
    <row r="943" spans="1:3" x14ac:dyDescent="0.15">
      <c r="A943" s="1">
        <f>LibCentral!C943*1</f>
        <v>0</v>
      </c>
      <c r="B943">
        <f>LibCentral!A943</f>
        <v>0</v>
      </c>
      <c r="C943">
        <f>LibCentral!AA943</f>
        <v>0</v>
      </c>
    </row>
    <row r="944" spans="1:3" x14ac:dyDescent="0.15">
      <c r="A944" s="1">
        <f>LibCentral!C944*1</f>
        <v>0</v>
      </c>
      <c r="B944">
        <f>LibCentral!A944</f>
        <v>0</v>
      </c>
      <c r="C944">
        <f>LibCentral!AA944</f>
        <v>0</v>
      </c>
    </row>
    <row r="945" spans="1:3" x14ac:dyDescent="0.15">
      <c r="A945" s="1">
        <f>LibCentral!C945*1</f>
        <v>0</v>
      </c>
      <c r="B945">
        <f>LibCentral!A945</f>
        <v>0</v>
      </c>
      <c r="C945">
        <f>LibCentral!AA945</f>
        <v>0</v>
      </c>
    </row>
    <row r="946" spans="1:3" x14ac:dyDescent="0.15">
      <c r="A946" s="1">
        <f>LibCentral!C946*1</f>
        <v>0</v>
      </c>
      <c r="B946">
        <f>LibCentral!A946</f>
        <v>0</v>
      </c>
      <c r="C946">
        <f>LibCentral!AA946</f>
        <v>0</v>
      </c>
    </row>
    <row r="947" spans="1:3" x14ac:dyDescent="0.15">
      <c r="A947" s="1">
        <f>LibCentral!C947*1</f>
        <v>0</v>
      </c>
      <c r="B947">
        <f>LibCentral!A947</f>
        <v>0</v>
      </c>
      <c r="C947">
        <f>LibCentral!AA947</f>
        <v>0</v>
      </c>
    </row>
    <row r="948" spans="1:3" x14ac:dyDescent="0.15">
      <c r="A948" s="1">
        <f>LibCentral!C948*1</f>
        <v>0</v>
      </c>
      <c r="B948">
        <f>LibCentral!A948</f>
        <v>0</v>
      </c>
      <c r="C948">
        <f>LibCentral!AA948</f>
        <v>0</v>
      </c>
    </row>
    <row r="949" spans="1:3" x14ac:dyDescent="0.15">
      <c r="A949" s="1">
        <f>LibCentral!C949*1</f>
        <v>0</v>
      </c>
      <c r="B949">
        <f>LibCentral!A949</f>
        <v>0</v>
      </c>
      <c r="C949">
        <f>LibCentral!AA949</f>
        <v>0</v>
      </c>
    </row>
    <row r="950" spans="1:3" x14ac:dyDescent="0.15">
      <c r="A950" s="1">
        <f>LibCentral!C950*1</f>
        <v>0</v>
      </c>
      <c r="B950">
        <f>LibCentral!A950</f>
        <v>0</v>
      </c>
      <c r="C950">
        <f>LibCentral!AA950</f>
        <v>0</v>
      </c>
    </row>
    <row r="951" spans="1:3" x14ac:dyDescent="0.15">
      <c r="A951" s="1">
        <f>LibCentral!C951*1</f>
        <v>0</v>
      </c>
      <c r="B951">
        <f>LibCentral!A951</f>
        <v>0</v>
      </c>
      <c r="C951">
        <f>LibCentral!AA951</f>
        <v>0</v>
      </c>
    </row>
    <row r="952" spans="1:3" x14ac:dyDescent="0.15">
      <c r="A952" s="1">
        <f>LibCentral!C952*1</f>
        <v>0</v>
      </c>
      <c r="B952">
        <f>LibCentral!A952</f>
        <v>0</v>
      </c>
      <c r="C952">
        <f>LibCentral!AA952</f>
        <v>0</v>
      </c>
    </row>
    <row r="953" spans="1:3" x14ac:dyDescent="0.15">
      <c r="A953" s="1">
        <f>LibCentral!C953*1</f>
        <v>0</v>
      </c>
      <c r="B953">
        <f>LibCentral!A953</f>
        <v>0</v>
      </c>
      <c r="C953">
        <f>LibCentral!AA953</f>
        <v>0</v>
      </c>
    </row>
    <row r="954" spans="1:3" x14ac:dyDescent="0.15">
      <c r="A954" s="1">
        <f>LibCentral!C954*1</f>
        <v>0</v>
      </c>
      <c r="B954">
        <f>LibCentral!A954</f>
        <v>0</v>
      </c>
      <c r="C954">
        <f>LibCentral!AA954</f>
        <v>0</v>
      </c>
    </row>
    <row r="955" spans="1:3" x14ac:dyDescent="0.15">
      <c r="A955" s="1">
        <f>LibCentral!C955*1</f>
        <v>0</v>
      </c>
      <c r="B955">
        <f>LibCentral!A955</f>
        <v>0</v>
      </c>
      <c r="C955">
        <f>LibCentral!AA955</f>
        <v>0</v>
      </c>
    </row>
    <row r="956" spans="1:3" x14ac:dyDescent="0.15">
      <c r="A956" s="1">
        <f>LibCentral!C956*1</f>
        <v>0</v>
      </c>
      <c r="B956">
        <f>LibCentral!A956</f>
        <v>0</v>
      </c>
      <c r="C956">
        <f>LibCentral!AA956</f>
        <v>0</v>
      </c>
    </row>
    <row r="957" spans="1:3" x14ac:dyDescent="0.15">
      <c r="A957" s="1">
        <f>LibCentral!C957*1</f>
        <v>0</v>
      </c>
      <c r="B957">
        <f>LibCentral!A957</f>
        <v>0</v>
      </c>
      <c r="C957">
        <f>LibCentral!AA957</f>
        <v>0</v>
      </c>
    </row>
    <row r="958" spans="1:3" x14ac:dyDescent="0.15">
      <c r="A958" s="1">
        <f>LibCentral!C958*1</f>
        <v>0</v>
      </c>
      <c r="B958">
        <f>LibCentral!A958</f>
        <v>0</v>
      </c>
      <c r="C958">
        <f>LibCentral!AA958</f>
        <v>0</v>
      </c>
    </row>
    <row r="959" spans="1:3" x14ac:dyDescent="0.15">
      <c r="A959" s="1">
        <f>LibCentral!C959*1</f>
        <v>0</v>
      </c>
      <c r="B959">
        <f>LibCentral!A959</f>
        <v>0</v>
      </c>
      <c r="C959">
        <f>LibCentral!AA959</f>
        <v>0</v>
      </c>
    </row>
    <row r="960" spans="1:3" x14ac:dyDescent="0.15">
      <c r="A960" s="1">
        <f>LibCentral!C960*1</f>
        <v>0</v>
      </c>
      <c r="B960">
        <f>LibCentral!A960</f>
        <v>0</v>
      </c>
      <c r="C960">
        <f>LibCentral!AA960</f>
        <v>0</v>
      </c>
    </row>
    <row r="961" spans="1:3" x14ac:dyDescent="0.15">
      <c r="A961" s="1">
        <f>LibCentral!C961*1</f>
        <v>0</v>
      </c>
      <c r="B961">
        <f>LibCentral!A961</f>
        <v>0</v>
      </c>
      <c r="C961">
        <f>LibCentral!AA961</f>
        <v>0</v>
      </c>
    </row>
    <row r="962" spans="1:3" x14ac:dyDescent="0.15">
      <c r="A962" s="1">
        <f>LibCentral!C962*1</f>
        <v>0</v>
      </c>
      <c r="B962">
        <f>LibCentral!A962</f>
        <v>0</v>
      </c>
      <c r="C962">
        <f>LibCentral!AA962</f>
        <v>0</v>
      </c>
    </row>
    <row r="963" spans="1:3" x14ac:dyDescent="0.15">
      <c r="A963" s="1">
        <f>LibCentral!C963*1</f>
        <v>0</v>
      </c>
      <c r="B963">
        <f>LibCentral!A963</f>
        <v>0</v>
      </c>
      <c r="C963">
        <f>LibCentral!AA963</f>
        <v>0</v>
      </c>
    </row>
    <row r="964" spans="1:3" x14ac:dyDescent="0.15">
      <c r="A964" s="1">
        <f>LibCentral!C964*1</f>
        <v>0</v>
      </c>
      <c r="B964">
        <f>LibCentral!A964</f>
        <v>0</v>
      </c>
      <c r="C964">
        <f>LibCentral!AA964</f>
        <v>0</v>
      </c>
    </row>
    <row r="965" spans="1:3" x14ac:dyDescent="0.15">
      <c r="A965" s="1">
        <f>LibCentral!C965*1</f>
        <v>0</v>
      </c>
      <c r="B965">
        <f>LibCentral!A965</f>
        <v>0</v>
      </c>
      <c r="C965">
        <f>LibCentral!AA965</f>
        <v>0</v>
      </c>
    </row>
    <row r="966" spans="1:3" x14ac:dyDescent="0.15">
      <c r="A966" s="1">
        <f>LibCentral!C966*1</f>
        <v>0</v>
      </c>
      <c r="B966">
        <f>LibCentral!A966</f>
        <v>0</v>
      </c>
      <c r="C966">
        <f>LibCentral!AA966</f>
        <v>0</v>
      </c>
    </row>
    <row r="967" spans="1:3" x14ac:dyDescent="0.15">
      <c r="A967" s="1">
        <f>LibCentral!C967*1</f>
        <v>0</v>
      </c>
      <c r="B967">
        <f>LibCentral!A967</f>
        <v>0</v>
      </c>
      <c r="C967">
        <f>LibCentral!AA967</f>
        <v>0</v>
      </c>
    </row>
    <row r="968" spans="1:3" x14ac:dyDescent="0.15">
      <c r="A968" s="1">
        <f>LibCentral!C968*1</f>
        <v>0</v>
      </c>
      <c r="B968">
        <f>LibCentral!A968</f>
        <v>0</v>
      </c>
      <c r="C968">
        <f>LibCentral!AA968</f>
        <v>0</v>
      </c>
    </row>
    <row r="969" spans="1:3" x14ac:dyDescent="0.15">
      <c r="A969" s="1">
        <f>LibCentral!C969*1</f>
        <v>0</v>
      </c>
      <c r="B969">
        <f>LibCentral!A969</f>
        <v>0</v>
      </c>
      <c r="C969">
        <f>LibCentral!AA969</f>
        <v>0</v>
      </c>
    </row>
    <row r="970" spans="1:3" x14ac:dyDescent="0.15">
      <c r="A970" s="1">
        <f>LibCentral!C970*1</f>
        <v>0</v>
      </c>
      <c r="B970">
        <f>LibCentral!A970</f>
        <v>0</v>
      </c>
      <c r="C970">
        <f>LibCentral!AA970</f>
        <v>0</v>
      </c>
    </row>
    <row r="971" spans="1:3" x14ac:dyDescent="0.15">
      <c r="A971" s="1">
        <f>LibCentral!C971*1</f>
        <v>0</v>
      </c>
      <c r="B971">
        <f>LibCentral!A971</f>
        <v>0</v>
      </c>
      <c r="C971">
        <f>LibCentral!AA971</f>
        <v>0</v>
      </c>
    </row>
    <row r="972" spans="1:3" x14ac:dyDescent="0.15">
      <c r="A972" s="1">
        <f>LibCentral!C972*1</f>
        <v>0</v>
      </c>
      <c r="B972">
        <f>LibCentral!A972</f>
        <v>0</v>
      </c>
      <c r="C972">
        <f>LibCentral!AA972</f>
        <v>0</v>
      </c>
    </row>
    <row r="973" spans="1:3" x14ac:dyDescent="0.15">
      <c r="A973" s="1">
        <f>LibCentral!C973*1</f>
        <v>0</v>
      </c>
      <c r="B973">
        <f>LibCentral!A973</f>
        <v>0</v>
      </c>
      <c r="C973">
        <f>LibCentral!AA973</f>
        <v>0</v>
      </c>
    </row>
    <row r="974" spans="1:3" x14ac:dyDescent="0.15">
      <c r="A974" s="1">
        <f>LibCentral!C974*1</f>
        <v>0</v>
      </c>
      <c r="B974">
        <f>LibCentral!A974</f>
        <v>0</v>
      </c>
      <c r="C974">
        <f>LibCentral!AA974</f>
        <v>0</v>
      </c>
    </row>
    <row r="975" spans="1:3" x14ac:dyDescent="0.15">
      <c r="A975" s="1">
        <f>LibCentral!C975*1</f>
        <v>0</v>
      </c>
      <c r="B975">
        <f>LibCentral!A975</f>
        <v>0</v>
      </c>
      <c r="C975">
        <f>LibCentral!AA975</f>
        <v>0</v>
      </c>
    </row>
    <row r="976" spans="1:3" x14ac:dyDescent="0.15">
      <c r="A976" s="1">
        <f>LibCentral!C976*1</f>
        <v>0</v>
      </c>
      <c r="B976">
        <f>LibCentral!A976</f>
        <v>0</v>
      </c>
      <c r="C976">
        <f>LibCentral!AA976</f>
        <v>0</v>
      </c>
    </row>
    <row r="977" spans="1:3" x14ac:dyDescent="0.15">
      <c r="A977" s="1">
        <f>LibCentral!C977*1</f>
        <v>0</v>
      </c>
      <c r="B977">
        <f>LibCentral!A977</f>
        <v>0</v>
      </c>
      <c r="C977">
        <f>LibCentral!AA977</f>
        <v>0</v>
      </c>
    </row>
    <row r="978" spans="1:3" x14ac:dyDescent="0.15">
      <c r="A978" s="1">
        <f>LibCentral!C978*1</f>
        <v>0</v>
      </c>
      <c r="B978">
        <f>LibCentral!A978</f>
        <v>0</v>
      </c>
      <c r="C978">
        <f>LibCentral!AA978</f>
        <v>0</v>
      </c>
    </row>
    <row r="979" spans="1:3" x14ac:dyDescent="0.15">
      <c r="A979" s="1">
        <f>LibCentral!C979*1</f>
        <v>0</v>
      </c>
      <c r="B979">
        <f>LibCentral!A979</f>
        <v>0</v>
      </c>
      <c r="C979">
        <f>LibCentral!AA979</f>
        <v>0</v>
      </c>
    </row>
    <row r="980" spans="1:3" x14ac:dyDescent="0.15">
      <c r="A980" s="1">
        <f>LibCentral!C980*1</f>
        <v>0</v>
      </c>
      <c r="B980">
        <f>LibCentral!A980</f>
        <v>0</v>
      </c>
      <c r="C980">
        <f>LibCentral!AA980</f>
        <v>0</v>
      </c>
    </row>
    <row r="981" spans="1:3" x14ac:dyDescent="0.15">
      <c r="A981" s="1">
        <f>LibCentral!C981*1</f>
        <v>0</v>
      </c>
      <c r="B981">
        <f>LibCentral!A981</f>
        <v>0</v>
      </c>
      <c r="C981">
        <f>LibCentral!AA981</f>
        <v>0</v>
      </c>
    </row>
    <row r="982" spans="1:3" x14ac:dyDescent="0.15">
      <c r="A982" s="1">
        <f>LibCentral!C982*1</f>
        <v>0</v>
      </c>
      <c r="B982">
        <f>LibCentral!A982</f>
        <v>0</v>
      </c>
      <c r="C982">
        <f>LibCentral!AA982</f>
        <v>0</v>
      </c>
    </row>
    <row r="983" spans="1:3" x14ac:dyDescent="0.15">
      <c r="A983" s="1">
        <f>LibCentral!C983*1</f>
        <v>0</v>
      </c>
      <c r="B983">
        <f>LibCentral!A983</f>
        <v>0</v>
      </c>
      <c r="C983">
        <f>LibCentral!AA983</f>
        <v>0</v>
      </c>
    </row>
    <row r="984" spans="1:3" x14ac:dyDescent="0.15">
      <c r="A984" s="1">
        <f>LibCentral!C984*1</f>
        <v>0</v>
      </c>
      <c r="B984">
        <f>LibCentral!A984</f>
        <v>0</v>
      </c>
      <c r="C984">
        <f>LibCentral!AA984</f>
        <v>0</v>
      </c>
    </row>
    <row r="985" spans="1:3" x14ac:dyDescent="0.15">
      <c r="A985" s="1">
        <f>LibCentral!C985*1</f>
        <v>0</v>
      </c>
      <c r="B985">
        <f>LibCentral!A985</f>
        <v>0</v>
      </c>
      <c r="C985">
        <f>LibCentral!AA985</f>
        <v>0</v>
      </c>
    </row>
    <row r="986" spans="1:3" x14ac:dyDescent="0.15">
      <c r="A986" s="1">
        <f>LibCentral!C986*1</f>
        <v>0</v>
      </c>
      <c r="B986">
        <f>LibCentral!A986</f>
        <v>0</v>
      </c>
      <c r="C986">
        <f>LibCentral!AA986</f>
        <v>0</v>
      </c>
    </row>
    <row r="987" spans="1:3" x14ac:dyDescent="0.15">
      <c r="A987" s="1">
        <f>LibCentral!C987*1</f>
        <v>0</v>
      </c>
      <c r="B987">
        <f>LibCentral!A987</f>
        <v>0</v>
      </c>
      <c r="C987">
        <f>LibCentral!AA987</f>
        <v>0</v>
      </c>
    </row>
    <row r="988" spans="1:3" x14ac:dyDescent="0.15">
      <c r="A988" s="1">
        <f>LibCentral!C988*1</f>
        <v>0</v>
      </c>
      <c r="B988">
        <f>LibCentral!A988</f>
        <v>0</v>
      </c>
      <c r="C988">
        <f>LibCentral!AA988</f>
        <v>0</v>
      </c>
    </row>
    <row r="989" spans="1:3" x14ac:dyDescent="0.15">
      <c r="A989" s="1">
        <f>LibCentral!C989*1</f>
        <v>0</v>
      </c>
      <c r="B989">
        <f>LibCentral!A989</f>
        <v>0</v>
      </c>
      <c r="C989">
        <f>LibCentral!AA989</f>
        <v>0</v>
      </c>
    </row>
    <row r="990" spans="1:3" x14ac:dyDescent="0.15">
      <c r="A990" s="1">
        <f>LibCentral!C990*1</f>
        <v>0</v>
      </c>
      <c r="B990">
        <f>LibCentral!A990</f>
        <v>0</v>
      </c>
      <c r="C990">
        <f>LibCentral!AA990</f>
        <v>0</v>
      </c>
    </row>
    <row r="991" spans="1:3" x14ac:dyDescent="0.15">
      <c r="A991" s="1">
        <f>LibCentral!C991*1</f>
        <v>0</v>
      </c>
      <c r="B991">
        <f>LibCentral!A991</f>
        <v>0</v>
      </c>
      <c r="C991">
        <f>LibCentral!AA991</f>
        <v>0</v>
      </c>
    </row>
    <row r="992" spans="1:3" x14ac:dyDescent="0.15">
      <c r="A992" s="1">
        <f>LibCentral!C992*1</f>
        <v>0</v>
      </c>
      <c r="B992">
        <f>LibCentral!A992</f>
        <v>0</v>
      </c>
      <c r="C992">
        <f>LibCentral!AA992</f>
        <v>0</v>
      </c>
    </row>
    <row r="993" spans="1:3" x14ac:dyDescent="0.15">
      <c r="A993" s="1">
        <f>LibCentral!C993*1</f>
        <v>0</v>
      </c>
      <c r="B993">
        <f>LibCentral!A993</f>
        <v>0</v>
      </c>
      <c r="C993">
        <f>LibCentral!AA993</f>
        <v>0</v>
      </c>
    </row>
    <row r="994" spans="1:3" x14ac:dyDescent="0.15">
      <c r="A994" s="1">
        <f>LibCentral!C994*1</f>
        <v>0</v>
      </c>
      <c r="B994">
        <f>LibCentral!A994</f>
        <v>0</v>
      </c>
      <c r="C994">
        <f>LibCentral!AA994</f>
        <v>0</v>
      </c>
    </row>
    <row r="995" spans="1:3" x14ac:dyDescent="0.15">
      <c r="A995" s="1">
        <f>LibCentral!C995*1</f>
        <v>0</v>
      </c>
      <c r="B995">
        <f>LibCentral!A995</f>
        <v>0</v>
      </c>
      <c r="C995">
        <f>LibCentral!AA995</f>
        <v>0</v>
      </c>
    </row>
    <row r="996" spans="1:3" x14ac:dyDescent="0.15">
      <c r="A996" s="1">
        <f>LibCentral!C996*1</f>
        <v>0</v>
      </c>
      <c r="B996">
        <f>LibCentral!A996</f>
        <v>0</v>
      </c>
      <c r="C996">
        <f>LibCentral!AA996</f>
        <v>0</v>
      </c>
    </row>
    <row r="997" spans="1:3" x14ac:dyDescent="0.15">
      <c r="A997" s="1">
        <f>LibCentral!C997*1</f>
        <v>0</v>
      </c>
      <c r="B997">
        <f>LibCentral!A997</f>
        <v>0</v>
      </c>
      <c r="C997">
        <f>LibCentral!AA997</f>
        <v>0</v>
      </c>
    </row>
    <row r="998" spans="1:3" x14ac:dyDescent="0.15">
      <c r="A998" s="1">
        <f>LibCentral!C998*1</f>
        <v>0</v>
      </c>
      <c r="B998">
        <f>LibCentral!A998</f>
        <v>0</v>
      </c>
      <c r="C998">
        <f>LibCentral!AA998</f>
        <v>0</v>
      </c>
    </row>
    <row r="999" spans="1:3" x14ac:dyDescent="0.15">
      <c r="A999" s="1">
        <f>LibCentral!C999*1</f>
        <v>0</v>
      </c>
      <c r="B999">
        <f>LibCentral!A999</f>
        <v>0</v>
      </c>
      <c r="C999">
        <f>LibCentral!AA999</f>
        <v>0</v>
      </c>
    </row>
    <row r="1000" spans="1:3" x14ac:dyDescent="0.15">
      <c r="A1000" s="1">
        <f>LibCentral!C1000*1</f>
        <v>0</v>
      </c>
      <c r="B1000">
        <f>LibCentral!A1000</f>
        <v>0</v>
      </c>
      <c r="C1000">
        <f>LibCentral!AA1000</f>
        <v>0</v>
      </c>
    </row>
    <row r="1001" spans="1:3" x14ac:dyDescent="0.15">
      <c r="A1001" s="1">
        <f>LibCentral!C1001*1</f>
        <v>0</v>
      </c>
      <c r="B1001">
        <f>LibCentral!A1001</f>
        <v>0</v>
      </c>
      <c r="C1001">
        <f>LibCentral!AA1001</f>
        <v>0</v>
      </c>
    </row>
    <row r="1002" spans="1:3" x14ac:dyDescent="0.15">
      <c r="A1002" s="1">
        <f>LibCentral!C1002*1</f>
        <v>0</v>
      </c>
      <c r="B1002">
        <f>LibCentral!A1002</f>
        <v>0</v>
      </c>
      <c r="C1002">
        <f>LibCentral!AA1002</f>
        <v>0</v>
      </c>
    </row>
    <row r="1003" spans="1:3" x14ac:dyDescent="0.15">
      <c r="A1003" s="1">
        <f>LibCentral!C1003*1</f>
        <v>0</v>
      </c>
      <c r="B1003">
        <f>LibCentral!A1003</f>
        <v>0</v>
      </c>
      <c r="C1003">
        <f>LibCentral!AA1003</f>
        <v>0</v>
      </c>
    </row>
    <row r="1004" spans="1:3" x14ac:dyDescent="0.15">
      <c r="A1004" s="1">
        <f>LibCentral!C1004*1</f>
        <v>0</v>
      </c>
      <c r="B1004">
        <f>LibCentral!A1004</f>
        <v>0</v>
      </c>
      <c r="C1004">
        <f>LibCentral!AA1004</f>
        <v>0</v>
      </c>
    </row>
    <row r="1005" spans="1:3" x14ac:dyDescent="0.15">
      <c r="A1005" s="1">
        <f>LibCentral!C1005*1</f>
        <v>0</v>
      </c>
      <c r="B1005">
        <f>LibCentral!A1005</f>
        <v>0</v>
      </c>
      <c r="C1005">
        <f>LibCentral!AA1005</f>
        <v>0</v>
      </c>
    </row>
    <row r="1006" spans="1:3" x14ac:dyDescent="0.15">
      <c r="A1006" s="1">
        <f>LibCentral!C1006*1</f>
        <v>0</v>
      </c>
      <c r="B1006">
        <f>LibCentral!A1006</f>
        <v>0</v>
      </c>
      <c r="C1006">
        <f>LibCentral!AA1006</f>
        <v>0</v>
      </c>
    </row>
    <row r="1007" spans="1:3" x14ac:dyDescent="0.15">
      <c r="A1007" s="1">
        <f>LibCentral!C1007*1</f>
        <v>0</v>
      </c>
      <c r="B1007">
        <f>LibCentral!A1007</f>
        <v>0</v>
      </c>
      <c r="C1007">
        <f>LibCentral!AA1007</f>
        <v>0</v>
      </c>
    </row>
    <row r="1008" spans="1:3" x14ac:dyDescent="0.15">
      <c r="A1008" s="1">
        <f>LibCentral!C1008*1</f>
        <v>0</v>
      </c>
      <c r="B1008">
        <f>LibCentral!A1008</f>
        <v>0</v>
      </c>
      <c r="C1008">
        <f>LibCentral!AA1008</f>
        <v>0</v>
      </c>
    </row>
    <row r="1009" spans="1:3" x14ac:dyDescent="0.15">
      <c r="A1009" s="1">
        <f>LibCentral!C1009*1</f>
        <v>0</v>
      </c>
      <c r="B1009">
        <f>LibCentral!A1009</f>
        <v>0</v>
      </c>
      <c r="C1009">
        <f>LibCentral!AA1009</f>
        <v>0</v>
      </c>
    </row>
    <row r="1010" spans="1:3" x14ac:dyDescent="0.15">
      <c r="A1010" s="1">
        <f>LibCentral!C1010*1</f>
        <v>0</v>
      </c>
      <c r="B1010">
        <f>LibCentral!A1010</f>
        <v>0</v>
      </c>
      <c r="C1010">
        <f>LibCentral!AA1010</f>
        <v>0</v>
      </c>
    </row>
    <row r="1011" spans="1:3" x14ac:dyDescent="0.15">
      <c r="A1011" s="1">
        <f>LibCentral!C1011*1</f>
        <v>0</v>
      </c>
      <c r="B1011">
        <f>LibCentral!A1011</f>
        <v>0</v>
      </c>
      <c r="C1011">
        <f>LibCentral!AA1011</f>
        <v>0</v>
      </c>
    </row>
    <row r="1012" spans="1:3" x14ac:dyDescent="0.15">
      <c r="A1012" s="1">
        <f>LibCentral!C1012*1</f>
        <v>0</v>
      </c>
      <c r="B1012">
        <f>LibCentral!A1012</f>
        <v>0</v>
      </c>
      <c r="C1012">
        <f>LibCentral!AA1012</f>
        <v>0</v>
      </c>
    </row>
    <row r="1013" spans="1:3" x14ac:dyDescent="0.15">
      <c r="A1013" s="1">
        <f>LibCentral!C1013*1</f>
        <v>0</v>
      </c>
      <c r="B1013">
        <f>LibCentral!A1013</f>
        <v>0</v>
      </c>
      <c r="C1013">
        <f>LibCentral!AA1013</f>
        <v>0</v>
      </c>
    </row>
    <row r="1014" spans="1:3" x14ac:dyDescent="0.15">
      <c r="A1014" s="1">
        <f>LibCentral!C1014*1</f>
        <v>0</v>
      </c>
      <c r="B1014">
        <f>LibCentral!A1014</f>
        <v>0</v>
      </c>
      <c r="C1014">
        <f>LibCentral!AA1014</f>
        <v>0</v>
      </c>
    </row>
    <row r="1015" spans="1:3" x14ac:dyDescent="0.15">
      <c r="A1015" s="1">
        <f>LibCentral!C1015*1</f>
        <v>0</v>
      </c>
      <c r="B1015">
        <f>LibCentral!A1015</f>
        <v>0</v>
      </c>
      <c r="C1015">
        <f>LibCentral!AA1015</f>
        <v>0</v>
      </c>
    </row>
    <row r="1016" spans="1:3" x14ac:dyDescent="0.15">
      <c r="A1016" s="1">
        <f>LibCentral!C1016*1</f>
        <v>0</v>
      </c>
      <c r="B1016">
        <f>LibCentral!A1016</f>
        <v>0</v>
      </c>
      <c r="C1016">
        <f>LibCentral!AA1016</f>
        <v>0</v>
      </c>
    </row>
    <row r="1017" spans="1:3" x14ac:dyDescent="0.15">
      <c r="A1017" s="1">
        <f>LibCentral!C1017*1</f>
        <v>0</v>
      </c>
      <c r="B1017">
        <f>LibCentral!A1017</f>
        <v>0</v>
      </c>
      <c r="C1017">
        <f>LibCentral!AA1017</f>
        <v>0</v>
      </c>
    </row>
    <row r="1018" spans="1:3" x14ac:dyDescent="0.15">
      <c r="A1018" s="1">
        <f>LibCentral!C1018*1</f>
        <v>0</v>
      </c>
      <c r="B1018">
        <f>LibCentral!A1018</f>
        <v>0</v>
      </c>
      <c r="C1018">
        <f>LibCentral!AA1018</f>
        <v>0</v>
      </c>
    </row>
    <row r="1019" spans="1:3" x14ac:dyDescent="0.15">
      <c r="A1019" s="1">
        <f>LibCentral!C1019*1</f>
        <v>0</v>
      </c>
      <c r="B1019">
        <f>LibCentral!A1019</f>
        <v>0</v>
      </c>
      <c r="C1019">
        <f>LibCentral!AA1019</f>
        <v>0</v>
      </c>
    </row>
    <row r="1020" spans="1:3" x14ac:dyDescent="0.15">
      <c r="A1020" s="1">
        <f>LibCentral!C1020*1</f>
        <v>0</v>
      </c>
      <c r="B1020">
        <f>LibCentral!A1020</f>
        <v>0</v>
      </c>
      <c r="C1020">
        <f>LibCentral!AA1020</f>
        <v>0</v>
      </c>
    </row>
    <row r="1021" spans="1:3" x14ac:dyDescent="0.15">
      <c r="A1021" s="1">
        <f>LibCentral!C1021*1</f>
        <v>0</v>
      </c>
      <c r="B1021">
        <f>LibCentral!A1021</f>
        <v>0</v>
      </c>
      <c r="C1021">
        <f>LibCentral!AA1021</f>
        <v>0</v>
      </c>
    </row>
    <row r="1022" spans="1:3" x14ac:dyDescent="0.15">
      <c r="A1022" s="1">
        <f>LibCentral!C1022*1</f>
        <v>0</v>
      </c>
      <c r="B1022">
        <f>LibCentral!A1022</f>
        <v>0</v>
      </c>
      <c r="C1022">
        <f>LibCentral!AA1022</f>
        <v>0</v>
      </c>
    </row>
    <row r="1023" spans="1:3" x14ac:dyDescent="0.15">
      <c r="A1023" s="1">
        <f>LibCentral!C1023*1</f>
        <v>0</v>
      </c>
      <c r="B1023">
        <f>LibCentral!A1023</f>
        <v>0</v>
      </c>
      <c r="C1023">
        <f>LibCentral!AA1023</f>
        <v>0</v>
      </c>
    </row>
    <row r="1024" spans="1:3" x14ac:dyDescent="0.15">
      <c r="A1024" s="1">
        <f>LibCentral!C1024*1</f>
        <v>0</v>
      </c>
      <c r="B1024">
        <f>LibCentral!A1024</f>
        <v>0</v>
      </c>
      <c r="C1024">
        <f>LibCentral!AA1024</f>
        <v>0</v>
      </c>
    </row>
    <row r="1025" spans="1:3" x14ac:dyDescent="0.15">
      <c r="A1025" s="1">
        <f>LibCentral!C1025*1</f>
        <v>0</v>
      </c>
      <c r="B1025">
        <f>LibCentral!A1025</f>
        <v>0</v>
      </c>
      <c r="C1025">
        <f>LibCentral!AA1025</f>
        <v>0</v>
      </c>
    </row>
    <row r="1026" spans="1:3" x14ac:dyDescent="0.15">
      <c r="A1026" s="1">
        <f>LibCentral!C1026*1</f>
        <v>0</v>
      </c>
      <c r="B1026">
        <f>LibCentral!A1026</f>
        <v>0</v>
      </c>
      <c r="C1026">
        <f>LibCentral!AA1026</f>
        <v>0</v>
      </c>
    </row>
    <row r="1027" spans="1:3" x14ac:dyDescent="0.15">
      <c r="A1027" s="1">
        <f>LibCentral!C1027*1</f>
        <v>0</v>
      </c>
      <c r="B1027">
        <f>LibCentral!A1027</f>
        <v>0</v>
      </c>
      <c r="C1027">
        <f>LibCentral!AA1027</f>
        <v>0</v>
      </c>
    </row>
    <row r="1028" spans="1:3" x14ac:dyDescent="0.15">
      <c r="A1028" s="1">
        <f>LibCentral!C1028*1</f>
        <v>0</v>
      </c>
      <c r="B1028">
        <f>LibCentral!A1028</f>
        <v>0</v>
      </c>
      <c r="C1028">
        <f>LibCentral!AA1028</f>
        <v>0</v>
      </c>
    </row>
    <row r="1029" spans="1:3" x14ac:dyDescent="0.15">
      <c r="A1029" s="1">
        <f>LibCentral!C1029*1</f>
        <v>0</v>
      </c>
      <c r="B1029">
        <f>LibCentral!A1029</f>
        <v>0</v>
      </c>
      <c r="C1029">
        <f>LibCentral!AA1029</f>
        <v>0</v>
      </c>
    </row>
    <row r="1030" spans="1:3" x14ac:dyDescent="0.15">
      <c r="A1030" s="1">
        <f>LibCentral!C1030*1</f>
        <v>0</v>
      </c>
      <c r="B1030">
        <f>LibCentral!A1030</f>
        <v>0</v>
      </c>
      <c r="C1030">
        <f>LibCentral!AA1030</f>
        <v>0</v>
      </c>
    </row>
    <row r="1031" spans="1:3" x14ac:dyDescent="0.15">
      <c r="A1031" s="1">
        <f>LibCentral!C1031*1</f>
        <v>0</v>
      </c>
      <c r="B1031">
        <f>LibCentral!A1031</f>
        <v>0</v>
      </c>
      <c r="C1031">
        <f>LibCentral!AA1031</f>
        <v>0</v>
      </c>
    </row>
    <row r="1032" spans="1:3" x14ac:dyDescent="0.15">
      <c r="A1032" s="1">
        <f>LibCentral!C1032*1</f>
        <v>0</v>
      </c>
      <c r="B1032">
        <f>LibCentral!A1032</f>
        <v>0</v>
      </c>
      <c r="C1032">
        <f>LibCentral!AA1032</f>
        <v>0</v>
      </c>
    </row>
    <row r="1033" spans="1:3" x14ac:dyDescent="0.15">
      <c r="A1033" s="1">
        <f>LibCentral!C1033*1</f>
        <v>0</v>
      </c>
      <c r="B1033">
        <f>LibCentral!A1033</f>
        <v>0</v>
      </c>
      <c r="C1033">
        <f>LibCentral!AA1033</f>
        <v>0</v>
      </c>
    </row>
    <row r="1034" spans="1:3" x14ac:dyDescent="0.15">
      <c r="A1034" s="1">
        <f>LibCentral!C1034*1</f>
        <v>0</v>
      </c>
      <c r="B1034">
        <f>LibCentral!A1034</f>
        <v>0</v>
      </c>
      <c r="C1034">
        <f>LibCentral!AA1034</f>
        <v>0</v>
      </c>
    </row>
    <row r="1035" spans="1:3" x14ac:dyDescent="0.15">
      <c r="A1035" s="1">
        <f>LibCentral!C1035*1</f>
        <v>0</v>
      </c>
      <c r="B1035">
        <f>LibCentral!A1035</f>
        <v>0</v>
      </c>
      <c r="C1035">
        <f>LibCentral!AA1035</f>
        <v>0</v>
      </c>
    </row>
    <row r="1036" spans="1:3" x14ac:dyDescent="0.15">
      <c r="A1036" s="1">
        <f>LibCentral!C1036*1</f>
        <v>0</v>
      </c>
      <c r="B1036">
        <f>LibCentral!A1036</f>
        <v>0</v>
      </c>
      <c r="C1036">
        <f>LibCentral!AA1036</f>
        <v>0</v>
      </c>
    </row>
    <row r="1037" spans="1:3" x14ac:dyDescent="0.15">
      <c r="A1037" s="1">
        <f>LibCentral!C1037*1</f>
        <v>0</v>
      </c>
      <c r="B1037">
        <f>LibCentral!A1037</f>
        <v>0</v>
      </c>
      <c r="C1037">
        <f>LibCentral!AA1037</f>
        <v>0</v>
      </c>
    </row>
    <row r="1038" spans="1:3" x14ac:dyDescent="0.15">
      <c r="A1038" s="1">
        <f>LibCentral!C1038*1</f>
        <v>0</v>
      </c>
      <c r="B1038">
        <f>LibCentral!A1038</f>
        <v>0</v>
      </c>
      <c r="C1038">
        <f>LibCentral!AA1038</f>
        <v>0</v>
      </c>
    </row>
    <row r="1039" spans="1:3" x14ac:dyDescent="0.15">
      <c r="A1039" s="1">
        <f>LibCentral!C1039*1</f>
        <v>0</v>
      </c>
      <c r="B1039">
        <f>LibCentral!A1039</f>
        <v>0</v>
      </c>
      <c r="C1039">
        <f>LibCentral!AA1039</f>
        <v>0</v>
      </c>
    </row>
    <row r="1040" spans="1:3" x14ac:dyDescent="0.15">
      <c r="A1040" s="1">
        <f>LibCentral!C1040*1</f>
        <v>0</v>
      </c>
      <c r="B1040">
        <f>LibCentral!A1040</f>
        <v>0</v>
      </c>
      <c r="C1040">
        <f>LibCentral!AA1040</f>
        <v>0</v>
      </c>
    </row>
    <row r="1041" spans="1:3" x14ac:dyDescent="0.15">
      <c r="A1041" s="1">
        <f>LibCentral!C1041*1</f>
        <v>0</v>
      </c>
      <c r="B1041">
        <f>LibCentral!A1041</f>
        <v>0</v>
      </c>
      <c r="C1041">
        <f>LibCentral!AA1041</f>
        <v>0</v>
      </c>
    </row>
    <row r="1042" spans="1:3" x14ac:dyDescent="0.15">
      <c r="A1042" s="1">
        <f>LibCentral!C1042*1</f>
        <v>0</v>
      </c>
      <c r="B1042">
        <f>LibCentral!A1042</f>
        <v>0</v>
      </c>
      <c r="C1042">
        <f>LibCentral!AA1042</f>
        <v>0</v>
      </c>
    </row>
    <row r="1043" spans="1:3" x14ac:dyDescent="0.15">
      <c r="A1043" s="1">
        <f>LibCentral!C1043*1</f>
        <v>0</v>
      </c>
      <c r="B1043">
        <f>LibCentral!A1043</f>
        <v>0</v>
      </c>
      <c r="C1043">
        <f>LibCentral!AA1043</f>
        <v>0</v>
      </c>
    </row>
    <row r="1044" spans="1:3" x14ac:dyDescent="0.15">
      <c r="A1044" s="1">
        <f>LibCentral!C1044*1</f>
        <v>0</v>
      </c>
      <c r="B1044">
        <f>LibCentral!A1044</f>
        <v>0</v>
      </c>
      <c r="C1044">
        <f>LibCentral!AA1044</f>
        <v>0</v>
      </c>
    </row>
    <row r="1045" spans="1:3" x14ac:dyDescent="0.15">
      <c r="A1045" s="1">
        <f>LibCentral!C1045*1</f>
        <v>0</v>
      </c>
      <c r="B1045">
        <f>LibCentral!A1045</f>
        <v>0</v>
      </c>
      <c r="C1045">
        <f>LibCentral!AA1045</f>
        <v>0</v>
      </c>
    </row>
    <row r="1046" spans="1:3" x14ac:dyDescent="0.15">
      <c r="A1046" s="1">
        <f>LibCentral!C1046*1</f>
        <v>0</v>
      </c>
      <c r="B1046">
        <f>LibCentral!A1046</f>
        <v>0</v>
      </c>
      <c r="C1046">
        <f>LibCentral!AA1046</f>
        <v>0</v>
      </c>
    </row>
    <row r="1047" spans="1:3" x14ac:dyDescent="0.15">
      <c r="A1047" s="1">
        <f>LibCentral!C1047*1</f>
        <v>0</v>
      </c>
      <c r="B1047">
        <f>LibCentral!A1047</f>
        <v>0</v>
      </c>
      <c r="C1047">
        <f>LibCentral!AA1047</f>
        <v>0</v>
      </c>
    </row>
    <row r="1048" spans="1:3" x14ac:dyDescent="0.15">
      <c r="A1048" s="1">
        <f>LibCentral!C1048*1</f>
        <v>0</v>
      </c>
      <c r="B1048">
        <f>LibCentral!A1048</f>
        <v>0</v>
      </c>
      <c r="C1048">
        <f>LibCentral!AA1048</f>
        <v>0</v>
      </c>
    </row>
    <row r="1049" spans="1:3" x14ac:dyDescent="0.15">
      <c r="A1049" s="1">
        <f>LibCentral!C1049*1</f>
        <v>0</v>
      </c>
      <c r="B1049">
        <f>LibCentral!A1049</f>
        <v>0</v>
      </c>
      <c r="C1049">
        <f>LibCentral!AA1049</f>
        <v>0</v>
      </c>
    </row>
    <row r="1050" spans="1:3" x14ac:dyDescent="0.15">
      <c r="A1050" s="1">
        <f>LibCentral!C1050*1</f>
        <v>0</v>
      </c>
      <c r="B1050">
        <f>LibCentral!A1050</f>
        <v>0</v>
      </c>
      <c r="C1050">
        <f>LibCentral!AA1050</f>
        <v>0</v>
      </c>
    </row>
    <row r="1051" spans="1:3" x14ac:dyDescent="0.15">
      <c r="A1051" s="1">
        <f>LibCentral!C1051*1</f>
        <v>0</v>
      </c>
      <c r="B1051">
        <f>LibCentral!A1051</f>
        <v>0</v>
      </c>
      <c r="C1051">
        <f>LibCentral!AA1051</f>
        <v>0</v>
      </c>
    </row>
    <row r="1052" spans="1:3" x14ac:dyDescent="0.15">
      <c r="A1052" s="1">
        <f>LibCentral!C1052*1</f>
        <v>0</v>
      </c>
      <c r="B1052">
        <f>LibCentral!A1052</f>
        <v>0</v>
      </c>
      <c r="C1052">
        <f>LibCentral!AA1052</f>
        <v>0</v>
      </c>
    </row>
    <row r="1053" spans="1:3" x14ac:dyDescent="0.15">
      <c r="A1053" s="1">
        <f>LibCentral!C1053*1</f>
        <v>0</v>
      </c>
      <c r="B1053">
        <f>LibCentral!A1053</f>
        <v>0</v>
      </c>
      <c r="C1053">
        <f>LibCentral!AA1053</f>
        <v>0</v>
      </c>
    </row>
    <row r="1054" spans="1:3" x14ac:dyDescent="0.15">
      <c r="A1054" s="1">
        <f>LibCentral!C1054*1</f>
        <v>0</v>
      </c>
      <c r="B1054">
        <f>LibCentral!A1054</f>
        <v>0</v>
      </c>
      <c r="C1054">
        <f>LibCentral!AA1054</f>
        <v>0</v>
      </c>
    </row>
    <row r="1055" spans="1:3" x14ac:dyDescent="0.15">
      <c r="A1055" s="1">
        <f>LibCentral!C1055*1</f>
        <v>0</v>
      </c>
      <c r="B1055">
        <f>LibCentral!A1055</f>
        <v>0</v>
      </c>
      <c r="C1055">
        <f>LibCentral!AA1055</f>
        <v>0</v>
      </c>
    </row>
    <row r="1056" spans="1:3" x14ac:dyDescent="0.15">
      <c r="A1056" s="1">
        <f>LibCentral!C1056*1</f>
        <v>0</v>
      </c>
      <c r="B1056">
        <f>LibCentral!A1056</f>
        <v>0</v>
      </c>
      <c r="C1056">
        <f>LibCentral!AA1056</f>
        <v>0</v>
      </c>
    </row>
    <row r="1057" spans="1:3" x14ac:dyDescent="0.15">
      <c r="A1057" s="1">
        <f>LibCentral!C1057*1</f>
        <v>0</v>
      </c>
      <c r="B1057">
        <f>LibCentral!A1057</f>
        <v>0</v>
      </c>
      <c r="C1057">
        <f>LibCentral!AA1057</f>
        <v>0</v>
      </c>
    </row>
    <row r="1058" spans="1:3" x14ac:dyDescent="0.15">
      <c r="A1058" s="1">
        <f>LibCentral!C1058*1</f>
        <v>0</v>
      </c>
      <c r="B1058">
        <f>LibCentral!A1058</f>
        <v>0</v>
      </c>
      <c r="C1058">
        <f>LibCentral!AA1058</f>
        <v>0</v>
      </c>
    </row>
    <row r="1059" spans="1:3" x14ac:dyDescent="0.15">
      <c r="A1059" s="1">
        <f>LibCentral!C1059*1</f>
        <v>0</v>
      </c>
      <c r="B1059">
        <f>LibCentral!A1059</f>
        <v>0</v>
      </c>
      <c r="C1059">
        <f>LibCentral!AA1059</f>
        <v>0</v>
      </c>
    </row>
    <row r="1060" spans="1:3" x14ac:dyDescent="0.15">
      <c r="A1060" s="1">
        <f>LibCentral!C1060*1</f>
        <v>0</v>
      </c>
      <c r="B1060">
        <f>LibCentral!A1060</f>
        <v>0</v>
      </c>
      <c r="C1060">
        <f>LibCentral!AA1060</f>
        <v>0</v>
      </c>
    </row>
    <row r="1061" spans="1:3" x14ac:dyDescent="0.15">
      <c r="A1061" s="1">
        <f>LibCentral!C1061*1</f>
        <v>0</v>
      </c>
      <c r="B1061">
        <f>LibCentral!A1061</f>
        <v>0</v>
      </c>
      <c r="C1061">
        <f>LibCentral!AA1061</f>
        <v>0</v>
      </c>
    </row>
    <row r="1062" spans="1:3" x14ac:dyDescent="0.15">
      <c r="A1062" s="1">
        <f>LibCentral!C1062*1</f>
        <v>0</v>
      </c>
      <c r="B1062">
        <f>LibCentral!A1062</f>
        <v>0</v>
      </c>
      <c r="C1062">
        <f>LibCentral!AA1062</f>
        <v>0</v>
      </c>
    </row>
    <row r="1063" spans="1:3" x14ac:dyDescent="0.15">
      <c r="A1063" s="1">
        <f>LibCentral!C1063*1</f>
        <v>0</v>
      </c>
      <c r="B1063">
        <f>LibCentral!A1063</f>
        <v>0</v>
      </c>
      <c r="C1063">
        <f>LibCentral!AA1063</f>
        <v>0</v>
      </c>
    </row>
    <row r="1064" spans="1:3" x14ac:dyDescent="0.15">
      <c r="A1064" s="1">
        <f>LibCentral!C1064*1</f>
        <v>0</v>
      </c>
      <c r="B1064">
        <f>LibCentral!A1064</f>
        <v>0</v>
      </c>
      <c r="C1064">
        <f>LibCentral!AA1064</f>
        <v>0</v>
      </c>
    </row>
    <row r="1065" spans="1:3" x14ac:dyDescent="0.15">
      <c r="A1065" s="1">
        <f>LibCentral!C1065*1</f>
        <v>0</v>
      </c>
      <c r="B1065">
        <f>LibCentral!A1065</f>
        <v>0</v>
      </c>
      <c r="C1065">
        <f>LibCentral!AA1065</f>
        <v>0</v>
      </c>
    </row>
    <row r="1066" spans="1:3" x14ac:dyDescent="0.15">
      <c r="A1066" s="1">
        <f>LibCentral!C1066*1</f>
        <v>0</v>
      </c>
      <c r="B1066">
        <f>LibCentral!A1066</f>
        <v>0</v>
      </c>
      <c r="C1066">
        <f>LibCentral!AA1066</f>
        <v>0</v>
      </c>
    </row>
    <row r="1067" spans="1:3" x14ac:dyDescent="0.15">
      <c r="A1067" s="1">
        <f>LibCentral!C1067*1</f>
        <v>0</v>
      </c>
      <c r="B1067">
        <f>LibCentral!A1067</f>
        <v>0</v>
      </c>
      <c r="C1067">
        <f>LibCentral!AA1067</f>
        <v>0</v>
      </c>
    </row>
    <row r="1068" spans="1:3" x14ac:dyDescent="0.15">
      <c r="A1068" s="1">
        <f>LibCentral!C1068*1</f>
        <v>0</v>
      </c>
      <c r="B1068">
        <f>LibCentral!A1068</f>
        <v>0</v>
      </c>
      <c r="C1068">
        <f>LibCentral!AA1068</f>
        <v>0</v>
      </c>
    </row>
    <row r="1069" spans="1:3" x14ac:dyDescent="0.15">
      <c r="A1069" s="1">
        <f>LibCentral!C1069*1</f>
        <v>0</v>
      </c>
      <c r="B1069">
        <f>LibCentral!A1069</f>
        <v>0</v>
      </c>
      <c r="C1069">
        <f>LibCentral!AA1069</f>
        <v>0</v>
      </c>
    </row>
    <row r="1070" spans="1:3" x14ac:dyDescent="0.15">
      <c r="A1070" s="1">
        <f>LibCentral!C1070*1</f>
        <v>0</v>
      </c>
      <c r="B1070">
        <f>LibCentral!A1070</f>
        <v>0</v>
      </c>
      <c r="C1070">
        <f>LibCentral!AA1070</f>
        <v>0</v>
      </c>
    </row>
    <row r="1071" spans="1:3" x14ac:dyDescent="0.15">
      <c r="A1071" s="1">
        <f>LibCentral!C1071*1</f>
        <v>0</v>
      </c>
      <c r="B1071">
        <f>LibCentral!A1071</f>
        <v>0</v>
      </c>
      <c r="C1071">
        <f>LibCentral!AA1071</f>
        <v>0</v>
      </c>
    </row>
    <row r="1072" spans="1:3" x14ac:dyDescent="0.15">
      <c r="A1072" s="1">
        <f>LibCentral!C1072*1</f>
        <v>0</v>
      </c>
      <c r="B1072">
        <f>LibCentral!A1072</f>
        <v>0</v>
      </c>
      <c r="C1072">
        <f>LibCentral!AA1072</f>
        <v>0</v>
      </c>
    </row>
    <row r="1073" spans="1:3" x14ac:dyDescent="0.15">
      <c r="A1073" s="1">
        <f>LibCentral!C1073*1</f>
        <v>0</v>
      </c>
      <c r="B1073">
        <f>LibCentral!A1073</f>
        <v>0</v>
      </c>
      <c r="C1073">
        <f>LibCentral!AA1073</f>
        <v>0</v>
      </c>
    </row>
    <row r="1074" spans="1:3" x14ac:dyDescent="0.15">
      <c r="A1074" s="1">
        <f>LibCentral!C1074*1</f>
        <v>0</v>
      </c>
      <c r="B1074">
        <f>LibCentral!A1074</f>
        <v>0</v>
      </c>
      <c r="C1074">
        <f>LibCentral!AA1074</f>
        <v>0</v>
      </c>
    </row>
    <row r="1075" spans="1:3" x14ac:dyDescent="0.15">
      <c r="A1075" s="1">
        <f>LibCentral!C1075*1</f>
        <v>0</v>
      </c>
      <c r="B1075">
        <f>LibCentral!A1075</f>
        <v>0</v>
      </c>
      <c r="C1075">
        <f>LibCentral!AA1075</f>
        <v>0</v>
      </c>
    </row>
    <row r="1076" spans="1:3" x14ac:dyDescent="0.15">
      <c r="A1076" s="1">
        <f>LibCentral!C1076*1</f>
        <v>0</v>
      </c>
      <c r="B1076">
        <f>LibCentral!A1076</f>
        <v>0</v>
      </c>
      <c r="C1076">
        <f>LibCentral!AA1076</f>
        <v>0</v>
      </c>
    </row>
    <row r="1077" spans="1:3" x14ac:dyDescent="0.15">
      <c r="A1077" s="1">
        <f>LibCentral!C1077*1</f>
        <v>0</v>
      </c>
      <c r="B1077">
        <f>LibCentral!A1077</f>
        <v>0</v>
      </c>
      <c r="C1077">
        <f>LibCentral!AA1077</f>
        <v>0</v>
      </c>
    </row>
    <row r="1078" spans="1:3" x14ac:dyDescent="0.15">
      <c r="A1078" s="1">
        <f>LibCentral!C1078*1</f>
        <v>0</v>
      </c>
      <c r="B1078">
        <f>LibCentral!A1078</f>
        <v>0</v>
      </c>
      <c r="C1078">
        <f>LibCentral!AA1078</f>
        <v>0</v>
      </c>
    </row>
    <row r="1079" spans="1:3" x14ac:dyDescent="0.15">
      <c r="A1079" s="1">
        <f>LibCentral!C1079*1</f>
        <v>0</v>
      </c>
      <c r="B1079">
        <f>LibCentral!A1079</f>
        <v>0</v>
      </c>
      <c r="C1079">
        <f>LibCentral!AA1079</f>
        <v>0</v>
      </c>
    </row>
    <row r="1080" spans="1:3" x14ac:dyDescent="0.15">
      <c r="A1080" s="1">
        <f>LibCentral!C1080*1</f>
        <v>0</v>
      </c>
      <c r="B1080">
        <f>LibCentral!A1080</f>
        <v>0</v>
      </c>
      <c r="C1080">
        <f>LibCentral!AA1080</f>
        <v>0</v>
      </c>
    </row>
    <row r="1081" spans="1:3" x14ac:dyDescent="0.15">
      <c r="A1081" s="1">
        <f>LibCentral!C1081*1</f>
        <v>0</v>
      </c>
      <c r="B1081">
        <f>LibCentral!A1081</f>
        <v>0</v>
      </c>
      <c r="C1081">
        <f>LibCentral!AA1081</f>
        <v>0</v>
      </c>
    </row>
    <row r="1082" spans="1:3" x14ac:dyDescent="0.15">
      <c r="A1082" s="1">
        <f>LibCentral!C1082*1</f>
        <v>0</v>
      </c>
      <c r="B1082">
        <f>LibCentral!A1082</f>
        <v>0</v>
      </c>
      <c r="C1082">
        <f>LibCentral!AA1082</f>
        <v>0</v>
      </c>
    </row>
    <row r="1083" spans="1:3" x14ac:dyDescent="0.15">
      <c r="A1083" s="1">
        <f>LibCentral!C1083*1</f>
        <v>0</v>
      </c>
      <c r="B1083">
        <f>LibCentral!A1083</f>
        <v>0</v>
      </c>
      <c r="C1083">
        <f>LibCentral!AA1083</f>
        <v>0</v>
      </c>
    </row>
    <row r="1084" spans="1:3" x14ac:dyDescent="0.15">
      <c r="A1084" s="1">
        <f>LibCentral!C1084*1</f>
        <v>0</v>
      </c>
      <c r="B1084">
        <f>LibCentral!A1084</f>
        <v>0</v>
      </c>
      <c r="C1084">
        <f>LibCentral!AA1084</f>
        <v>0</v>
      </c>
    </row>
    <row r="1085" spans="1:3" x14ac:dyDescent="0.15">
      <c r="A1085" s="1">
        <f>LibCentral!C1085*1</f>
        <v>0</v>
      </c>
      <c r="B1085">
        <f>LibCentral!A1085</f>
        <v>0</v>
      </c>
      <c r="C1085">
        <f>LibCentral!AA1085</f>
        <v>0</v>
      </c>
    </row>
    <row r="1086" spans="1:3" x14ac:dyDescent="0.15">
      <c r="A1086" s="1">
        <f>LibCentral!C1086*1</f>
        <v>0</v>
      </c>
      <c r="B1086">
        <f>LibCentral!A1086</f>
        <v>0</v>
      </c>
      <c r="C1086">
        <f>LibCentral!AA1086</f>
        <v>0</v>
      </c>
    </row>
    <row r="1087" spans="1:3" x14ac:dyDescent="0.15">
      <c r="A1087" s="1">
        <f>LibCentral!C1087*1</f>
        <v>0</v>
      </c>
      <c r="B1087">
        <f>LibCentral!A1087</f>
        <v>0</v>
      </c>
      <c r="C1087">
        <f>LibCentral!AA1087</f>
        <v>0</v>
      </c>
    </row>
    <row r="1088" spans="1:3" x14ac:dyDescent="0.15">
      <c r="A1088" s="1">
        <f>LibCentral!C1088*1</f>
        <v>0</v>
      </c>
      <c r="B1088">
        <f>LibCentral!A1088</f>
        <v>0</v>
      </c>
      <c r="C1088">
        <f>LibCentral!AA1088</f>
        <v>0</v>
      </c>
    </row>
    <row r="1089" spans="1:3" x14ac:dyDescent="0.15">
      <c r="A1089" s="1">
        <f>LibCentral!C1089*1</f>
        <v>0</v>
      </c>
      <c r="B1089">
        <f>LibCentral!A1089</f>
        <v>0</v>
      </c>
      <c r="C1089">
        <f>LibCentral!AA1089</f>
        <v>0</v>
      </c>
    </row>
    <row r="1090" spans="1:3" x14ac:dyDescent="0.15">
      <c r="A1090" s="1">
        <f>LibCentral!C1090*1</f>
        <v>0</v>
      </c>
      <c r="B1090">
        <f>LibCentral!A1090</f>
        <v>0</v>
      </c>
      <c r="C1090">
        <f>LibCentral!AA1090</f>
        <v>0</v>
      </c>
    </row>
    <row r="1091" spans="1:3" x14ac:dyDescent="0.15">
      <c r="A1091" s="1">
        <f>LibCentral!C1091*1</f>
        <v>0</v>
      </c>
      <c r="B1091">
        <f>LibCentral!A1091</f>
        <v>0</v>
      </c>
      <c r="C1091">
        <f>LibCentral!AA1091</f>
        <v>0</v>
      </c>
    </row>
    <row r="1092" spans="1:3" x14ac:dyDescent="0.15">
      <c r="A1092" s="1">
        <f>LibCentral!C1092*1</f>
        <v>0</v>
      </c>
      <c r="B1092">
        <f>LibCentral!A1092</f>
        <v>0</v>
      </c>
      <c r="C1092">
        <f>LibCentral!AA1092</f>
        <v>0</v>
      </c>
    </row>
    <row r="1093" spans="1:3" x14ac:dyDescent="0.15">
      <c r="A1093" s="1">
        <f>LibCentral!C1093*1</f>
        <v>0</v>
      </c>
      <c r="B1093">
        <f>LibCentral!A1093</f>
        <v>0</v>
      </c>
      <c r="C1093">
        <f>LibCentral!AA1093</f>
        <v>0</v>
      </c>
    </row>
    <row r="1094" spans="1:3" x14ac:dyDescent="0.15">
      <c r="A1094" s="1">
        <f>LibCentral!C1094*1</f>
        <v>0</v>
      </c>
      <c r="B1094">
        <f>LibCentral!A1094</f>
        <v>0</v>
      </c>
      <c r="C1094">
        <f>LibCentral!AA1094</f>
        <v>0</v>
      </c>
    </row>
    <row r="1095" spans="1:3" x14ac:dyDescent="0.15">
      <c r="A1095" s="1">
        <f>LibCentral!C1095*1</f>
        <v>0</v>
      </c>
      <c r="B1095">
        <f>LibCentral!A1095</f>
        <v>0</v>
      </c>
      <c r="C1095">
        <f>LibCentral!AA1095</f>
        <v>0</v>
      </c>
    </row>
    <row r="1096" spans="1:3" x14ac:dyDescent="0.15">
      <c r="A1096" s="1">
        <f>LibCentral!C1096*1</f>
        <v>0</v>
      </c>
      <c r="B1096">
        <f>LibCentral!A1096</f>
        <v>0</v>
      </c>
      <c r="C1096">
        <f>LibCentral!AA1096</f>
        <v>0</v>
      </c>
    </row>
    <row r="1097" spans="1:3" x14ac:dyDescent="0.15">
      <c r="A1097" s="1">
        <f>LibCentral!C1097*1</f>
        <v>0</v>
      </c>
      <c r="B1097">
        <f>LibCentral!A1097</f>
        <v>0</v>
      </c>
      <c r="C1097">
        <f>LibCentral!AA1097</f>
        <v>0</v>
      </c>
    </row>
    <row r="1098" spans="1:3" x14ac:dyDescent="0.15">
      <c r="A1098" s="1">
        <f>LibCentral!C1098*1</f>
        <v>0</v>
      </c>
      <c r="B1098">
        <f>LibCentral!A1098</f>
        <v>0</v>
      </c>
      <c r="C1098">
        <f>LibCentral!AA1098</f>
        <v>0</v>
      </c>
    </row>
    <row r="1099" spans="1:3" x14ac:dyDescent="0.15">
      <c r="A1099" s="1">
        <f>LibCentral!C1099*1</f>
        <v>0</v>
      </c>
      <c r="B1099">
        <f>LibCentral!A1099</f>
        <v>0</v>
      </c>
      <c r="C1099">
        <f>LibCentral!AA1099</f>
        <v>0</v>
      </c>
    </row>
    <row r="1100" spans="1:3" x14ac:dyDescent="0.15">
      <c r="A1100" s="1">
        <f>LibCentral!C1100*1</f>
        <v>0</v>
      </c>
      <c r="B1100">
        <f>LibCentral!A1100</f>
        <v>0</v>
      </c>
      <c r="C1100">
        <f>LibCentral!AA1100</f>
        <v>0</v>
      </c>
    </row>
    <row r="1101" spans="1:3" x14ac:dyDescent="0.15">
      <c r="A1101" s="1">
        <f>LibCentral!C1101*1</f>
        <v>0</v>
      </c>
      <c r="B1101">
        <f>LibCentral!A1101</f>
        <v>0</v>
      </c>
      <c r="C1101">
        <f>LibCentral!AA1101</f>
        <v>0</v>
      </c>
    </row>
    <row r="1102" spans="1:3" x14ac:dyDescent="0.15">
      <c r="A1102" s="1">
        <f>LibCentral!C1102*1</f>
        <v>0</v>
      </c>
      <c r="B1102">
        <f>LibCentral!A1102</f>
        <v>0</v>
      </c>
      <c r="C1102">
        <f>LibCentral!AA1102</f>
        <v>0</v>
      </c>
    </row>
    <row r="1103" spans="1:3" x14ac:dyDescent="0.15">
      <c r="A1103" s="1">
        <f>LibCentral!C1103*1</f>
        <v>0</v>
      </c>
      <c r="B1103">
        <f>LibCentral!A1103</f>
        <v>0</v>
      </c>
      <c r="C1103">
        <f>LibCentral!AA1103</f>
        <v>0</v>
      </c>
    </row>
    <row r="1104" spans="1:3" x14ac:dyDescent="0.15">
      <c r="A1104" s="1">
        <f>LibCentral!C1104*1</f>
        <v>0</v>
      </c>
      <c r="B1104">
        <f>LibCentral!A1104</f>
        <v>0</v>
      </c>
      <c r="C1104">
        <f>LibCentral!AA1104</f>
        <v>0</v>
      </c>
    </row>
    <row r="1105" spans="1:3" x14ac:dyDescent="0.15">
      <c r="A1105" s="1">
        <f>LibCentral!C1105*1</f>
        <v>0</v>
      </c>
      <c r="B1105">
        <f>LibCentral!A1105</f>
        <v>0</v>
      </c>
      <c r="C1105">
        <f>LibCentral!AA1105</f>
        <v>0</v>
      </c>
    </row>
    <row r="1106" spans="1:3" x14ac:dyDescent="0.15">
      <c r="A1106" s="1">
        <f>LibCentral!C1106*1</f>
        <v>0</v>
      </c>
      <c r="B1106">
        <f>LibCentral!A1106</f>
        <v>0</v>
      </c>
      <c r="C1106">
        <f>LibCentral!AA1106</f>
        <v>0</v>
      </c>
    </row>
    <row r="1107" spans="1:3" x14ac:dyDescent="0.15">
      <c r="A1107" s="1">
        <f>LibCentral!C1107*1</f>
        <v>0</v>
      </c>
      <c r="B1107">
        <f>LibCentral!A1107</f>
        <v>0</v>
      </c>
      <c r="C1107">
        <f>LibCentral!AA1107</f>
        <v>0</v>
      </c>
    </row>
    <row r="1108" spans="1:3" x14ac:dyDescent="0.15">
      <c r="A1108" s="1">
        <f>LibCentral!C1108*1</f>
        <v>0</v>
      </c>
      <c r="B1108">
        <f>LibCentral!A1108</f>
        <v>0</v>
      </c>
      <c r="C1108">
        <f>LibCentral!AA1108</f>
        <v>0</v>
      </c>
    </row>
    <row r="1109" spans="1:3" x14ac:dyDescent="0.15">
      <c r="A1109" s="1">
        <f>LibCentral!C1109*1</f>
        <v>0</v>
      </c>
      <c r="B1109">
        <f>LibCentral!A1109</f>
        <v>0</v>
      </c>
      <c r="C1109">
        <f>LibCentral!AA1109</f>
        <v>0</v>
      </c>
    </row>
    <row r="1110" spans="1:3" x14ac:dyDescent="0.15">
      <c r="A1110" s="1">
        <f>LibCentral!C1110*1</f>
        <v>0</v>
      </c>
      <c r="B1110">
        <f>LibCentral!A1110</f>
        <v>0</v>
      </c>
      <c r="C1110">
        <f>LibCentral!AA1110</f>
        <v>0</v>
      </c>
    </row>
    <row r="1111" spans="1:3" x14ac:dyDescent="0.15">
      <c r="A1111" s="1">
        <f>LibCentral!C1111*1</f>
        <v>0</v>
      </c>
      <c r="B1111">
        <f>LibCentral!A1111</f>
        <v>0</v>
      </c>
      <c r="C1111">
        <f>LibCentral!AA1111</f>
        <v>0</v>
      </c>
    </row>
    <row r="1112" spans="1:3" x14ac:dyDescent="0.15">
      <c r="A1112" s="1">
        <f>LibCentral!C1112*1</f>
        <v>0</v>
      </c>
      <c r="B1112">
        <f>LibCentral!A1112</f>
        <v>0</v>
      </c>
      <c r="C1112">
        <f>LibCentral!AA1112</f>
        <v>0</v>
      </c>
    </row>
    <row r="1113" spans="1:3" x14ac:dyDescent="0.15">
      <c r="A1113" s="1">
        <f>LibCentral!C1113*1</f>
        <v>0</v>
      </c>
      <c r="B1113">
        <f>LibCentral!A1113</f>
        <v>0</v>
      </c>
      <c r="C1113">
        <f>LibCentral!AA1113</f>
        <v>0</v>
      </c>
    </row>
    <row r="1114" spans="1:3" x14ac:dyDescent="0.15">
      <c r="A1114" s="1">
        <f>LibCentral!C1114*1</f>
        <v>0</v>
      </c>
      <c r="B1114">
        <f>LibCentral!A1114</f>
        <v>0</v>
      </c>
      <c r="C1114">
        <f>LibCentral!AA1114</f>
        <v>0</v>
      </c>
    </row>
    <row r="1115" spans="1:3" x14ac:dyDescent="0.15">
      <c r="A1115" s="1">
        <f>LibCentral!C1115*1</f>
        <v>0</v>
      </c>
      <c r="B1115">
        <f>LibCentral!A1115</f>
        <v>0</v>
      </c>
      <c r="C1115">
        <f>LibCentral!AA1115</f>
        <v>0</v>
      </c>
    </row>
    <row r="1116" spans="1:3" x14ac:dyDescent="0.15">
      <c r="A1116" s="1">
        <f>LibCentral!C1116*1</f>
        <v>0</v>
      </c>
      <c r="B1116">
        <f>LibCentral!A1116</f>
        <v>0</v>
      </c>
      <c r="C1116">
        <f>LibCentral!AA1116</f>
        <v>0</v>
      </c>
    </row>
    <row r="1117" spans="1:3" x14ac:dyDescent="0.15">
      <c r="A1117" s="1">
        <f>LibCentral!C1117*1</f>
        <v>0</v>
      </c>
      <c r="B1117">
        <f>LibCentral!A1117</f>
        <v>0</v>
      </c>
      <c r="C1117">
        <f>LibCentral!AA1117</f>
        <v>0</v>
      </c>
    </row>
    <row r="1118" spans="1:3" x14ac:dyDescent="0.15">
      <c r="A1118" s="1">
        <f>LibCentral!C1118*1</f>
        <v>0</v>
      </c>
      <c r="B1118">
        <f>LibCentral!A1118</f>
        <v>0</v>
      </c>
      <c r="C1118">
        <f>LibCentral!AA1118</f>
        <v>0</v>
      </c>
    </row>
    <row r="1119" spans="1:3" x14ac:dyDescent="0.15">
      <c r="A1119" s="1">
        <f>LibCentral!C1119*1</f>
        <v>0</v>
      </c>
      <c r="B1119">
        <f>LibCentral!A1119</f>
        <v>0</v>
      </c>
      <c r="C1119">
        <f>LibCentral!AA1119</f>
        <v>0</v>
      </c>
    </row>
    <row r="1120" spans="1:3" x14ac:dyDescent="0.15">
      <c r="A1120" s="1">
        <f>LibCentral!C1120*1</f>
        <v>0</v>
      </c>
      <c r="B1120">
        <f>LibCentral!A1120</f>
        <v>0</v>
      </c>
      <c r="C1120">
        <f>LibCentral!AA1120</f>
        <v>0</v>
      </c>
    </row>
    <row r="1121" spans="1:3" x14ac:dyDescent="0.15">
      <c r="A1121" s="1">
        <f>LibCentral!C1121*1</f>
        <v>0</v>
      </c>
      <c r="B1121">
        <f>LibCentral!A1121</f>
        <v>0</v>
      </c>
      <c r="C1121">
        <f>LibCentral!AA1121</f>
        <v>0</v>
      </c>
    </row>
    <row r="1122" spans="1:3" x14ac:dyDescent="0.15">
      <c r="A1122" s="1">
        <f>LibCentral!C1122*1</f>
        <v>0</v>
      </c>
      <c r="B1122">
        <f>LibCentral!A1122</f>
        <v>0</v>
      </c>
      <c r="C1122">
        <f>LibCentral!AA1122</f>
        <v>0</v>
      </c>
    </row>
    <row r="1123" spans="1:3" x14ac:dyDescent="0.15">
      <c r="A1123" s="1">
        <f>LibCentral!C1123*1</f>
        <v>0</v>
      </c>
      <c r="B1123">
        <f>LibCentral!A1123</f>
        <v>0</v>
      </c>
      <c r="C1123">
        <f>LibCentral!AA1123</f>
        <v>0</v>
      </c>
    </row>
    <row r="1124" spans="1:3" x14ac:dyDescent="0.15">
      <c r="A1124" s="1">
        <f>LibCentral!C1124*1</f>
        <v>0</v>
      </c>
      <c r="B1124">
        <f>LibCentral!A1124</f>
        <v>0</v>
      </c>
      <c r="C1124">
        <f>LibCentral!AA1124</f>
        <v>0</v>
      </c>
    </row>
    <row r="1125" spans="1:3" x14ac:dyDescent="0.15">
      <c r="A1125" s="1">
        <f>LibCentral!C1125*1</f>
        <v>0</v>
      </c>
      <c r="B1125">
        <f>LibCentral!A1125</f>
        <v>0</v>
      </c>
      <c r="C1125">
        <f>LibCentral!AA1125</f>
        <v>0</v>
      </c>
    </row>
    <row r="1126" spans="1:3" x14ac:dyDescent="0.15">
      <c r="A1126" s="1">
        <f>LibCentral!C1126*1</f>
        <v>0</v>
      </c>
      <c r="B1126">
        <f>LibCentral!A1126</f>
        <v>0</v>
      </c>
      <c r="C1126">
        <f>LibCentral!AA1126</f>
        <v>0</v>
      </c>
    </row>
    <row r="1127" spans="1:3" x14ac:dyDescent="0.15">
      <c r="A1127" s="1">
        <f>LibCentral!C1127*1</f>
        <v>0</v>
      </c>
      <c r="B1127">
        <f>LibCentral!A1127</f>
        <v>0</v>
      </c>
      <c r="C1127">
        <f>LibCentral!AA1127</f>
        <v>0</v>
      </c>
    </row>
    <row r="1128" spans="1:3" x14ac:dyDescent="0.15">
      <c r="A1128" s="1">
        <f>LibCentral!C1128*1</f>
        <v>0</v>
      </c>
      <c r="B1128">
        <f>LibCentral!A1128</f>
        <v>0</v>
      </c>
      <c r="C1128">
        <f>LibCentral!AA1128</f>
        <v>0</v>
      </c>
    </row>
    <row r="1129" spans="1:3" x14ac:dyDescent="0.15">
      <c r="A1129" s="1">
        <f>LibCentral!C1129*1</f>
        <v>0</v>
      </c>
      <c r="B1129">
        <f>LibCentral!A1129</f>
        <v>0</v>
      </c>
      <c r="C1129">
        <f>LibCentral!AA1129</f>
        <v>0</v>
      </c>
    </row>
    <row r="1130" spans="1:3" x14ac:dyDescent="0.15">
      <c r="A1130" s="1">
        <f>LibCentral!C1130*1</f>
        <v>0</v>
      </c>
      <c r="B1130">
        <f>LibCentral!A1130</f>
        <v>0</v>
      </c>
      <c r="C1130">
        <f>LibCentral!AA1130</f>
        <v>0</v>
      </c>
    </row>
    <row r="1131" spans="1:3" x14ac:dyDescent="0.15">
      <c r="A1131" s="1">
        <f>LibCentral!C1131*1</f>
        <v>0</v>
      </c>
      <c r="B1131">
        <f>LibCentral!A1131</f>
        <v>0</v>
      </c>
      <c r="C1131">
        <f>LibCentral!AA1131</f>
        <v>0</v>
      </c>
    </row>
    <row r="1132" spans="1:3" x14ac:dyDescent="0.15">
      <c r="A1132" s="1">
        <f>LibCentral!C1132*1</f>
        <v>0</v>
      </c>
      <c r="B1132">
        <f>LibCentral!A1132</f>
        <v>0</v>
      </c>
      <c r="C1132">
        <f>LibCentral!AA1132</f>
        <v>0</v>
      </c>
    </row>
    <row r="1133" spans="1:3" x14ac:dyDescent="0.15">
      <c r="A1133" s="1">
        <f>LibCentral!C1133*1</f>
        <v>0</v>
      </c>
      <c r="B1133">
        <f>LibCentral!A1133</f>
        <v>0</v>
      </c>
      <c r="C1133">
        <f>LibCentral!AA1133</f>
        <v>0</v>
      </c>
    </row>
    <row r="1134" spans="1:3" x14ac:dyDescent="0.15">
      <c r="A1134" s="1">
        <f>LibCentral!C1134*1</f>
        <v>0</v>
      </c>
      <c r="B1134">
        <f>LibCentral!A1134</f>
        <v>0</v>
      </c>
      <c r="C1134">
        <f>LibCentral!AA1134</f>
        <v>0</v>
      </c>
    </row>
    <row r="1135" spans="1:3" x14ac:dyDescent="0.15">
      <c r="A1135" s="1">
        <f>LibCentral!C1135*1</f>
        <v>0</v>
      </c>
      <c r="B1135">
        <f>LibCentral!A1135</f>
        <v>0</v>
      </c>
      <c r="C1135">
        <f>LibCentral!AA1135</f>
        <v>0</v>
      </c>
    </row>
    <row r="1136" spans="1:3" x14ac:dyDescent="0.15">
      <c r="A1136" s="1">
        <f>LibCentral!C1136*1</f>
        <v>0</v>
      </c>
      <c r="B1136">
        <f>LibCentral!A1136</f>
        <v>0</v>
      </c>
      <c r="C1136">
        <f>LibCentral!AA1136</f>
        <v>0</v>
      </c>
    </row>
    <row r="1137" spans="1:3" x14ac:dyDescent="0.15">
      <c r="A1137" s="1">
        <f>LibCentral!C1137*1</f>
        <v>0</v>
      </c>
      <c r="B1137">
        <f>LibCentral!A1137</f>
        <v>0</v>
      </c>
      <c r="C1137">
        <f>LibCentral!AA1137</f>
        <v>0</v>
      </c>
    </row>
    <row r="1138" spans="1:3" x14ac:dyDescent="0.15">
      <c r="A1138" s="1">
        <f>LibCentral!C1138*1</f>
        <v>0</v>
      </c>
      <c r="B1138">
        <f>LibCentral!A1138</f>
        <v>0</v>
      </c>
      <c r="C1138">
        <f>LibCentral!AA1138</f>
        <v>0</v>
      </c>
    </row>
    <row r="1139" spans="1:3" x14ac:dyDescent="0.15">
      <c r="A1139" s="1">
        <f>LibCentral!C1139*1</f>
        <v>0</v>
      </c>
      <c r="B1139">
        <f>LibCentral!A1139</f>
        <v>0</v>
      </c>
      <c r="C1139">
        <f>LibCentral!AA1139</f>
        <v>0</v>
      </c>
    </row>
    <row r="1140" spans="1:3" x14ac:dyDescent="0.15">
      <c r="A1140" s="1">
        <f>LibCentral!C1140*1</f>
        <v>0</v>
      </c>
      <c r="B1140">
        <f>LibCentral!A1140</f>
        <v>0</v>
      </c>
      <c r="C1140">
        <f>LibCentral!AA1140</f>
        <v>0</v>
      </c>
    </row>
    <row r="1141" spans="1:3" x14ac:dyDescent="0.15">
      <c r="A1141" s="1">
        <f>LibCentral!C1141*1</f>
        <v>0</v>
      </c>
      <c r="B1141">
        <f>LibCentral!A1141</f>
        <v>0</v>
      </c>
      <c r="C1141">
        <f>LibCentral!AA1141</f>
        <v>0</v>
      </c>
    </row>
    <row r="1142" spans="1:3" x14ac:dyDescent="0.15">
      <c r="A1142" s="1">
        <f>LibCentral!C1142*1</f>
        <v>0</v>
      </c>
      <c r="B1142">
        <f>LibCentral!A1142</f>
        <v>0</v>
      </c>
      <c r="C1142">
        <f>LibCentral!AA1142</f>
        <v>0</v>
      </c>
    </row>
    <row r="1143" spans="1:3" x14ac:dyDescent="0.15">
      <c r="A1143" s="1">
        <f>LibCentral!C1143*1</f>
        <v>0</v>
      </c>
      <c r="B1143">
        <f>LibCentral!A1143</f>
        <v>0</v>
      </c>
      <c r="C1143">
        <f>LibCentral!AA1143</f>
        <v>0</v>
      </c>
    </row>
    <row r="1144" spans="1:3" x14ac:dyDescent="0.15">
      <c r="A1144" s="1">
        <f>LibCentral!C1144*1</f>
        <v>0</v>
      </c>
      <c r="B1144">
        <f>LibCentral!A1144</f>
        <v>0</v>
      </c>
      <c r="C1144">
        <f>LibCentral!AA1144</f>
        <v>0</v>
      </c>
    </row>
    <row r="1145" spans="1:3" x14ac:dyDescent="0.15">
      <c r="A1145" s="1">
        <f>LibCentral!C1145*1</f>
        <v>0</v>
      </c>
      <c r="B1145">
        <f>LibCentral!A1145</f>
        <v>0</v>
      </c>
      <c r="C1145">
        <f>LibCentral!AA1145</f>
        <v>0</v>
      </c>
    </row>
    <row r="1146" spans="1:3" x14ac:dyDescent="0.15">
      <c r="A1146" s="1">
        <f>LibCentral!C1146*1</f>
        <v>0</v>
      </c>
      <c r="B1146">
        <f>LibCentral!A1146</f>
        <v>0</v>
      </c>
      <c r="C1146">
        <f>LibCentral!AA1146</f>
        <v>0</v>
      </c>
    </row>
    <row r="1147" spans="1:3" x14ac:dyDescent="0.15">
      <c r="A1147" s="1">
        <f>LibCentral!C1147*1</f>
        <v>0</v>
      </c>
      <c r="B1147">
        <f>LibCentral!A1147</f>
        <v>0</v>
      </c>
      <c r="C1147">
        <f>LibCentral!AA1147</f>
        <v>0</v>
      </c>
    </row>
    <row r="1148" spans="1:3" x14ac:dyDescent="0.15">
      <c r="A1148" s="1">
        <f>LibCentral!C1148*1</f>
        <v>0</v>
      </c>
      <c r="B1148">
        <f>LibCentral!A1148</f>
        <v>0</v>
      </c>
      <c r="C1148">
        <f>LibCentral!AA1148</f>
        <v>0</v>
      </c>
    </row>
    <row r="1149" spans="1:3" x14ac:dyDescent="0.15">
      <c r="A1149" s="1">
        <f>LibCentral!C1149*1</f>
        <v>0</v>
      </c>
      <c r="B1149">
        <f>LibCentral!A1149</f>
        <v>0</v>
      </c>
      <c r="C1149">
        <f>LibCentral!AA1149</f>
        <v>0</v>
      </c>
    </row>
    <row r="1150" spans="1:3" x14ac:dyDescent="0.15">
      <c r="A1150" s="1">
        <f>LibCentral!C1150*1</f>
        <v>0</v>
      </c>
      <c r="B1150">
        <f>LibCentral!A1150</f>
        <v>0</v>
      </c>
      <c r="C1150">
        <f>LibCentral!AA1150</f>
        <v>0</v>
      </c>
    </row>
    <row r="1151" spans="1:3" x14ac:dyDescent="0.15">
      <c r="A1151" s="1">
        <f>LibCentral!C1151*1</f>
        <v>0</v>
      </c>
      <c r="B1151">
        <f>LibCentral!A1151</f>
        <v>0</v>
      </c>
      <c r="C1151">
        <f>LibCentral!AA1151</f>
        <v>0</v>
      </c>
    </row>
    <row r="1152" spans="1:3" x14ac:dyDescent="0.15">
      <c r="A1152" s="1">
        <f>LibCentral!C1152*1</f>
        <v>0</v>
      </c>
      <c r="B1152">
        <f>LibCentral!A1152</f>
        <v>0</v>
      </c>
      <c r="C1152">
        <f>LibCentral!AA1152</f>
        <v>0</v>
      </c>
    </row>
    <row r="1153" spans="1:3" x14ac:dyDescent="0.15">
      <c r="A1153" s="1">
        <f>LibCentral!C1153*1</f>
        <v>0</v>
      </c>
      <c r="B1153">
        <f>LibCentral!A1153</f>
        <v>0</v>
      </c>
      <c r="C1153">
        <f>LibCentral!AA1153</f>
        <v>0</v>
      </c>
    </row>
    <row r="1154" spans="1:3" x14ac:dyDescent="0.15">
      <c r="A1154" s="1">
        <f>LibCentral!C1154*1</f>
        <v>0</v>
      </c>
      <c r="B1154">
        <f>LibCentral!A1154</f>
        <v>0</v>
      </c>
      <c r="C1154">
        <f>LibCentral!AA1154</f>
        <v>0</v>
      </c>
    </row>
    <row r="1155" spans="1:3" x14ac:dyDescent="0.15">
      <c r="A1155" s="1">
        <f>LibCentral!C1155*1</f>
        <v>0</v>
      </c>
      <c r="B1155">
        <f>LibCentral!A1155</f>
        <v>0</v>
      </c>
      <c r="C1155">
        <f>LibCentral!AA1155</f>
        <v>0</v>
      </c>
    </row>
    <row r="1156" spans="1:3" x14ac:dyDescent="0.15">
      <c r="A1156" s="1">
        <f>LibCentral!C1156*1</f>
        <v>0</v>
      </c>
      <c r="B1156">
        <f>LibCentral!A1156</f>
        <v>0</v>
      </c>
      <c r="C1156">
        <f>LibCentral!AA1156</f>
        <v>0</v>
      </c>
    </row>
    <row r="1157" spans="1:3" x14ac:dyDescent="0.15">
      <c r="A1157" s="1">
        <f>LibCentral!C1157*1</f>
        <v>0</v>
      </c>
      <c r="B1157">
        <f>LibCentral!A1157</f>
        <v>0</v>
      </c>
      <c r="C1157">
        <f>LibCentral!AA1157</f>
        <v>0</v>
      </c>
    </row>
    <row r="1158" spans="1:3" x14ac:dyDescent="0.15">
      <c r="A1158" s="1">
        <f>LibCentral!C1158*1</f>
        <v>0</v>
      </c>
      <c r="B1158">
        <f>LibCentral!A1158</f>
        <v>0</v>
      </c>
      <c r="C1158">
        <f>LibCentral!AA1158</f>
        <v>0</v>
      </c>
    </row>
    <row r="1159" spans="1:3" x14ac:dyDescent="0.15">
      <c r="A1159" s="1">
        <f>LibCentral!C1159*1</f>
        <v>0</v>
      </c>
      <c r="B1159">
        <f>LibCentral!A1159</f>
        <v>0</v>
      </c>
      <c r="C1159">
        <f>LibCentral!AA1159</f>
        <v>0</v>
      </c>
    </row>
    <row r="1160" spans="1:3" x14ac:dyDescent="0.15">
      <c r="A1160" s="1">
        <f>LibCentral!C1160*1</f>
        <v>0</v>
      </c>
      <c r="B1160">
        <f>LibCentral!A1160</f>
        <v>0</v>
      </c>
      <c r="C1160">
        <f>LibCentral!AA1160</f>
        <v>0</v>
      </c>
    </row>
    <row r="1161" spans="1:3" x14ac:dyDescent="0.15">
      <c r="A1161" s="1">
        <f>LibCentral!C1161*1</f>
        <v>0</v>
      </c>
      <c r="B1161">
        <f>LibCentral!A1161</f>
        <v>0</v>
      </c>
      <c r="C1161">
        <f>LibCentral!AA1161</f>
        <v>0</v>
      </c>
    </row>
    <row r="1162" spans="1:3" x14ac:dyDescent="0.15">
      <c r="A1162" s="1">
        <f>LibCentral!C1162*1</f>
        <v>0</v>
      </c>
      <c r="B1162">
        <f>LibCentral!A1162</f>
        <v>0</v>
      </c>
      <c r="C1162">
        <f>LibCentral!AA1162</f>
        <v>0</v>
      </c>
    </row>
    <row r="1163" spans="1:3" x14ac:dyDescent="0.15">
      <c r="A1163" s="1">
        <f>LibCentral!C1163*1</f>
        <v>0</v>
      </c>
      <c r="B1163">
        <f>LibCentral!A1163</f>
        <v>0</v>
      </c>
      <c r="C1163">
        <f>LibCentral!AA1163</f>
        <v>0</v>
      </c>
    </row>
    <row r="1164" spans="1:3" x14ac:dyDescent="0.15">
      <c r="A1164" s="1">
        <f>LibCentral!C1164*1</f>
        <v>0</v>
      </c>
      <c r="B1164">
        <f>LibCentral!A1164</f>
        <v>0</v>
      </c>
      <c r="C1164">
        <f>LibCentral!AA1164</f>
        <v>0</v>
      </c>
    </row>
    <row r="1165" spans="1:3" x14ac:dyDescent="0.15">
      <c r="A1165" s="1">
        <f>LibCentral!C1165*1</f>
        <v>0</v>
      </c>
      <c r="B1165">
        <f>LibCentral!A1165</f>
        <v>0</v>
      </c>
      <c r="C1165">
        <f>LibCentral!AA1165</f>
        <v>0</v>
      </c>
    </row>
    <row r="1166" spans="1:3" x14ac:dyDescent="0.15">
      <c r="A1166" s="1">
        <f>LibCentral!C1166*1</f>
        <v>0</v>
      </c>
      <c r="B1166">
        <f>LibCentral!A1166</f>
        <v>0</v>
      </c>
      <c r="C1166">
        <f>LibCentral!AA1166</f>
        <v>0</v>
      </c>
    </row>
    <row r="1167" spans="1:3" x14ac:dyDescent="0.15">
      <c r="A1167" s="1">
        <f>LibCentral!C1167*1</f>
        <v>0</v>
      </c>
      <c r="B1167">
        <f>LibCentral!A1167</f>
        <v>0</v>
      </c>
      <c r="C1167">
        <f>LibCentral!AA1167</f>
        <v>0</v>
      </c>
    </row>
    <row r="1168" spans="1:3" x14ac:dyDescent="0.15">
      <c r="A1168" s="1">
        <f>LibCentral!C1168*1</f>
        <v>0</v>
      </c>
      <c r="B1168">
        <f>LibCentral!A1168</f>
        <v>0</v>
      </c>
      <c r="C1168">
        <f>LibCentral!AA1168</f>
        <v>0</v>
      </c>
    </row>
    <row r="1169" spans="1:3" x14ac:dyDescent="0.15">
      <c r="A1169" s="1">
        <f>LibCentral!C1169*1</f>
        <v>0</v>
      </c>
      <c r="B1169">
        <f>LibCentral!A1169</f>
        <v>0</v>
      </c>
      <c r="C1169">
        <f>LibCentral!AA1169</f>
        <v>0</v>
      </c>
    </row>
    <row r="1170" spans="1:3" x14ac:dyDescent="0.15">
      <c r="A1170" s="1">
        <f>LibCentral!C1170*1</f>
        <v>0</v>
      </c>
      <c r="B1170">
        <f>LibCentral!A1170</f>
        <v>0</v>
      </c>
      <c r="C1170">
        <f>LibCentral!AA1170</f>
        <v>0</v>
      </c>
    </row>
    <row r="1171" spans="1:3" x14ac:dyDescent="0.15">
      <c r="A1171" s="1">
        <f>LibCentral!C1171*1</f>
        <v>0</v>
      </c>
      <c r="B1171">
        <f>LibCentral!A1171</f>
        <v>0</v>
      </c>
      <c r="C1171">
        <f>LibCentral!AA1171</f>
        <v>0</v>
      </c>
    </row>
    <row r="1172" spans="1:3" x14ac:dyDescent="0.15">
      <c r="A1172" s="1">
        <f>LibCentral!C1172*1</f>
        <v>0</v>
      </c>
      <c r="B1172">
        <f>LibCentral!A1172</f>
        <v>0</v>
      </c>
      <c r="C1172">
        <f>LibCentral!AA1172</f>
        <v>0</v>
      </c>
    </row>
    <row r="1173" spans="1:3" x14ac:dyDescent="0.15">
      <c r="A1173" s="1">
        <f>LibCentral!C1173*1</f>
        <v>0</v>
      </c>
      <c r="B1173">
        <f>LibCentral!A1173</f>
        <v>0</v>
      </c>
      <c r="C1173">
        <f>LibCentral!AA1173</f>
        <v>0</v>
      </c>
    </row>
    <row r="1174" spans="1:3" x14ac:dyDescent="0.15">
      <c r="A1174" s="1">
        <f>LibCentral!C1174*1</f>
        <v>0</v>
      </c>
      <c r="B1174">
        <f>LibCentral!A1174</f>
        <v>0</v>
      </c>
      <c r="C1174">
        <f>LibCentral!AA1174</f>
        <v>0</v>
      </c>
    </row>
    <row r="1175" spans="1:3" x14ac:dyDescent="0.15">
      <c r="A1175" s="1">
        <f>LibCentral!C1175*1</f>
        <v>0</v>
      </c>
      <c r="B1175">
        <f>LibCentral!A1175</f>
        <v>0</v>
      </c>
      <c r="C1175">
        <f>LibCentral!AA1175</f>
        <v>0</v>
      </c>
    </row>
    <row r="1176" spans="1:3" x14ac:dyDescent="0.15">
      <c r="A1176" s="1">
        <f>LibCentral!C1176*1</f>
        <v>0</v>
      </c>
      <c r="B1176">
        <f>LibCentral!A1176</f>
        <v>0</v>
      </c>
      <c r="C1176">
        <f>LibCentral!AA1176</f>
        <v>0</v>
      </c>
    </row>
    <row r="1177" spans="1:3" x14ac:dyDescent="0.15">
      <c r="A1177" s="1">
        <f>LibCentral!C1177*1</f>
        <v>0</v>
      </c>
      <c r="B1177">
        <f>LibCentral!A1177</f>
        <v>0</v>
      </c>
      <c r="C1177">
        <f>LibCentral!AA1177</f>
        <v>0</v>
      </c>
    </row>
    <row r="1178" spans="1:3" x14ac:dyDescent="0.15">
      <c r="A1178" s="1">
        <f>LibCentral!C1178*1</f>
        <v>0</v>
      </c>
      <c r="B1178">
        <f>LibCentral!A1178</f>
        <v>0</v>
      </c>
      <c r="C1178">
        <f>LibCentral!AA1178</f>
        <v>0</v>
      </c>
    </row>
    <row r="1179" spans="1:3" x14ac:dyDescent="0.15">
      <c r="A1179" s="1">
        <f>LibCentral!C1179*1</f>
        <v>0</v>
      </c>
      <c r="B1179">
        <f>LibCentral!A1179</f>
        <v>0</v>
      </c>
      <c r="C1179">
        <f>LibCentral!AA1179</f>
        <v>0</v>
      </c>
    </row>
    <row r="1180" spans="1:3" x14ac:dyDescent="0.15">
      <c r="A1180" s="1">
        <f>LibCentral!C1180*1</f>
        <v>0</v>
      </c>
      <c r="B1180">
        <f>LibCentral!A1180</f>
        <v>0</v>
      </c>
      <c r="C1180">
        <f>LibCentral!AA1180</f>
        <v>0</v>
      </c>
    </row>
    <row r="1181" spans="1:3" x14ac:dyDescent="0.15">
      <c r="A1181" s="1">
        <f>LibCentral!C1181*1</f>
        <v>0</v>
      </c>
      <c r="B1181">
        <f>LibCentral!A1181</f>
        <v>0</v>
      </c>
      <c r="C1181">
        <f>LibCentral!AA1181</f>
        <v>0</v>
      </c>
    </row>
    <row r="1182" spans="1:3" x14ac:dyDescent="0.15">
      <c r="A1182" s="1">
        <f>LibCentral!C1182*1</f>
        <v>0</v>
      </c>
      <c r="B1182">
        <f>LibCentral!A1182</f>
        <v>0</v>
      </c>
      <c r="C1182">
        <f>LibCentral!AA1182</f>
        <v>0</v>
      </c>
    </row>
    <row r="1183" spans="1:3" x14ac:dyDescent="0.15">
      <c r="A1183" s="1">
        <f>LibCentral!C1183*1</f>
        <v>0</v>
      </c>
      <c r="B1183">
        <f>LibCentral!A1183</f>
        <v>0</v>
      </c>
      <c r="C1183">
        <f>LibCentral!AA1183</f>
        <v>0</v>
      </c>
    </row>
    <row r="1184" spans="1:3" x14ac:dyDescent="0.15">
      <c r="A1184" s="1">
        <f>LibCentral!C1184*1</f>
        <v>0</v>
      </c>
      <c r="B1184">
        <f>LibCentral!A1184</f>
        <v>0</v>
      </c>
      <c r="C1184">
        <f>LibCentral!AA1184</f>
        <v>0</v>
      </c>
    </row>
    <row r="1185" spans="1:3" x14ac:dyDescent="0.15">
      <c r="A1185" s="1">
        <f>LibCentral!C1185*1</f>
        <v>0</v>
      </c>
      <c r="B1185">
        <f>LibCentral!A1185</f>
        <v>0</v>
      </c>
      <c r="C1185">
        <f>LibCentral!AA1185</f>
        <v>0</v>
      </c>
    </row>
    <row r="1186" spans="1:3" x14ac:dyDescent="0.15">
      <c r="A1186" s="1">
        <f>LibCentral!C1186*1</f>
        <v>0</v>
      </c>
      <c r="B1186">
        <f>LibCentral!A1186</f>
        <v>0</v>
      </c>
      <c r="C1186">
        <f>LibCentral!AA1186</f>
        <v>0</v>
      </c>
    </row>
    <row r="1187" spans="1:3" x14ac:dyDescent="0.15">
      <c r="A1187" s="1">
        <f>LibCentral!C1187*1</f>
        <v>0</v>
      </c>
      <c r="B1187">
        <f>LibCentral!A1187</f>
        <v>0</v>
      </c>
      <c r="C1187">
        <f>LibCentral!AA1187</f>
        <v>0</v>
      </c>
    </row>
    <row r="1188" spans="1:3" x14ac:dyDescent="0.15">
      <c r="A1188" s="1">
        <f>LibCentral!C1188*1</f>
        <v>0</v>
      </c>
      <c r="B1188">
        <f>LibCentral!A1188</f>
        <v>0</v>
      </c>
      <c r="C1188">
        <f>LibCentral!AA1188</f>
        <v>0</v>
      </c>
    </row>
    <row r="1189" spans="1:3" x14ac:dyDescent="0.15">
      <c r="A1189" s="1">
        <f>LibCentral!C1189*1</f>
        <v>0</v>
      </c>
      <c r="B1189">
        <f>LibCentral!A1189</f>
        <v>0</v>
      </c>
      <c r="C1189">
        <f>LibCentral!AA1189</f>
        <v>0</v>
      </c>
    </row>
    <row r="1190" spans="1:3" x14ac:dyDescent="0.15">
      <c r="A1190" s="1">
        <f>LibCentral!C1190*1</f>
        <v>0</v>
      </c>
      <c r="B1190">
        <f>LibCentral!A1190</f>
        <v>0</v>
      </c>
      <c r="C1190">
        <f>LibCentral!AA1190</f>
        <v>0</v>
      </c>
    </row>
    <row r="1191" spans="1:3" x14ac:dyDescent="0.15">
      <c r="A1191" s="1">
        <f>LibCentral!C1191*1</f>
        <v>0</v>
      </c>
      <c r="B1191">
        <f>LibCentral!A1191</f>
        <v>0</v>
      </c>
      <c r="C1191">
        <f>LibCentral!AA1191</f>
        <v>0</v>
      </c>
    </row>
    <row r="1192" spans="1:3" x14ac:dyDescent="0.15">
      <c r="A1192" s="1">
        <f>LibCentral!C1192*1</f>
        <v>0</v>
      </c>
      <c r="B1192">
        <f>LibCentral!A1192</f>
        <v>0</v>
      </c>
      <c r="C1192">
        <f>LibCentral!AA1192</f>
        <v>0</v>
      </c>
    </row>
    <row r="1193" spans="1:3" x14ac:dyDescent="0.15">
      <c r="A1193" s="1">
        <f>LibCentral!C1193*1</f>
        <v>0</v>
      </c>
      <c r="B1193">
        <f>LibCentral!A1193</f>
        <v>0</v>
      </c>
      <c r="C1193">
        <f>LibCentral!AA1193</f>
        <v>0</v>
      </c>
    </row>
    <row r="1194" spans="1:3" x14ac:dyDescent="0.15">
      <c r="A1194" s="1">
        <f>LibCentral!C1194*1</f>
        <v>0</v>
      </c>
      <c r="B1194">
        <f>LibCentral!A1194</f>
        <v>0</v>
      </c>
      <c r="C1194">
        <f>LibCentral!AA1194</f>
        <v>0</v>
      </c>
    </row>
    <row r="1195" spans="1:3" x14ac:dyDescent="0.15">
      <c r="A1195" s="1">
        <f>LibCentral!C1195*1</f>
        <v>0</v>
      </c>
      <c r="B1195">
        <f>LibCentral!A1195</f>
        <v>0</v>
      </c>
      <c r="C1195">
        <f>LibCentral!AA1195</f>
        <v>0</v>
      </c>
    </row>
    <row r="1196" spans="1:3" x14ac:dyDescent="0.15">
      <c r="A1196" s="1">
        <f>LibCentral!C1196*1</f>
        <v>0</v>
      </c>
      <c r="B1196">
        <f>LibCentral!A1196</f>
        <v>0</v>
      </c>
      <c r="C1196">
        <f>LibCentral!AA1196</f>
        <v>0</v>
      </c>
    </row>
    <row r="1197" spans="1:3" x14ac:dyDescent="0.15">
      <c r="A1197" s="1">
        <f>LibCentral!C1197*1</f>
        <v>0</v>
      </c>
      <c r="B1197">
        <f>LibCentral!A1197</f>
        <v>0</v>
      </c>
      <c r="C1197">
        <f>LibCentral!AA1197</f>
        <v>0</v>
      </c>
    </row>
    <row r="1198" spans="1:3" x14ac:dyDescent="0.15">
      <c r="A1198" s="1">
        <f>LibCentral!C1198*1</f>
        <v>0</v>
      </c>
      <c r="B1198">
        <f>LibCentral!A1198</f>
        <v>0</v>
      </c>
      <c r="C1198">
        <f>LibCentral!AA1198</f>
        <v>0</v>
      </c>
    </row>
    <row r="1199" spans="1:3" x14ac:dyDescent="0.15">
      <c r="A1199" s="1">
        <f>LibCentral!C1199*1</f>
        <v>0</v>
      </c>
      <c r="B1199">
        <f>LibCentral!A1199</f>
        <v>0</v>
      </c>
      <c r="C1199">
        <f>LibCentral!AA1199</f>
        <v>0</v>
      </c>
    </row>
    <row r="1200" spans="1:3" x14ac:dyDescent="0.15">
      <c r="A1200" s="1">
        <f>LibCentral!C1200*1</f>
        <v>0</v>
      </c>
      <c r="B1200">
        <f>LibCentral!A1200</f>
        <v>0</v>
      </c>
      <c r="C1200">
        <f>LibCentral!AA1200</f>
        <v>0</v>
      </c>
    </row>
    <row r="1201" spans="1:3" x14ac:dyDescent="0.15">
      <c r="A1201" s="1">
        <f>LibCentral!C1201*1</f>
        <v>0</v>
      </c>
      <c r="B1201">
        <f>LibCentral!A1201</f>
        <v>0</v>
      </c>
      <c r="C1201">
        <f>LibCentral!AA1201</f>
        <v>0</v>
      </c>
    </row>
    <row r="1202" spans="1:3" x14ac:dyDescent="0.15">
      <c r="A1202" s="1">
        <f>LibCentral!C1202*1</f>
        <v>0</v>
      </c>
      <c r="B1202">
        <f>LibCentral!A1202</f>
        <v>0</v>
      </c>
      <c r="C1202">
        <f>LibCentral!AA1202</f>
        <v>0</v>
      </c>
    </row>
    <row r="1203" spans="1:3" x14ac:dyDescent="0.15">
      <c r="A1203" s="1">
        <f>LibCentral!C1203*1</f>
        <v>0</v>
      </c>
      <c r="B1203">
        <f>LibCentral!A1203</f>
        <v>0</v>
      </c>
      <c r="C1203">
        <f>LibCentral!AA1203</f>
        <v>0</v>
      </c>
    </row>
    <row r="1204" spans="1:3" x14ac:dyDescent="0.15">
      <c r="A1204" s="1">
        <f>LibCentral!C1204*1</f>
        <v>0</v>
      </c>
      <c r="B1204">
        <f>LibCentral!A1204</f>
        <v>0</v>
      </c>
      <c r="C1204">
        <f>LibCentral!AA1204</f>
        <v>0</v>
      </c>
    </row>
    <row r="1205" spans="1:3" x14ac:dyDescent="0.15">
      <c r="A1205" s="1">
        <f>LibCentral!C1205*1</f>
        <v>0</v>
      </c>
      <c r="B1205">
        <f>LibCentral!A1205</f>
        <v>0</v>
      </c>
      <c r="C1205">
        <f>LibCentral!AA1205</f>
        <v>0</v>
      </c>
    </row>
    <row r="1206" spans="1:3" x14ac:dyDescent="0.15">
      <c r="A1206" s="1">
        <f>LibCentral!C1206*1</f>
        <v>0</v>
      </c>
      <c r="B1206">
        <f>LibCentral!A1206</f>
        <v>0</v>
      </c>
      <c r="C1206">
        <f>LibCentral!AA1206</f>
        <v>0</v>
      </c>
    </row>
    <row r="1207" spans="1:3" x14ac:dyDescent="0.15">
      <c r="A1207" s="1">
        <f>LibCentral!C1207*1</f>
        <v>0</v>
      </c>
      <c r="B1207">
        <f>LibCentral!A1207</f>
        <v>0</v>
      </c>
      <c r="C1207">
        <f>LibCentral!AA1207</f>
        <v>0</v>
      </c>
    </row>
    <row r="1208" spans="1:3" x14ac:dyDescent="0.15">
      <c r="A1208" s="1">
        <f>LibCentral!C1208*1</f>
        <v>0</v>
      </c>
      <c r="B1208">
        <f>LibCentral!A1208</f>
        <v>0</v>
      </c>
      <c r="C1208">
        <f>LibCentral!AA1208</f>
        <v>0</v>
      </c>
    </row>
    <row r="1209" spans="1:3" x14ac:dyDescent="0.15">
      <c r="A1209" s="1">
        <f>LibCentral!C1209*1</f>
        <v>0</v>
      </c>
      <c r="B1209">
        <f>LibCentral!A1209</f>
        <v>0</v>
      </c>
      <c r="C1209">
        <f>LibCentral!AA1209</f>
        <v>0</v>
      </c>
    </row>
    <row r="1210" spans="1:3" x14ac:dyDescent="0.15">
      <c r="A1210" s="1">
        <f>LibCentral!C1210*1</f>
        <v>0</v>
      </c>
      <c r="B1210">
        <f>LibCentral!A1210</f>
        <v>0</v>
      </c>
      <c r="C1210">
        <f>LibCentral!AA1210</f>
        <v>0</v>
      </c>
    </row>
    <row r="1211" spans="1:3" x14ac:dyDescent="0.15">
      <c r="A1211" s="1">
        <f>LibCentral!C1211*1</f>
        <v>0</v>
      </c>
      <c r="B1211">
        <f>LibCentral!A1211</f>
        <v>0</v>
      </c>
      <c r="C1211">
        <f>LibCentral!AA1211</f>
        <v>0</v>
      </c>
    </row>
    <row r="1212" spans="1:3" x14ac:dyDescent="0.15">
      <c r="A1212" s="1">
        <f>LibCentral!C1212*1</f>
        <v>0</v>
      </c>
      <c r="B1212">
        <f>LibCentral!A1212</f>
        <v>0</v>
      </c>
      <c r="C1212">
        <f>LibCentral!AA1212</f>
        <v>0</v>
      </c>
    </row>
    <row r="1213" spans="1:3" x14ac:dyDescent="0.15">
      <c r="A1213" s="1">
        <f>LibCentral!C1213*1</f>
        <v>0</v>
      </c>
      <c r="B1213">
        <f>LibCentral!A1213</f>
        <v>0</v>
      </c>
      <c r="C1213">
        <f>LibCentral!AA1213</f>
        <v>0</v>
      </c>
    </row>
    <row r="1214" spans="1:3" x14ac:dyDescent="0.15">
      <c r="A1214" s="1">
        <f>LibCentral!C1214*1</f>
        <v>0</v>
      </c>
      <c r="B1214">
        <f>LibCentral!A1214</f>
        <v>0</v>
      </c>
      <c r="C1214">
        <f>LibCentral!AA1214</f>
        <v>0</v>
      </c>
    </row>
    <row r="1215" spans="1:3" x14ac:dyDescent="0.15">
      <c r="A1215" s="1">
        <f>LibCentral!C1215*1</f>
        <v>0</v>
      </c>
      <c r="B1215">
        <f>LibCentral!A1215</f>
        <v>0</v>
      </c>
      <c r="C1215">
        <f>LibCentral!AA1215</f>
        <v>0</v>
      </c>
    </row>
    <row r="1216" spans="1:3" x14ac:dyDescent="0.15">
      <c r="A1216" s="1">
        <f>LibCentral!C1216*1</f>
        <v>0</v>
      </c>
      <c r="B1216">
        <f>LibCentral!A1216</f>
        <v>0</v>
      </c>
      <c r="C1216">
        <f>LibCentral!AA1216</f>
        <v>0</v>
      </c>
    </row>
    <row r="1217" spans="1:3" x14ac:dyDescent="0.15">
      <c r="A1217" s="1">
        <f>LibCentral!C1217*1</f>
        <v>0</v>
      </c>
      <c r="B1217">
        <f>LibCentral!A1217</f>
        <v>0</v>
      </c>
      <c r="C1217">
        <f>LibCentral!AA1217</f>
        <v>0</v>
      </c>
    </row>
    <row r="1218" spans="1:3" x14ac:dyDescent="0.15">
      <c r="A1218" s="1">
        <f>LibCentral!C1218*1</f>
        <v>0</v>
      </c>
      <c r="B1218">
        <f>LibCentral!A1218</f>
        <v>0</v>
      </c>
      <c r="C1218">
        <f>LibCentral!AA1218</f>
        <v>0</v>
      </c>
    </row>
    <row r="1219" spans="1:3" x14ac:dyDescent="0.15">
      <c r="A1219" s="1">
        <f>LibCentral!C1219*1</f>
        <v>0</v>
      </c>
      <c r="B1219">
        <f>LibCentral!A1219</f>
        <v>0</v>
      </c>
      <c r="C1219">
        <f>LibCentral!AA1219</f>
        <v>0</v>
      </c>
    </row>
    <row r="1220" spans="1:3" x14ac:dyDescent="0.15">
      <c r="A1220" s="1">
        <f>LibCentral!C1220*1</f>
        <v>0</v>
      </c>
      <c r="B1220">
        <f>LibCentral!A1220</f>
        <v>0</v>
      </c>
      <c r="C1220">
        <f>LibCentral!AA1220</f>
        <v>0</v>
      </c>
    </row>
    <row r="1221" spans="1:3" x14ac:dyDescent="0.15">
      <c r="A1221" s="1">
        <f>LibCentral!C1221*1</f>
        <v>0</v>
      </c>
      <c r="B1221">
        <f>LibCentral!A1221</f>
        <v>0</v>
      </c>
      <c r="C1221">
        <f>LibCentral!AA1221</f>
        <v>0</v>
      </c>
    </row>
    <row r="1222" spans="1:3" x14ac:dyDescent="0.15">
      <c r="A1222" s="1">
        <f>LibCentral!C1222*1</f>
        <v>0</v>
      </c>
      <c r="B1222">
        <f>LibCentral!A1222</f>
        <v>0</v>
      </c>
      <c r="C1222">
        <f>LibCentral!AA1222</f>
        <v>0</v>
      </c>
    </row>
    <row r="1223" spans="1:3" x14ac:dyDescent="0.15">
      <c r="A1223" s="1">
        <f>LibCentral!C1223*1</f>
        <v>0</v>
      </c>
      <c r="B1223">
        <f>LibCentral!A1223</f>
        <v>0</v>
      </c>
      <c r="C1223">
        <f>LibCentral!AA1223</f>
        <v>0</v>
      </c>
    </row>
    <row r="1224" spans="1:3" x14ac:dyDescent="0.15">
      <c r="A1224" s="1">
        <f>LibCentral!C1224*1</f>
        <v>0</v>
      </c>
      <c r="B1224">
        <f>LibCentral!A1224</f>
        <v>0</v>
      </c>
      <c r="C1224">
        <f>LibCentral!AA1224</f>
        <v>0</v>
      </c>
    </row>
    <row r="1225" spans="1:3" x14ac:dyDescent="0.15">
      <c r="A1225" s="1">
        <f>LibCentral!C1225*1</f>
        <v>0</v>
      </c>
      <c r="B1225">
        <f>LibCentral!A1225</f>
        <v>0</v>
      </c>
      <c r="C1225">
        <f>LibCentral!AA1225</f>
        <v>0</v>
      </c>
    </row>
    <row r="1226" spans="1:3" x14ac:dyDescent="0.15">
      <c r="A1226" s="1">
        <f>LibCentral!C1226*1</f>
        <v>0</v>
      </c>
      <c r="B1226">
        <f>LibCentral!A1226</f>
        <v>0</v>
      </c>
      <c r="C1226">
        <f>LibCentral!AA1226</f>
        <v>0</v>
      </c>
    </row>
    <row r="1227" spans="1:3" x14ac:dyDescent="0.15">
      <c r="A1227" s="1">
        <f>LibCentral!C1227*1</f>
        <v>0</v>
      </c>
      <c r="B1227">
        <f>LibCentral!A1227</f>
        <v>0</v>
      </c>
      <c r="C1227">
        <f>LibCentral!AA1227</f>
        <v>0</v>
      </c>
    </row>
    <row r="1228" spans="1:3" x14ac:dyDescent="0.15">
      <c r="A1228" s="1">
        <f>LibCentral!C1228*1</f>
        <v>0</v>
      </c>
      <c r="B1228">
        <f>LibCentral!A1228</f>
        <v>0</v>
      </c>
      <c r="C1228">
        <f>LibCentral!AA1228</f>
        <v>0</v>
      </c>
    </row>
    <row r="1229" spans="1:3" x14ac:dyDescent="0.15">
      <c r="A1229" s="1">
        <f>LibCentral!C1229*1</f>
        <v>0</v>
      </c>
      <c r="B1229">
        <f>LibCentral!A1229</f>
        <v>0</v>
      </c>
      <c r="C1229">
        <f>LibCentral!AA1229</f>
        <v>0</v>
      </c>
    </row>
    <row r="1230" spans="1:3" x14ac:dyDescent="0.15">
      <c r="A1230" s="1">
        <f>LibCentral!C1230*1</f>
        <v>0</v>
      </c>
      <c r="B1230">
        <f>LibCentral!A1230</f>
        <v>0</v>
      </c>
      <c r="C1230">
        <f>LibCentral!AA1230</f>
        <v>0</v>
      </c>
    </row>
    <row r="1231" spans="1:3" x14ac:dyDescent="0.15">
      <c r="A1231" s="1">
        <f>LibCentral!C1231*1</f>
        <v>0</v>
      </c>
      <c r="B1231">
        <f>LibCentral!A1231</f>
        <v>0</v>
      </c>
      <c r="C1231">
        <f>LibCentral!AA1231</f>
        <v>0</v>
      </c>
    </row>
    <row r="1232" spans="1:3" x14ac:dyDescent="0.15">
      <c r="A1232" s="1">
        <f>LibCentral!C1232*1</f>
        <v>0</v>
      </c>
      <c r="B1232">
        <f>LibCentral!A1232</f>
        <v>0</v>
      </c>
      <c r="C1232">
        <f>LibCentral!AA1232</f>
        <v>0</v>
      </c>
    </row>
    <row r="1233" spans="1:3" x14ac:dyDescent="0.15">
      <c r="A1233" s="1">
        <f>LibCentral!C1233*1</f>
        <v>0</v>
      </c>
      <c r="B1233">
        <f>LibCentral!A1233</f>
        <v>0</v>
      </c>
      <c r="C1233">
        <f>LibCentral!AA1233</f>
        <v>0</v>
      </c>
    </row>
    <row r="1234" spans="1:3" x14ac:dyDescent="0.15">
      <c r="A1234" s="1">
        <f>LibCentral!C1234*1</f>
        <v>0</v>
      </c>
      <c r="B1234">
        <f>LibCentral!A1234</f>
        <v>0</v>
      </c>
      <c r="C1234">
        <f>LibCentral!AA1234</f>
        <v>0</v>
      </c>
    </row>
    <row r="1235" spans="1:3" x14ac:dyDescent="0.15">
      <c r="A1235" s="1">
        <f>LibCentral!C1235*1</f>
        <v>0</v>
      </c>
      <c r="B1235">
        <f>LibCentral!A1235</f>
        <v>0</v>
      </c>
      <c r="C1235">
        <f>LibCentral!AA1235</f>
        <v>0</v>
      </c>
    </row>
    <row r="1236" spans="1:3" x14ac:dyDescent="0.15">
      <c r="A1236" s="1">
        <f>LibCentral!C1236*1</f>
        <v>0</v>
      </c>
      <c r="B1236">
        <f>LibCentral!A1236</f>
        <v>0</v>
      </c>
      <c r="C1236">
        <f>LibCentral!AA1236</f>
        <v>0</v>
      </c>
    </row>
    <row r="1237" spans="1:3" x14ac:dyDescent="0.15">
      <c r="A1237" s="1">
        <f>LibCentral!C1237*1</f>
        <v>0</v>
      </c>
      <c r="B1237">
        <f>LibCentral!A1237</f>
        <v>0</v>
      </c>
      <c r="C1237">
        <f>LibCentral!AA1237</f>
        <v>0</v>
      </c>
    </row>
    <row r="1238" spans="1:3" x14ac:dyDescent="0.15">
      <c r="A1238" s="1">
        <f>LibCentral!C1238*1</f>
        <v>0</v>
      </c>
      <c r="B1238">
        <f>LibCentral!A1238</f>
        <v>0</v>
      </c>
      <c r="C1238">
        <f>LibCentral!AA1238</f>
        <v>0</v>
      </c>
    </row>
    <row r="1239" spans="1:3" x14ac:dyDescent="0.15">
      <c r="A1239" s="1">
        <f>LibCentral!C1239*1</f>
        <v>0</v>
      </c>
      <c r="B1239">
        <f>LibCentral!A1239</f>
        <v>0</v>
      </c>
      <c r="C1239">
        <f>LibCentral!AA1239</f>
        <v>0</v>
      </c>
    </row>
    <row r="1240" spans="1:3" x14ac:dyDescent="0.15">
      <c r="A1240" s="1">
        <f>LibCentral!C1240*1</f>
        <v>0</v>
      </c>
      <c r="B1240">
        <f>LibCentral!A1240</f>
        <v>0</v>
      </c>
      <c r="C1240">
        <f>LibCentral!AA1240</f>
        <v>0</v>
      </c>
    </row>
    <row r="1241" spans="1:3" x14ac:dyDescent="0.15">
      <c r="A1241" s="1">
        <f>LibCentral!C1241*1</f>
        <v>0</v>
      </c>
      <c r="B1241">
        <f>LibCentral!A1241</f>
        <v>0</v>
      </c>
      <c r="C1241">
        <f>LibCentral!AA1241</f>
        <v>0</v>
      </c>
    </row>
    <row r="1242" spans="1:3" x14ac:dyDescent="0.15">
      <c r="A1242" s="1">
        <f>LibCentral!C1242*1</f>
        <v>0</v>
      </c>
      <c r="B1242">
        <f>LibCentral!A1242</f>
        <v>0</v>
      </c>
      <c r="C1242">
        <f>LibCentral!AA1242</f>
        <v>0</v>
      </c>
    </row>
    <row r="1243" spans="1:3" x14ac:dyDescent="0.15">
      <c r="A1243" s="1">
        <f>LibCentral!C1243*1</f>
        <v>0</v>
      </c>
      <c r="B1243">
        <f>LibCentral!A1243</f>
        <v>0</v>
      </c>
      <c r="C1243">
        <f>LibCentral!AA1243</f>
        <v>0</v>
      </c>
    </row>
    <row r="1244" spans="1:3" x14ac:dyDescent="0.15">
      <c r="A1244" s="1">
        <f>LibCentral!C1244*1</f>
        <v>0</v>
      </c>
      <c r="B1244">
        <f>LibCentral!A1244</f>
        <v>0</v>
      </c>
      <c r="C1244">
        <f>LibCentral!AA1244</f>
        <v>0</v>
      </c>
    </row>
    <row r="1245" spans="1:3" x14ac:dyDescent="0.15">
      <c r="A1245" s="1">
        <f>LibCentral!C1245*1</f>
        <v>0</v>
      </c>
      <c r="B1245">
        <f>LibCentral!A1245</f>
        <v>0</v>
      </c>
      <c r="C1245">
        <f>LibCentral!AA1245</f>
        <v>0</v>
      </c>
    </row>
    <row r="1246" spans="1:3" x14ac:dyDescent="0.15">
      <c r="A1246" s="1">
        <f>LibCentral!C1246*1</f>
        <v>0</v>
      </c>
      <c r="B1246">
        <f>LibCentral!A1246</f>
        <v>0</v>
      </c>
      <c r="C1246">
        <f>LibCentral!AA1246</f>
        <v>0</v>
      </c>
    </row>
    <row r="1247" spans="1:3" x14ac:dyDescent="0.15">
      <c r="A1247" s="1">
        <f>LibCentral!C1247*1</f>
        <v>0</v>
      </c>
      <c r="B1247">
        <f>LibCentral!A1247</f>
        <v>0</v>
      </c>
      <c r="C1247">
        <f>LibCentral!AA1247</f>
        <v>0</v>
      </c>
    </row>
    <row r="1248" spans="1:3" x14ac:dyDescent="0.15">
      <c r="A1248" s="1">
        <f>LibCentral!C1248*1</f>
        <v>0</v>
      </c>
      <c r="B1248">
        <f>LibCentral!A1248</f>
        <v>0</v>
      </c>
      <c r="C1248">
        <f>LibCentral!AA1248</f>
        <v>0</v>
      </c>
    </row>
    <row r="1249" spans="1:3" x14ac:dyDescent="0.15">
      <c r="A1249" s="1">
        <f>LibCentral!C1249*1</f>
        <v>0</v>
      </c>
      <c r="B1249">
        <f>LibCentral!A1249</f>
        <v>0</v>
      </c>
      <c r="C1249">
        <f>LibCentral!AA1249</f>
        <v>0</v>
      </c>
    </row>
    <row r="1250" spans="1:3" x14ac:dyDescent="0.15">
      <c r="A1250" s="1">
        <f>LibCentral!C1250*1</f>
        <v>0</v>
      </c>
      <c r="B1250">
        <f>LibCentral!A1250</f>
        <v>0</v>
      </c>
      <c r="C1250">
        <f>LibCentral!AA1250</f>
        <v>0</v>
      </c>
    </row>
    <row r="1251" spans="1:3" x14ac:dyDescent="0.15">
      <c r="A1251" s="1">
        <f>LibCentral!C1251*1</f>
        <v>0</v>
      </c>
      <c r="B1251">
        <f>LibCentral!A1251</f>
        <v>0</v>
      </c>
      <c r="C1251">
        <f>LibCentral!AA1251</f>
        <v>0</v>
      </c>
    </row>
    <row r="1252" spans="1:3" x14ac:dyDescent="0.15">
      <c r="A1252" s="1">
        <f>LibCentral!C1252*1</f>
        <v>0</v>
      </c>
      <c r="B1252">
        <f>LibCentral!A1252</f>
        <v>0</v>
      </c>
      <c r="C1252">
        <f>LibCentral!AA1252</f>
        <v>0</v>
      </c>
    </row>
    <row r="1253" spans="1:3" x14ac:dyDescent="0.15">
      <c r="A1253" s="1">
        <f>LibCentral!C1253*1</f>
        <v>0</v>
      </c>
      <c r="B1253">
        <f>LibCentral!A1253</f>
        <v>0</v>
      </c>
      <c r="C1253">
        <f>LibCentral!AA1253</f>
        <v>0</v>
      </c>
    </row>
    <row r="1254" spans="1:3" x14ac:dyDescent="0.15">
      <c r="A1254" s="1">
        <f>LibCentral!C1254*1</f>
        <v>0</v>
      </c>
      <c r="B1254">
        <f>LibCentral!A1254</f>
        <v>0</v>
      </c>
      <c r="C1254">
        <f>LibCentral!AA1254</f>
        <v>0</v>
      </c>
    </row>
    <row r="1255" spans="1:3" x14ac:dyDescent="0.15">
      <c r="A1255" s="1">
        <f>LibCentral!C1255*1</f>
        <v>0</v>
      </c>
      <c r="B1255">
        <f>LibCentral!A1255</f>
        <v>0</v>
      </c>
      <c r="C1255">
        <f>LibCentral!AA1255</f>
        <v>0</v>
      </c>
    </row>
    <row r="1256" spans="1:3" x14ac:dyDescent="0.15">
      <c r="A1256" s="1">
        <f>LibCentral!C1256*1</f>
        <v>0</v>
      </c>
      <c r="B1256">
        <f>LibCentral!A1256</f>
        <v>0</v>
      </c>
      <c r="C1256">
        <f>LibCentral!AA1256</f>
        <v>0</v>
      </c>
    </row>
    <row r="1257" spans="1:3" x14ac:dyDescent="0.15">
      <c r="A1257" s="1">
        <f>LibCentral!C1257*1</f>
        <v>0</v>
      </c>
      <c r="B1257">
        <f>LibCentral!A1257</f>
        <v>0</v>
      </c>
      <c r="C1257">
        <f>LibCentral!AA1257</f>
        <v>0</v>
      </c>
    </row>
    <row r="1258" spans="1:3" x14ac:dyDescent="0.15">
      <c r="A1258" s="1">
        <f>LibCentral!C1258*1</f>
        <v>0</v>
      </c>
      <c r="B1258">
        <f>LibCentral!A1258</f>
        <v>0</v>
      </c>
      <c r="C1258">
        <f>LibCentral!AA1258</f>
        <v>0</v>
      </c>
    </row>
    <row r="1259" spans="1:3" x14ac:dyDescent="0.15">
      <c r="A1259" s="1">
        <f>LibCentral!C1259*1</f>
        <v>0</v>
      </c>
      <c r="B1259">
        <f>LibCentral!A1259</f>
        <v>0</v>
      </c>
      <c r="C1259">
        <f>LibCentral!AA1259</f>
        <v>0</v>
      </c>
    </row>
    <row r="1260" spans="1:3" x14ac:dyDescent="0.15">
      <c r="A1260" s="1">
        <f>LibCentral!C1260*1</f>
        <v>0</v>
      </c>
      <c r="B1260">
        <f>LibCentral!A1260</f>
        <v>0</v>
      </c>
      <c r="C1260">
        <f>LibCentral!AA1260</f>
        <v>0</v>
      </c>
    </row>
    <row r="1261" spans="1:3" x14ac:dyDescent="0.15">
      <c r="A1261" s="1">
        <f>LibCentral!C1261*1</f>
        <v>0</v>
      </c>
      <c r="B1261">
        <f>LibCentral!A1261</f>
        <v>0</v>
      </c>
      <c r="C1261">
        <f>LibCentral!AA1261</f>
        <v>0</v>
      </c>
    </row>
    <row r="1262" spans="1:3" x14ac:dyDescent="0.15">
      <c r="A1262" s="1">
        <f>LibCentral!C1262*1</f>
        <v>0</v>
      </c>
      <c r="B1262">
        <f>LibCentral!A1262</f>
        <v>0</v>
      </c>
      <c r="C1262">
        <f>LibCentral!AA1262</f>
        <v>0</v>
      </c>
    </row>
    <row r="1263" spans="1:3" x14ac:dyDescent="0.15">
      <c r="A1263" s="1">
        <f>LibCentral!C1263*1</f>
        <v>0</v>
      </c>
      <c r="B1263">
        <f>LibCentral!A1263</f>
        <v>0</v>
      </c>
      <c r="C1263">
        <f>LibCentral!AA1263</f>
        <v>0</v>
      </c>
    </row>
    <row r="1264" spans="1:3" x14ac:dyDescent="0.15">
      <c r="A1264" s="1">
        <f>LibCentral!C1264*1</f>
        <v>0</v>
      </c>
      <c r="B1264">
        <f>LibCentral!A1264</f>
        <v>0</v>
      </c>
      <c r="C1264">
        <f>LibCentral!AA1264</f>
        <v>0</v>
      </c>
    </row>
    <row r="1265" spans="1:3" x14ac:dyDescent="0.15">
      <c r="A1265" s="1">
        <f>LibCentral!C1265*1</f>
        <v>0</v>
      </c>
      <c r="B1265">
        <f>LibCentral!A1265</f>
        <v>0</v>
      </c>
      <c r="C1265">
        <f>LibCentral!AA1265</f>
        <v>0</v>
      </c>
    </row>
    <row r="1266" spans="1:3" x14ac:dyDescent="0.15">
      <c r="A1266" s="1">
        <f>LibCentral!C1266*1</f>
        <v>0</v>
      </c>
      <c r="B1266">
        <f>LibCentral!A1266</f>
        <v>0</v>
      </c>
      <c r="C1266">
        <f>LibCentral!AA1266</f>
        <v>0</v>
      </c>
    </row>
    <row r="1267" spans="1:3" x14ac:dyDescent="0.15">
      <c r="A1267" s="1">
        <f>LibCentral!C1267*1</f>
        <v>0</v>
      </c>
      <c r="B1267">
        <f>LibCentral!A1267</f>
        <v>0</v>
      </c>
      <c r="C1267">
        <f>LibCentral!AA1267</f>
        <v>0</v>
      </c>
    </row>
    <row r="1268" spans="1:3" x14ac:dyDescent="0.15">
      <c r="A1268" s="1">
        <f>LibCentral!C1268*1</f>
        <v>0</v>
      </c>
      <c r="B1268">
        <f>LibCentral!A1268</f>
        <v>0</v>
      </c>
      <c r="C1268">
        <f>LibCentral!AA1268</f>
        <v>0</v>
      </c>
    </row>
    <row r="1269" spans="1:3" x14ac:dyDescent="0.15">
      <c r="A1269" s="1">
        <f>LibCentral!C1269*1</f>
        <v>0</v>
      </c>
      <c r="B1269">
        <f>LibCentral!A1269</f>
        <v>0</v>
      </c>
      <c r="C1269">
        <f>LibCentral!AA1269</f>
        <v>0</v>
      </c>
    </row>
    <row r="1270" spans="1:3" x14ac:dyDescent="0.15">
      <c r="A1270" s="1">
        <f>LibCentral!C1270*1</f>
        <v>0</v>
      </c>
      <c r="B1270">
        <f>LibCentral!A1270</f>
        <v>0</v>
      </c>
      <c r="C1270">
        <f>LibCentral!AA1270</f>
        <v>0</v>
      </c>
    </row>
    <row r="1271" spans="1:3" x14ac:dyDescent="0.15">
      <c r="A1271" s="1">
        <f>LibCentral!C1271*1</f>
        <v>0</v>
      </c>
      <c r="B1271">
        <f>LibCentral!A1271</f>
        <v>0</v>
      </c>
      <c r="C1271">
        <f>LibCentral!AA1271</f>
        <v>0</v>
      </c>
    </row>
    <row r="1272" spans="1:3" x14ac:dyDescent="0.15">
      <c r="A1272" s="1">
        <f>LibCentral!C1272*1</f>
        <v>0</v>
      </c>
      <c r="B1272">
        <f>LibCentral!A1272</f>
        <v>0</v>
      </c>
      <c r="C1272">
        <f>LibCentral!AA1272</f>
        <v>0</v>
      </c>
    </row>
    <row r="1273" spans="1:3" x14ac:dyDescent="0.15">
      <c r="A1273" s="1">
        <f>LibCentral!C1273*1</f>
        <v>0</v>
      </c>
      <c r="B1273">
        <f>LibCentral!A1273</f>
        <v>0</v>
      </c>
      <c r="C1273">
        <f>LibCentral!AA1273</f>
        <v>0</v>
      </c>
    </row>
    <row r="1274" spans="1:3" x14ac:dyDescent="0.15">
      <c r="A1274" s="1">
        <f>LibCentral!C1274*1</f>
        <v>0</v>
      </c>
      <c r="B1274">
        <f>LibCentral!A1274</f>
        <v>0</v>
      </c>
      <c r="C1274">
        <f>LibCentral!AA1274</f>
        <v>0</v>
      </c>
    </row>
    <row r="1275" spans="1:3" x14ac:dyDescent="0.15">
      <c r="A1275" s="1">
        <f>LibCentral!C1275*1</f>
        <v>0</v>
      </c>
      <c r="B1275">
        <f>LibCentral!A1275</f>
        <v>0</v>
      </c>
      <c r="C1275">
        <f>LibCentral!AA1275</f>
        <v>0</v>
      </c>
    </row>
    <row r="1276" spans="1:3" x14ac:dyDescent="0.15">
      <c r="A1276" s="1">
        <f>LibCentral!C1276*1</f>
        <v>0</v>
      </c>
      <c r="B1276">
        <f>LibCentral!A1276</f>
        <v>0</v>
      </c>
      <c r="C1276">
        <f>LibCentral!AA1276</f>
        <v>0</v>
      </c>
    </row>
    <row r="1277" spans="1:3" x14ac:dyDescent="0.15">
      <c r="A1277" s="1">
        <f>LibCentral!C1277*1</f>
        <v>0</v>
      </c>
      <c r="B1277">
        <f>LibCentral!A1277</f>
        <v>0</v>
      </c>
      <c r="C1277">
        <f>LibCentral!AA1277</f>
        <v>0</v>
      </c>
    </row>
    <row r="1278" spans="1:3" x14ac:dyDescent="0.15">
      <c r="A1278" s="1">
        <f>LibCentral!C1278*1</f>
        <v>0</v>
      </c>
      <c r="B1278">
        <f>LibCentral!A1278</f>
        <v>0</v>
      </c>
      <c r="C1278">
        <f>LibCentral!AA1278</f>
        <v>0</v>
      </c>
    </row>
    <row r="1279" spans="1:3" x14ac:dyDescent="0.15">
      <c r="A1279" s="1">
        <f>LibCentral!C1279*1</f>
        <v>0</v>
      </c>
      <c r="B1279">
        <f>LibCentral!A1279</f>
        <v>0</v>
      </c>
      <c r="C1279">
        <f>LibCentral!AA1279</f>
        <v>0</v>
      </c>
    </row>
    <row r="1280" spans="1:3" x14ac:dyDescent="0.15">
      <c r="A1280" s="1">
        <f>LibCentral!C1280*1</f>
        <v>0</v>
      </c>
      <c r="B1280">
        <f>LibCentral!A1280</f>
        <v>0</v>
      </c>
      <c r="C1280">
        <f>LibCentral!AA1280</f>
        <v>0</v>
      </c>
    </row>
    <row r="1281" spans="1:3" x14ac:dyDescent="0.15">
      <c r="A1281" s="1">
        <f>LibCentral!C1281*1</f>
        <v>0</v>
      </c>
      <c r="B1281">
        <f>LibCentral!A1281</f>
        <v>0</v>
      </c>
      <c r="C1281">
        <f>LibCentral!AA1281</f>
        <v>0</v>
      </c>
    </row>
    <row r="1282" spans="1:3" x14ac:dyDescent="0.15">
      <c r="A1282" s="1">
        <f>LibCentral!C1282*1</f>
        <v>0</v>
      </c>
      <c r="B1282">
        <f>LibCentral!A1282</f>
        <v>0</v>
      </c>
      <c r="C1282">
        <f>LibCentral!AA1282</f>
        <v>0</v>
      </c>
    </row>
    <row r="1283" spans="1:3" x14ac:dyDescent="0.15">
      <c r="A1283" s="1">
        <f>LibCentral!C1283*1</f>
        <v>0</v>
      </c>
      <c r="B1283">
        <f>LibCentral!A1283</f>
        <v>0</v>
      </c>
      <c r="C1283">
        <f>LibCentral!AA1283</f>
        <v>0</v>
      </c>
    </row>
    <row r="1284" spans="1:3" x14ac:dyDescent="0.15">
      <c r="A1284" s="1">
        <f>LibCentral!C1284*1</f>
        <v>0</v>
      </c>
      <c r="B1284">
        <f>LibCentral!A1284</f>
        <v>0</v>
      </c>
      <c r="C1284">
        <f>LibCentral!AA1284</f>
        <v>0</v>
      </c>
    </row>
    <row r="1285" spans="1:3" x14ac:dyDescent="0.15">
      <c r="A1285" s="1">
        <f>LibCentral!C1285*1</f>
        <v>0</v>
      </c>
      <c r="B1285">
        <f>LibCentral!A1285</f>
        <v>0</v>
      </c>
      <c r="C1285">
        <f>LibCentral!AA1285</f>
        <v>0</v>
      </c>
    </row>
    <row r="1286" spans="1:3" x14ac:dyDescent="0.15">
      <c r="A1286" s="1">
        <f>LibCentral!C1286*1</f>
        <v>0</v>
      </c>
      <c r="B1286">
        <f>LibCentral!A1286</f>
        <v>0</v>
      </c>
      <c r="C1286">
        <f>LibCentral!AA1286</f>
        <v>0</v>
      </c>
    </row>
    <row r="1287" spans="1:3" x14ac:dyDescent="0.15">
      <c r="A1287" s="1">
        <f>LibCentral!C1287*1</f>
        <v>0</v>
      </c>
      <c r="B1287">
        <f>LibCentral!A1287</f>
        <v>0</v>
      </c>
      <c r="C1287">
        <f>LibCentral!AA1287</f>
        <v>0</v>
      </c>
    </row>
    <row r="1288" spans="1:3" x14ac:dyDescent="0.15">
      <c r="A1288" s="1">
        <f>LibCentral!C1288*1</f>
        <v>0</v>
      </c>
      <c r="B1288">
        <f>LibCentral!A1288</f>
        <v>0</v>
      </c>
      <c r="C1288">
        <f>LibCentral!AA1288</f>
        <v>0</v>
      </c>
    </row>
    <row r="1289" spans="1:3" x14ac:dyDescent="0.15">
      <c r="A1289" s="1">
        <f>LibCentral!C1289*1</f>
        <v>0</v>
      </c>
      <c r="B1289">
        <f>LibCentral!A1289</f>
        <v>0</v>
      </c>
      <c r="C1289">
        <f>LibCentral!AA1289</f>
        <v>0</v>
      </c>
    </row>
    <row r="1290" spans="1:3" x14ac:dyDescent="0.15">
      <c r="A1290" s="1">
        <f>LibCentral!C1290*1</f>
        <v>0</v>
      </c>
      <c r="B1290">
        <f>LibCentral!A1290</f>
        <v>0</v>
      </c>
      <c r="C1290">
        <f>LibCentral!AA1290</f>
        <v>0</v>
      </c>
    </row>
    <row r="1291" spans="1:3" x14ac:dyDescent="0.15">
      <c r="A1291" s="1">
        <f>LibCentral!C1291*1</f>
        <v>0</v>
      </c>
      <c r="B1291">
        <f>LibCentral!A1291</f>
        <v>0</v>
      </c>
      <c r="C1291">
        <f>LibCentral!AA1291</f>
        <v>0</v>
      </c>
    </row>
    <row r="1292" spans="1:3" x14ac:dyDescent="0.15">
      <c r="A1292" s="1">
        <f>LibCentral!C1292*1</f>
        <v>0</v>
      </c>
      <c r="B1292">
        <f>LibCentral!A1292</f>
        <v>0</v>
      </c>
      <c r="C1292">
        <f>LibCentral!AA1292</f>
        <v>0</v>
      </c>
    </row>
    <row r="1293" spans="1:3" x14ac:dyDescent="0.15">
      <c r="A1293" s="1">
        <f>LibCentral!C1293*1</f>
        <v>0</v>
      </c>
      <c r="B1293">
        <f>LibCentral!A1293</f>
        <v>0</v>
      </c>
      <c r="C1293">
        <f>LibCentral!AA1293</f>
        <v>0</v>
      </c>
    </row>
    <row r="1294" spans="1:3" x14ac:dyDescent="0.15">
      <c r="A1294" s="1">
        <f>LibCentral!C1294*1</f>
        <v>0</v>
      </c>
      <c r="B1294">
        <f>LibCentral!A1294</f>
        <v>0</v>
      </c>
      <c r="C1294">
        <f>LibCentral!AA1294</f>
        <v>0</v>
      </c>
    </row>
    <row r="1295" spans="1:3" x14ac:dyDescent="0.15">
      <c r="A1295" s="1">
        <f>LibCentral!C1295*1</f>
        <v>0</v>
      </c>
      <c r="B1295">
        <f>LibCentral!A1295</f>
        <v>0</v>
      </c>
      <c r="C1295">
        <f>LibCentral!AA1295</f>
        <v>0</v>
      </c>
    </row>
    <row r="1296" spans="1:3" x14ac:dyDescent="0.15">
      <c r="A1296" s="1">
        <f>LibCentral!C1296*1</f>
        <v>0</v>
      </c>
      <c r="B1296">
        <f>LibCentral!A1296</f>
        <v>0</v>
      </c>
      <c r="C1296">
        <f>LibCentral!AA1296</f>
        <v>0</v>
      </c>
    </row>
    <row r="1297" spans="1:3" x14ac:dyDescent="0.15">
      <c r="A1297" s="1">
        <f>LibCentral!C1297*1</f>
        <v>0</v>
      </c>
      <c r="B1297">
        <f>LibCentral!A1297</f>
        <v>0</v>
      </c>
      <c r="C1297">
        <f>LibCentral!AA1297</f>
        <v>0</v>
      </c>
    </row>
    <row r="1298" spans="1:3" x14ac:dyDescent="0.15">
      <c r="A1298" s="1">
        <f>LibCentral!C1298*1</f>
        <v>0</v>
      </c>
      <c r="B1298">
        <f>LibCentral!A1298</f>
        <v>0</v>
      </c>
      <c r="C1298">
        <f>LibCentral!AA1298</f>
        <v>0</v>
      </c>
    </row>
    <row r="1299" spans="1:3" x14ac:dyDescent="0.15">
      <c r="A1299" s="1">
        <f>LibCentral!C1299*1</f>
        <v>0</v>
      </c>
      <c r="B1299">
        <f>LibCentral!A1299</f>
        <v>0</v>
      </c>
      <c r="C1299">
        <f>LibCentral!AA1299</f>
        <v>0</v>
      </c>
    </row>
    <row r="1300" spans="1:3" x14ac:dyDescent="0.15">
      <c r="A1300" s="1">
        <f>LibCentral!C1300*1</f>
        <v>0</v>
      </c>
      <c r="B1300">
        <f>LibCentral!A1300</f>
        <v>0</v>
      </c>
      <c r="C1300">
        <f>LibCentral!AA1300</f>
        <v>0</v>
      </c>
    </row>
    <row r="1301" spans="1:3" x14ac:dyDescent="0.15">
      <c r="A1301" s="1">
        <f>LibCentral!C1301*1</f>
        <v>0</v>
      </c>
      <c r="B1301">
        <f>LibCentral!A1301</f>
        <v>0</v>
      </c>
      <c r="C1301">
        <f>LibCentral!AA1301</f>
        <v>0</v>
      </c>
    </row>
    <row r="1302" spans="1:3" x14ac:dyDescent="0.15">
      <c r="A1302" s="1">
        <f>LibCentral!C1302*1</f>
        <v>0</v>
      </c>
      <c r="B1302">
        <f>LibCentral!A1302</f>
        <v>0</v>
      </c>
      <c r="C1302">
        <f>LibCentral!AA1302</f>
        <v>0</v>
      </c>
    </row>
    <row r="1303" spans="1:3" x14ac:dyDescent="0.15">
      <c r="A1303" s="1">
        <f>LibCentral!C1303*1</f>
        <v>0</v>
      </c>
      <c r="B1303">
        <f>LibCentral!A1303</f>
        <v>0</v>
      </c>
      <c r="C1303">
        <f>LibCentral!AA1303</f>
        <v>0</v>
      </c>
    </row>
    <row r="1304" spans="1:3" x14ac:dyDescent="0.15">
      <c r="A1304" s="1">
        <f>LibCentral!C1304*1</f>
        <v>0</v>
      </c>
      <c r="B1304">
        <f>LibCentral!A1304</f>
        <v>0</v>
      </c>
      <c r="C1304">
        <f>LibCentral!AA1304</f>
        <v>0</v>
      </c>
    </row>
    <row r="1305" spans="1:3" x14ac:dyDescent="0.15">
      <c r="A1305" s="1">
        <f>LibCentral!C1305*1</f>
        <v>0</v>
      </c>
      <c r="B1305">
        <f>LibCentral!A1305</f>
        <v>0</v>
      </c>
      <c r="C1305">
        <f>LibCentral!AA1305</f>
        <v>0</v>
      </c>
    </row>
    <row r="1306" spans="1:3" x14ac:dyDescent="0.15">
      <c r="A1306" s="1">
        <f>LibCentral!C1306*1</f>
        <v>0</v>
      </c>
      <c r="B1306">
        <f>LibCentral!A1306</f>
        <v>0</v>
      </c>
      <c r="C1306">
        <f>LibCentral!AA1306</f>
        <v>0</v>
      </c>
    </row>
    <row r="1307" spans="1:3" x14ac:dyDescent="0.15">
      <c r="A1307" s="1">
        <f>LibCentral!C1307*1</f>
        <v>0</v>
      </c>
      <c r="B1307">
        <f>LibCentral!A1307</f>
        <v>0</v>
      </c>
      <c r="C1307">
        <f>LibCentral!AA1307</f>
        <v>0</v>
      </c>
    </row>
    <row r="1308" spans="1:3" x14ac:dyDescent="0.15">
      <c r="A1308" s="1">
        <f>LibCentral!C1308*1</f>
        <v>0</v>
      </c>
      <c r="B1308">
        <f>LibCentral!A1308</f>
        <v>0</v>
      </c>
      <c r="C1308">
        <f>LibCentral!AA1308</f>
        <v>0</v>
      </c>
    </row>
    <row r="1309" spans="1:3" x14ac:dyDescent="0.15">
      <c r="A1309" s="1">
        <f>LibCentral!C1309*1</f>
        <v>0</v>
      </c>
      <c r="B1309">
        <f>LibCentral!A1309</f>
        <v>0</v>
      </c>
      <c r="C1309">
        <f>LibCentral!AA1309</f>
        <v>0</v>
      </c>
    </row>
    <row r="1310" spans="1:3" x14ac:dyDescent="0.15">
      <c r="A1310" s="1">
        <f>LibCentral!C1310*1</f>
        <v>0</v>
      </c>
      <c r="B1310">
        <f>LibCentral!A1310</f>
        <v>0</v>
      </c>
      <c r="C1310">
        <f>LibCentral!AA1310</f>
        <v>0</v>
      </c>
    </row>
    <row r="1311" spans="1:3" x14ac:dyDescent="0.15">
      <c r="A1311" s="1">
        <f>LibCentral!C1311*1</f>
        <v>0</v>
      </c>
      <c r="B1311">
        <f>LibCentral!A1311</f>
        <v>0</v>
      </c>
      <c r="C1311">
        <f>LibCentral!AA1311</f>
        <v>0</v>
      </c>
    </row>
    <row r="1312" spans="1:3" x14ac:dyDescent="0.15">
      <c r="A1312" s="1">
        <f>LibCentral!C1312*1</f>
        <v>0</v>
      </c>
      <c r="B1312">
        <f>LibCentral!A1312</f>
        <v>0</v>
      </c>
      <c r="C1312">
        <f>LibCentral!AA1312</f>
        <v>0</v>
      </c>
    </row>
    <row r="1313" spans="1:3" x14ac:dyDescent="0.15">
      <c r="A1313" s="1">
        <f>LibCentral!C1313*1</f>
        <v>0</v>
      </c>
      <c r="B1313">
        <f>LibCentral!A1313</f>
        <v>0</v>
      </c>
      <c r="C1313">
        <f>LibCentral!AA1313</f>
        <v>0</v>
      </c>
    </row>
    <row r="1314" spans="1:3" x14ac:dyDescent="0.15">
      <c r="A1314" s="1">
        <f>LibCentral!C1314*1</f>
        <v>0</v>
      </c>
      <c r="B1314">
        <f>LibCentral!A1314</f>
        <v>0</v>
      </c>
      <c r="C1314">
        <f>LibCentral!AA1314</f>
        <v>0</v>
      </c>
    </row>
    <row r="1315" spans="1:3" x14ac:dyDescent="0.15">
      <c r="A1315" s="1">
        <f>LibCentral!C1315*1</f>
        <v>0</v>
      </c>
      <c r="B1315">
        <f>LibCentral!A1315</f>
        <v>0</v>
      </c>
      <c r="C1315">
        <f>LibCentral!AA1315</f>
        <v>0</v>
      </c>
    </row>
    <row r="1316" spans="1:3" x14ac:dyDescent="0.15">
      <c r="A1316" s="1">
        <f>LibCentral!C1316*1</f>
        <v>0</v>
      </c>
      <c r="B1316">
        <f>LibCentral!A1316</f>
        <v>0</v>
      </c>
      <c r="C1316">
        <f>LibCentral!AA1316</f>
        <v>0</v>
      </c>
    </row>
    <row r="1317" spans="1:3" x14ac:dyDescent="0.15">
      <c r="A1317" s="1">
        <f>LibCentral!C1317*1</f>
        <v>0</v>
      </c>
      <c r="B1317">
        <f>LibCentral!A1317</f>
        <v>0</v>
      </c>
      <c r="C1317">
        <f>LibCentral!AA1317</f>
        <v>0</v>
      </c>
    </row>
    <row r="1318" spans="1:3" x14ac:dyDescent="0.15">
      <c r="A1318" s="1">
        <f>LibCentral!C1318*1</f>
        <v>0</v>
      </c>
      <c r="B1318">
        <f>LibCentral!A1318</f>
        <v>0</v>
      </c>
      <c r="C1318">
        <f>LibCentral!AA1318</f>
        <v>0</v>
      </c>
    </row>
    <row r="1319" spans="1:3" x14ac:dyDescent="0.15">
      <c r="A1319" s="1">
        <f>LibCentral!C1319*1</f>
        <v>0</v>
      </c>
      <c r="B1319">
        <f>LibCentral!A1319</f>
        <v>0</v>
      </c>
      <c r="C1319">
        <f>LibCentral!AA1319</f>
        <v>0</v>
      </c>
    </row>
    <row r="1320" spans="1:3" x14ac:dyDescent="0.15">
      <c r="A1320" s="1">
        <f>LibCentral!C1320*1</f>
        <v>0</v>
      </c>
      <c r="B1320">
        <f>LibCentral!A1320</f>
        <v>0</v>
      </c>
      <c r="C1320">
        <f>LibCentral!AA1320</f>
        <v>0</v>
      </c>
    </row>
    <row r="1321" spans="1:3" x14ac:dyDescent="0.15">
      <c r="A1321" s="1">
        <f>LibCentral!C1321*1</f>
        <v>0</v>
      </c>
      <c r="B1321">
        <f>LibCentral!A1321</f>
        <v>0</v>
      </c>
      <c r="C1321">
        <f>LibCentral!AA1321</f>
        <v>0</v>
      </c>
    </row>
    <row r="1322" spans="1:3" x14ac:dyDescent="0.15">
      <c r="A1322" s="1">
        <f>LibCentral!C1322*1</f>
        <v>0</v>
      </c>
      <c r="B1322">
        <f>LibCentral!A1322</f>
        <v>0</v>
      </c>
      <c r="C1322">
        <f>LibCentral!AA1322</f>
        <v>0</v>
      </c>
    </row>
    <row r="1323" spans="1:3" x14ac:dyDescent="0.15">
      <c r="A1323" s="1">
        <f>LibCentral!C1323*1</f>
        <v>0</v>
      </c>
      <c r="B1323">
        <f>LibCentral!A1323</f>
        <v>0</v>
      </c>
      <c r="C1323">
        <f>LibCentral!AA1323</f>
        <v>0</v>
      </c>
    </row>
    <row r="1324" spans="1:3" x14ac:dyDescent="0.15">
      <c r="A1324" s="1">
        <f>LibCentral!C1324*1</f>
        <v>0</v>
      </c>
      <c r="B1324">
        <f>LibCentral!A1324</f>
        <v>0</v>
      </c>
      <c r="C1324">
        <f>LibCentral!AA1324</f>
        <v>0</v>
      </c>
    </row>
    <row r="1325" spans="1:3" x14ac:dyDescent="0.15">
      <c r="A1325" s="1">
        <f>LibCentral!C1325*1</f>
        <v>0</v>
      </c>
      <c r="B1325">
        <f>LibCentral!A1325</f>
        <v>0</v>
      </c>
      <c r="C1325">
        <f>LibCentral!AA1325</f>
        <v>0</v>
      </c>
    </row>
    <row r="1326" spans="1:3" x14ac:dyDescent="0.15">
      <c r="A1326" s="1">
        <f>LibCentral!C1326*1</f>
        <v>0</v>
      </c>
      <c r="B1326">
        <f>LibCentral!A1326</f>
        <v>0</v>
      </c>
      <c r="C1326">
        <f>LibCentral!AA1326</f>
        <v>0</v>
      </c>
    </row>
    <row r="1327" spans="1:3" x14ac:dyDescent="0.15">
      <c r="A1327" s="1">
        <f>LibCentral!C1327*1</f>
        <v>0</v>
      </c>
      <c r="B1327">
        <f>LibCentral!A1327</f>
        <v>0</v>
      </c>
      <c r="C1327">
        <f>LibCentral!AA1327</f>
        <v>0</v>
      </c>
    </row>
    <row r="1328" spans="1:3" x14ac:dyDescent="0.15">
      <c r="A1328" s="1">
        <f>LibCentral!C1328*1</f>
        <v>0</v>
      </c>
      <c r="B1328">
        <f>LibCentral!A1328</f>
        <v>0</v>
      </c>
      <c r="C1328">
        <f>LibCentral!AA1328</f>
        <v>0</v>
      </c>
    </row>
    <row r="1329" spans="1:3" x14ac:dyDescent="0.15">
      <c r="A1329" s="1">
        <f>LibCentral!C1329*1</f>
        <v>0</v>
      </c>
      <c r="B1329">
        <f>LibCentral!A1329</f>
        <v>0</v>
      </c>
      <c r="C1329">
        <f>LibCentral!AA1329</f>
        <v>0</v>
      </c>
    </row>
    <row r="1330" spans="1:3" x14ac:dyDescent="0.15">
      <c r="A1330" s="1">
        <f>LibCentral!C1330*1</f>
        <v>0</v>
      </c>
      <c r="B1330">
        <f>LibCentral!A1330</f>
        <v>0</v>
      </c>
      <c r="C1330">
        <f>LibCentral!AA1330</f>
        <v>0</v>
      </c>
    </row>
    <row r="1331" spans="1:3" x14ac:dyDescent="0.15">
      <c r="A1331" s="1">
        <f>LibCentral!C1331*1</f>
        <v>0</v>
      </c>
      <c r="B1331">
        <f>LibCentral!A1331</f>
        <v>0</v>
      </c>
      <c r="C1331">
        <f>LibCentral!AA1331</f>
        <v>0</v>
      </c>
    </row>
    <row r="1332" spans="1:3" x14ac:dyDescent="0.15">
      <c r="A1332" s="1">
        <f>LibCentral!C1332*1</f>
        <v>0</v>
      </c>
      <c r="B1332">
        <f>LibCentral!A1332</f>
        <v>0</v>
      </c>
      <c r="C1332">
        <f>LibCentral!AA1332</f>
        <v>0</v>
      </c>
    </row>
    <row r="1333" spans="1:3" x14ac:dyDescent="0.15">
      <c r="A1333" s="1">
        <f>LibCentral!C1333*1</f>
        <v>0</v>
      </c>
      <c r="B1333">
        <f>LibCentral!A1333</f>
        <v>0</v>
      </c>
      <c r="C1333">
        <f>LibCentral!AA1333</f>
        <v>0</v>
      </c>
    </row>
    <row r="1334" spans="1:3" x14ac:dyDescent="0.15">
      <c r="A1334" s="1">
        <f>LibCentral!C1334*1</f>
        <v>0</v>
      </c>
      <c r="B1334">
        <f>LibCentral!A1334</f>
        <v>0</v>
      </c>
      <c r="C1334">
        <f>LibCentral!AA1334</f>
        <v>0</v>
      </c>
    </row>
    <row r="1335" spans="1:3" x14ac:dyDescent="0.15">
      <c r="A1335" s="1">
        <f>LibCentral!C1335*1</f>
        <v>0</v>
      </c>
      <c r="B1335">
        <f>LibCentral!A1335</f>
        <v>0</v>
      </c>
      <c r="C1335">
        <f>LibCentral!AA1335</f>
        <v>0</v>
      </c>
    </row>
    <row r="1336" spans="1:3" x14ac:dyDescent="0.15">
      <c r="A1336" s="1">
        <f>LibCentral!C1336*1</f>
        <v>0</v>
      </c>
      <c r="B1336">
        <f>LibCentral!A1336</f>
        <v>0</v>
      </c>
      <c r="C1336">
        <f>LibCentral!AA1336</f>
        <v>0</v>
      </c>
    </row>
    <row r="1337" spans="1:3" x14ac:dyDescent="0.15">
      <c r="A1337" s="1">
        <f>LibCentral!C1337*1</f>
        <v>0</v>
      </c>
      <c r="B1337">
        <f>LibCentral!A1337</f>
        <v>0</v>
      </c>
      <c r="C1337">
        <f>LibCentral!AA1337</f>
        <v>0</v>
      </c>
    </row>
    <row r="1338" spans="1:3" x14ac:dyDescent="0.15">
      <c r="A1338" s="1">
        <f>LibCentral!C1338*1</f>
        <v>0</v>
      </c>
      <c r="B1338">
        <f>LibCentral!A1338</f>
        <v>0</v>
      </c>
      <c r="C1338">
        <f>LibCentral!AA1338</f>
        <v>0</v>
      </c>
    </row>
    <row r="1339" spans="1:3" x14ac:dyDescent="0.15">
      <c r="A1339" s="1">
        <f>LibCentral!C1339*1</f>
        <v>0</v>
      </c>
      <c r="B1339">
        <f>LibCentral!A1339</f>
        <v>0</v>
      </c>
      <c r="C1339">
        <f>LibCentral!AA1339</f>
        <v>0</v>
      </c>
    </row>
    <row r="1340" spans="1:3" x14ac:dyDescent="0.15">
      <c r="A1340" s="1">
        <f>LibCentral!C1340*1</f>
        <v>0</v>
      </c>
      <c r="B1340">
        <f>LibCentral!A1340</f>
        <v>0</v>
      </c>
      <c r="C1340">
        <f>LibCentral!AA1340</f>
        <v>0</v>
      </c>
    </row>
    <row r="1341" spans="1:3" x14ac:dyDescent="0.15">
      <c r="A1341" s="1">
        <f>LibCentral!C1341*1</f>
        <v>0</v>
      </c>
      <c r="B1341">
        <f>LibCentral!A1341</f>
        <v>0</v>
      </c>
      <c r="C1341">
        <f>LibCentral!AA1341</f>
        <v>0</v>
      </c>
    </row>
    <row r="1342" spans="1:3" x14ac:dyDescent="0.15">
      <c r="A1342" s="1">
        <f>LibCentral!C1342*1</f>
        <v>0</v>
      </c>
      <c r="B1342">
        <f>LibCentral!A1342</f>
        <v>0</v>
      </c>
      <c r="C1342">
        <f>LibCentral!AA1342</f>
        <v>0</v>
      </c>
    </row>
    <row r="1343" spans="1:3" x14ac:dyDescent="0.15">
      <c r="A1343" s="1">
        <f>LibCentral!C1343*1</f>
        <v>0</v>
      </c>
      <c r="B1343">
        <f>LibCentral!A1343</f>
        <v>0</v>
      </c>
      <c r="C1343">
        <f>LibCentral!AA1343</f>
        <v>0</v>
      </c>
    </row>
    <row r="1344" spans="1:3" x14ac:dyDescent="0.15">
      <c r="A1344" s="1">
        <f>LibCentral!C1344*1</f>
        <v>0</v>
      </c>
      <c r="B1344">
        <f>LibCentral!A1344</f>
        <v>0</v>
      </c>
      <c r="C1344">
        <f>LibCentral!AA1344</f>
        <v>0</v>
      </c>
    </row>
    <row r="1345" spans="1:3" x14ac:dyDescent="0.15">
      <c r="A1345" s="1">
        <f>LibCentral!C1345*1</f>
        <v>0</v>
      </c>
      <c r="B1345">
        <f>LibCentral!A1345</f>
        <v>0</v>
      </c>
      <c r="C1345">
        <f>LibCentral!AA1345</f>
        <v>0</v>
      </c>
    </row>
    <row r="1346" spans="1:3" x14ac:dyDescent="0.15">
      <c r="A1346" s="1">
        <f>LibCentral!C1346*1</f>
        <v>0</v>
      </c>
      <c r="B1346">
        <f>LibCentral!A1346</f>
        <v>0</v>
      </c>
      <c r="C1346">
        <f>LibCentral!AA1346</f>
        <v>0</v>
      </c>
    </row>
    <row r="1347" spans="1:3" x14ac:dyDescent="0.15">
      <c r="A1347" s="1">
        <f>LibCentral!C1347*1</f>
        <v>0</v>
      </c>
      <c r="B1347">
        <f>LibCentral!A1347</f>
        <v>0</v>
      </c>
      <c r="C1347">
        <f>LibCentral!AA1347</f>
        <v>0</v>
      </c>
    </row>
    <row r="1348" spans="1:3" x14ac:dyDescent="0.15">
      <c r="A1348" s="1">
        <f>LibCentral!C1348*1</f>
        <v>0</v>
      </c>
      <c r="B1348">
        <f>LibCentral!A1348</f>
        <v>0</v>
      </c>
      <c r="C1348">
        <f>LibCentral!AA1348</f>
        <v>0</v>
      </c>
    </row>
    <row r="1349" spans="1:3" x14ac:dyDescent="0.15">
      <c r="A1349" s="1">
        <f>LibCentral!C1349*1</f>
        <v>0</v>
      </c>
      <c r="B1349">
        <f>LibCentral!A1349</f>
        <v>0</v>
      </c>
      <c r="C1349">
        <f>LibCentral!AA1349</f>
        <v>0</v>
      </c>
    </row>
    <row r="1350" spans="1:3" x14ac:dyDescent="0.15">
      <c r="A1350" s="1">
        <f>LibCentral!C1350*1</f>
        <v>0</v>
      </c>
      <c r="B1350">
        <f>LibCentral!A1350</f>
        <v>0</v>
      </c>
      <c r="C1350">
        <f>LibCentral!AA1350</f>
        <v>0</v>
      </c>
    </row>
    <row r="1351" spans="1:3" x14ac:dyDescent="0.15">
      <c r="A1351" s="1">
        <f>LibCentral!C1351*1</f>
        <v>0</v>
      </c>
      <c r="B1351">
        <f>LibCentral!A1351</f>
        <v>0</v>
      </c>
      <c r="C1351">
        <f>LibCentral!AA1351</f>
        <v>0</v>
      </c>
    </row>
    <row r="1352" spans="1:3" x14ac:dyDescent="0.15">
      <c r="A1352" s="1">
        <f>LibCentral!C1352*1</f>
        <v>0</v>
      </c>
      <c r="B1352">
        <f>LibCentral!A1352</f>
        <v>0</v>
      </c>
      <c r="C1352">
        <f>LibCentral!AA1352</f>
        <v>0</v>
      </c>
    </row>
    <row r="1353" spans="1:3" x14ac:dyDescent="0.15">
      <c r="A1353" s="1">
        <f>LibCentral!C1353*1</f>
        <v>0</v>
      </c>
      <c r="B1353">
        <f>LibCentral!A1353</f>
        <v>0</v>
      </c>
      <c r="C1353">
        <f>LibCentral!AA1353</f>
        <v>0</v>
      </c>
    </row>
    <row r="1354" spans="1:3" x14ac:dyDescent="0.15">
      <c r="A1354" s="1">
        <f>LibCentral!C1354*1</f>
        <v>0</v>
      </c>
      <c r="B1354">
        <f>LibCentral!A1354</f>
        <v>0</v>
      </c>
      <c r="C1354">
        <f>LibCentral!AA1354</f>
        <v>0</v>
      </c>
    </row>
    <row r="1355" spans="1:3" x14ac:dyDescent="0.15">
      <c r="A1355" s="1">
        <f>LibCentral!C1355*1</f>
        <v>0</v>
      </c>
      <c r="B1355">
        <f>LibCentral!A1355</f>
        <v>0</v>
      </c>
      <c r="C1355">
        <f>LibCentral!AA1355</f>
        <v>0</v>
      </c>
    </row>
    <row r="1356" spans="1:3" x14ac:dyDescent="0.15">
      <c r="A1356" s="1">
        <f>LibCentral!C1356*1</f>
        <v>0</v>
      </c>
      <c r="B1356">
        <f>LibCentral!A1356</f>
        <v>0</v>
      </c>
      <c r="C1356">
        <f>LibCentral!AA1356</f>
        <v>0</v>
      </c>
    </row>
    <row r="1357" spans="1:3" x14ac:dyDescent="0.15">
      <c r="A1357" s="1">
        <f>LibCentral!C1357*1</f>
        <v>0</v>
      </c>
      <c r="B1357">
        <f>LibCentral!A1357</f>
        <v>0</v>
      </c>
      <c r="C1357">
        <f>LibCentral!AA1357</f>
        <v>0</v>
      </c>
    </row>
    <row r="1358" spans="1:3" x14ac:dyDescent="0.15">
      <c r="A1358" s="1">
        <f>LibCentral!C1358*1</f>
        <v>0</v>
      </c>
      <c r="B1358">
        <f>LibCentral!A1358</f>
        <v>0</v>
      </c>
      <c r="C1358">
        <f>LibCentral!AA1358</f>
        <v>0</v>
      </c>
    </row>
    <row r="1359" spans="1:3" x14ac:dyDescent="0.15">
      <c r="A1359" s="1">
        <f>LibCentral!C1359*1</f>
        <v>0</v>
      </c>
      <c r="B1359">
        <f>LibCentral!A1359</f>
        <v>0</v>
      </c>
      <c r="C1359">
        <f>LibCentral!AA1359</f>
        <v>0</v>
      </c>
    </row>
    <row r="1360" spans="1:3" x14ac:dyDescent="0.15">
      <c r="A1360" s="1">
        <f>LibCentral!C1360*1</f>
        <v>0</v>
      </c>
      <c r="B1360">
        <f>LibCentral!A1360</f>
        <v>0</v>
      </c>
      <c r="C1360">
        <f>LibCentral!AA1360</f>
        <v>0</v>
      </c>
    </row>
    <row r="1361" spans="1:3" x14ac:dyDescent="0.15">
      <c r="A1361" s="1">
        <f>LibCentral!C1361*1</f>
        <v>0</v>
      </c>
      <c r="B1361">
        <f>LibCentral!A1361</f>
        <v>0</v>
      </c>
      <c r="C1361">
        <f>LibCentral!AA1361</f>
        <v>0</v>
      </c>
    </row>
    <row r="1362" spans="1:3" x14ac:dyDescent="0.15">
      <c r="A1362" s="1">
        <f>LibCentral!C1362*1</f>
        <v>0</v>
      </c>
      <c r="B1362">
        <f>LibCentral!A1362</f>
        <v>0</v>
      </c>
      <c r="C1362">
        <f>LibCentral!AA1362</f>
        <v>0</v>
      </c>
    </row>
    <row r="1363" spans="1:3" x14ac:dyDescent="0.15">
      <c r="A1363" s="1">
        <f>LibCentral!C1363*1</f>
        <v>0</v>
      </c>
      <c r="B1363">
        <f>LibCentral!A1363</f>
        <v>0</v>
      </c>
      <c r="C1363">
        <f>LibCentral!AA1363</f>
        <v>0</v>
      </c>
    </row>
    <row r="1364" spans="1:3" x14ac:dyDescent="0.15">
      <c r="A1364" s="1">
        <f>LibCentral!C1364*1</f>
        <v>0</v>
      </c>
      <c r="B1364">
        <f>LibCentral!A1364</f>
        <v>0</v>
      </c>
      <c r="C1364">
        <f>LibCentral!AA1364</f>
        <v>0</v>
      </c>
    </row>
    <row r="1365" spans="1:3" x14ac:dyDescent="0.15">
      <c r="A1365" s="1">
        <f>LibCentral!C1365*1</f>
        <v>0</v>
      </c>
      <c r="B1365">
        <f>LibCentral!A1365</f>
        <v>0</v>
      </c>
      <c r="C1365">
        <f>LibCentral!AA1365</f>
        <v>0</v>
      </c>
    </row>
    <row r="1366" spans="1:3" x14ac:dyDescent="0.15">
      <c r="A1366" s="1">
        <f>LibCentral!C1366*1</f>
        <v>0</v>
      </c>
      <c r="B1366">
        <f>LibCentral!A1366</f>
        <v>0</v>
      </c>
      <c r="C1366">
        <f>LibCentral!AA1366</f>
        <v>0</v>
      </c>
    </row>
    <row r="1367" spans="1:3" x14ac:dyDescent="0.15">
      <c r="A1367" s="1">
        <f>LibCentral!C1367*1</f>
        <v>0</v>
      </c>
      <c r="B1367">
        <f>LibCentral!A1367</f>
        <v>0</v>
      </c>
      <c r="C1367">
        <f>LibCentral!AA1367</f>
        <v>0</v>
      </c>
    </row>
    <row r="1368" spans="1:3" x14ac:dyDescent="0.15">
      <c r="A1368" s="1">
        <f>LibCentral!C1368*1</f>
        <v>0</v>
      </c>
      <c r="B1368">
        <f>LibCentral!A1368</f>
        <v>0</v>
      </c>
      <c r="C1368">
        <f>LibCentral!AA1368</f>
        <v>0</v>
      </c>
    </row>
    <row r="1369" spans="1:3" x14ac:dyDescent="0.15">
      <c r="A1369" s="1">
        <f>LibCentral!C1369*1</f>
        <v>0</v>
      </c>
      <c r="B1369">
        <f>LibCentral!A1369</f>
        <v>0</v>
      </c>
      <c r="C1369">
        <f>LibCentral!AA1369</f>
        <v>0</v>
      </c>
    </row>
    <row r="1370" spans="1:3" x14ac:dyDescent="0.15">
      <c r="A1370" s="1">
        <f>LibCentral!C1370*1</f>
        <v>0</v>
      </c>
      <c r="B1370">
        <f>LibCentral!A1370</f>
        <v>0</v>
      </c>
      <c r="C1370">
        <f>LibCentral!AA1370</f>
        <v>0</v>
      </c>
    </row>
    <row r="1371" spans="1:3" x14ac:dyDescent="0.15">
      <c r="A1371" s="1">
        <f>LibCentral!C1371*1</f>
        <v>0</v>
      </c>
      <c r="B1371">
        <f>LibCentral!A1371</f>
        <v>0</v>
      </c>
      <c r="C1371">
        <f>LibCentral!AA1371</f>
        <v>0</v>
      </c>
    </row>
    <row r="1372" spans="1:3" x14ac:dyDescent="0.15">
      <c r="A1372" s="1">
        <f>LibCentral!C1372*1</f>
        <v>0</v>
      </c>
      <c r="B1372">
        <f>LibCentral!A1372</f>
        <v>0</v>
      </c>
      <c r="C1372">
        <f>LibCentral!AA1372</f>
        <v>0</v>
      </c>
    </row>
    <row r="1373" spans="1:3" x14ac:dyDescent="0.15">
      <c r="A1373" s="1">
        <f>LibCentral!C1373*1</f>
        <v>0</v>
      </c>
      <c r="B1373">
        <f>LibCentral!A1373</f>
        <v>0</v>
      </c>
      <c r="C1373">
        <f>LibCentral!AA1373</f>
        <v>0</v>
      </c>
    </row>
    <row r="1374" spans="1:3" x14ac:dyDescent="0.15">
      <c r="A1374" s="1">
        <f>LibCentral!C1374*1</f>
        <v>0</v>
      </c>
      <c r="B1374">
        <f>LibCentral!A1374</f>
        <v>0</v>
      </c>
      <c r="C1374">
        <f>LibCentral!AA1374</f>
        <v>0</v>
      </c>
    </row>
    <row r="1375" spans="1:3" x14ac:dyDescent="0.15">
      <c r="A1375" s="1">
        <f>LibCentral!C1375*1</f>
        <v>0</v>
      </c>
      <c r="B1375">
        <f>LibCentral!A1375</f>
        <v>0</v>
      </c>
      <c r="C1375">
        <f>LibCentral!AA1375</f>
        <v>0</v>
      </c>
    </row>
    <row r="1376" spans="1:3" x14ac:dyDescent="0.15">
      <c r="A1376" s="1">
        <f>LibCentral!C1376*1</f>
        <v>0</v>
      </c>
      <c r="B1376">
        <f>LibCentral!A1376</f>
        <v>0</v>
      </c>
      <c r="C1376">
        <f>LibCentral!AA1376</f>
        <v>0</v>
      </c>
    </row>
    <row r="1377" spans="1:3" x14ac:dyDescent="0.15">
      <c r="A1377" s="1">
        <f>LibCentral!C1377*1</f>
        <v>0</v>
      </c>
      <c r="B1377">
        <f>LibCentral!A1377</f>
        <v>0</v>
      </c>
      <c r="C1377">
        <f>LibCentral!AA1377</f>
        <v>0</v>
      </c>
    </row>
    <row r="1378" spans="1:3" x14ac:dyDescent="0.15">
      <c r="A1378" s="1">
        <f>LibCentral!C1378*1</f>
        <v>0</v>
      </c>
      <c r="B1378">
        <f>LibCentral!A1378</f>
        <v>0</v>
      </c>
      <c r="C1378">
        <f>LibCentral!AA1378</f>
        <v>0</v>
      </c>
    </row>
    <row r="1379" spans="1:3" x14ac:dyDescent="0.15">
      <c r="A1379" s="1">
        <f>LibCentral!C1379*1</f>
        <v>0</v>
      </c>
      <c r="B1379">
        <f>LibCentral!A1379</f>
        <v>0</v>
      </c>
      <c r="C1379">
        <f>LibCentral!AA1379</f>
        <v>0</v>
      </c>
    </row>
    <row r="1380" spans="1:3" x14ac:dyDescent="0.15">
      <c r="A1380" s="1">
        <f>LibCentral!C1380*1</f>
        <v>0</v>
      </c>
      <c r="B1380">
        <f>LibCentral!A1380</f>
        <v>0</v>
      </c>
      <c r="C1380">
        <f>LibCentral!AA1380</f>
        <v>0</v>
      </c>
    </row>
    <row r="1381" spans="1:3" x14ac:dyDescent="0.15">
      <c r="A1381" s="1">
        <f>LibCentral!C1381*1</f>
        <v>0</v>
      </c>
      <c r="B1381">
        <f>LibCentral!A1381</f>
        <v>0</v>
      </c>
      <c r="C1381">
        <f>LibCentral!AA1381</f>
        <v>0</v>
      </c>
    </row>
    <row r="1382" spans="1:3" x14ac:dyDescent="0.15">
      <c r="A1382" s="1">
        <f>LibCentral!C1382*1</f>
        <v>0</v>
      </c>
      <c r="B1382">
        <f>LibCentral!A1382</f>
        <v>0</v>
      </c>
      <c r="C1382">
        <f>LibCentral!AA1382</f>
        <v>0</v>
      </c>
    </row>
    <row r="1383" spans="1:3" x14ac:dyDescent="0.15">
      <c r="A1383" s="1">
        <f>LibCentral!C1383*1</f>
        <v>0</v>
      </c>
      <c r="B1383">
        <f>LibCentral!A1383</f>
        <v>0</v>
      </c>
      <c r="C1383">
        <f>LibCentral!AA1383</f>
        <v>0</v>
      </c>
    </row>
    <row r="1384" spans="1:3" x14ac:dyDescent="0.15">
      <c r="A1384" s="1">
        <f>LibCentral!C1384*1</f>
        <v>0</v>
      </c>
      <c r="B1384">
        <f>LibCentral!A1384</f>
        <v>0</v>
      </c>
      <c r="C1384">
        <f>LibCentral!AA1384</f>
        <v>0</v>
      </c>
    </row>
    <row r="1385" spans="1:3" x14ac:dyDescent="0.15">
      <c r="A1385" s="1">
        <f>LibCentral!C1385*1</f>
        <v>0</v>
      </c>
      <c r="B1385">
        <f>LibCentral!A1385</f>
        <v>0</v>
      </c>
      <c r="C1385">
        <f>LibCentral!AA1385</f>
        <v>0</v>
      </c>
    </row>
    <row r="1386" spans="1:3" x14ac:dyDescent="0.15">
      <c r="A1386" s="1">
        <f>LibCentral!C1386*1</f>
        <v>0</v>
      </c>
      <c r="B1386">
        <f>LibCentral!A1386</f>
        <v>0</v>
      </c>
      <c r="C1386">
        <f>LibCentral!AA1386</f>
        <v>0</v>
      </c>
    </row>
    <row r="1387" spans="1:3" x14ac:dyDescent="0.15">
      <c r="A1387" s="1">
        <f>LibCentral!C1387*1</f>
        <v>0</v>
      </c>
      <c r="B1387">
        <f>LibCentral!A1387</f>
        <v>0</v>
      </c>
      <c r="C1387">
        <f>LibCentral!AA1387</f>
        <v>0</v>
      </c>
    </row>
    <row r="1388" spans="1:3" x14ac:dyDescent="0.15">
      <c r="A1388" s="1">
        <f>LibCentral!C1388*1</f>
        <v>0</v>
      </c>
      <c r="B1388">
        <f>LibCentral!A1388</f>
        <v>0</v>
      </c>
      <c r="C1388">
        <f>LibCentral!AA1388</f>
        <v>0</v>
      </c>
    </row>
    <row r="1389" spans="1:3" x14ac:dyDescent="0.15">
      <c r="A1389" s="1">
        <f>LibCentral!C1389*1</f>
        <v>0</v>
      </c>
      <c r="B1389">
        <f>LibCentral!A1389</f>
        <v>0</v>
      </c>
      <c r="C1389">
        <f>LibCentral!AA1389</f>
        <v>0</v>
      </c>
    </row>
    <row r="1390" spans="1:3" x14ac:dyDescent="0.15">
      <c r="A1390" s="1">
        <f>LibCentral!C1390*1</f>
        <v>0</v>
      </c>
      <c r="B1390">
        <f>LibCentral!A1390</f>
        <v>0</v>
      </c>
      <c r="C1390">
        <f>LibCentral!AA1390</f>
        <v>0</v>
      </c>
    </row>
    <row r="1391" spans="1:3" x14ac:dyDescent="0.15">
      <c r="A1391" s="1">
        <f>LibCentral!C1391*1</f>
        <v>0</v>
      </c>
      <c r="B1391">
        <f>LibCentral!A1391</f>
        <v>0</v>
      </c>
      <c r="C1391">
        <f>LibCentral!AA1391</f>
        <v>0</v>
      </c>
    </row>
    <row r="1392" spans="1:3" x14ac:dyDescent="0.15">
      <c r="A1392" s="1">
        <f>LibCentral!C1392*1</f>
        <v>0</v>
      </c>
      <c r="B1392">
        <f>LibCentral!A1392</f>
        <v>0</v>
      </c>
      <c r="C1392">
        <f>LibCentral!AA1392</f>
        <v>0</v>
      </c>
    </row>
    <row r="1393" spans="1:3" x14ac:dyDescent="0.15">
      <c r="A1393" s="1">
        <f>LibCentral!C1393*1</f>
        <v>0</v>
      </c>
      <c r="B1393">
        <f>LibCentral!A1393</f>
        <v>0</v>
      </c>
      <c r="C1393">
        <f>LibCentral!AA1393</f>
        <v>0</v>
      </c>
    </row>
    <row r="1394" spans="1:3" x14ac:dyDescent="0.15">
      <c r="A1394" s="1">
        <f>LibCentral!C1394*1</f>
        <v>0</v>
      </c>
      <c r="B1394">
        <f>LibCentral!A1394</f>
        <v>0</v>
      </c>
      <c r="C1394">
        <f>LibCentral!AA1394</f>
        <v>0</v>
      </c>
    </row>
    <row r="1395" spans="1:3" x14ac:dyDescent="0.15">
      <c r="A1395" s="1">
        <f>LibCentral!C1395*1</f>
        <v>0</v>
      </c>
      <c r="B1395">
        <f>LibCentral!A1395</f>
        <v>0</v>
      </c>
      <c r="C1395">
        <f>LibCentral!AA1395</f>
        <v>0</v>
      </c>
    </row>
    <row r="1396" spans="1:3" x14ac:dyDescent="0.15">
      <c r="A1396" s="1">
        <f>LibCentral!C1396*1</f>
        <v>0</v>
      </c>
      <c r="B1396">
        <f>LibCentral!A1396</f>
        <v>0</v>
      </c>
      <c r="C1396">
        <f>LibCentral!AA1396</f>
        <v>0</v>
      </c>
    </row>
    <row r="1397" spans="1:3" x14ac:dyDescent="0.15">
      <c r="A1397" s="1">
        <f>LibCentral!C1397*1</f>
        <v>0</v>
      </c>
      <c r="B1397">
        <f>LibCentral!A1397</f>
        <v>0</v>
      </c>
      <c r="C1397">
        <f>LibCentral!AA1397</f>
        <v>0</v>
      </c>
    </row>
    <row r="1398" spans="1:3" x14ac:dyDescent="0.15">
      <c r="A1398" s="1">
        <f>LibCentral!C1398*1</f>
        <v>0</v>
      </c>
      <c r="B1398">
        <f>LibCentral!A1398</f>
        <v>0</v>
      </c>
      <c r="C1398">
        <f>LibCentral!AA1398</f>
        <v>0</v>
      </c>
    </row>
    <row r="1399" spans="1:3" x14ac:dyDescent="0.15">
      <c r="A1399" s="1">
        <f>LibCentral!C1399*1</f>
        <v>0</v>
      </c>
      <c r="B1399">
        <f>LibCentral!A1399</f>
        <v>0</v>
      </c>
      <c r="C1399">
        <f>LibCentral!AA1399</f>
        <v>0</v>
      </c>
    </row>
    <row r="1400" spans="1:3" x14ac:dyDescent="0.15">
      <c r="A1400" s="1">
        <f>LibCentral!C1400*1</f>
        <v>0</v>
      </c>
      <c r="B1400">
        <f>LibCentral!A1400</f>
        <v>0</v>
      </c>
      <c r="C1400">
        <f>LibCentral!AA1400</f>
        <v>0</v>
      </c>
    </row>
    <row r="1401" spans="1:3" x14ac:dyDescent="0.15">
      <c r="A1401" s="1">
        <f>LibCentral!C1401*1</f>
        <v>0</v>
      </c>
      <c r="B1401">
        <f>LibCentral!A1401</f>
        <v>0</v>
      </c>
      <c r="C1401">
        <f>LibCentral!AA1401</f>
        <v>0</v>
      </c>
    </row>
    <row r="1402" spans="1:3" x14ac:dyDescent="0.15">
      <c r="A1402" s="1">
        <f>LibCentral!C1402*1</f>
        <v>0</v>
      </c>
      <c r="B1402">
        <f>LibCentral!A1402</f>
        <v>0</v>
      </c>
      <c r="C1402">
        <f>LibCentral!AA1402</f>
        <v>0</v>
      </c>
    </row>
    <row r="1403" spans="1:3" x14ac:dyDescent="0.15">
      <c r="A1403" s="1">
        <f>LibCentral!C1403*1</f>
        <v>0</v>
      </c>
      <c r="B1403">
        <f>LibCentral!A1403</f>
        <v>0</v>
      </c>
      <c r="C1403">
        <f>LibCentral!AA1403</f>
        <v>0</v>
      </c>
    </row>
    <row r="1404" spans="1:3" x14ac:dyDescent="0.15">
      <c r="A1404" s="1">
        <f>LibCentral!C1404*1</f>
        <v>0</v>
      </c>
      <c r="B1404">
        <f>LibCentral!A1404</f>
        <v>0</v>
      </c>
      <c r="C1404">
        <f>LibCentral!AA1404</f>
        <v>0</v>
      </c>
    </row>
    <row r="1405" spans="1:3" x14ac:dyDescent="0.15">
      <c r="A1405" s="1">
        <f>LibCentral!C1405*1</f>
        <v>0</v>
      </c>
      <c r="B1405">
        <f>LibCentral!A1405</f>
        <v>0</v>
      </c>
      <c r="C1405">
        <f>LibCentral!AA1405</f>
        <v>0</v>
      </c>
    </row>
    <row r="1406" spans="1:3" x14ac:dyDescent="0.15">
      <c r="A1406" s="1">
        <f>LibCentral!C1406*1</f>
        <v>0</v>
      </c>
      <c r="B1406">
        <f>LibCentral!A1406</f>
        <v>0</v>
      </c>
      <c r="C1406">
        <f>LibCentral!AA1406</f>
        <v>0</v>
      </c>
    </row>
    <row r="1407" spans="1:3" x14ac:dyDescent="0.15">
      <c r="A1407" s="1">
        <f>LibCentral!C1407*1</f>
        <v>0</v>
      </c>
      <c r="B1407">
        <f>LibCentral!A1407</f>
        <v>0</v>
      </c>
      <c r="C1407">
        <f>LibCentral!AA1407</f>
        <v>0</v>
      </c>
    </row>
    <row r="1408" spans="1:3" x14ac:dyDescent="0.15">
      <c r="A1408" s="1">
        <f>LibCentral!C1408*1</f>
        <v>0</v>
      </c>
      <c r="B1408">
        <f>LibCentral!A1408</f>
        <v>0</v>
      </c>
      <c r="C1408">
        <f>LibCentral!AA1408</f>
        <v>0</v>
      </c>
    </row>
    <row r="1409" spans="1:3" x14ac:dyDescent="0.15">
      <c r="A1409" s="1">
        <f>LibCentral!C1409*1</f>
        <v>0</v>
      </c>
      <c r="B1409">
        <f>LibCentral!A1409</f>
        <v>0</v>
      </c>
      <c r="C1409">
        <f>LibCentral!AA1409</f>
        <v>0</v>
      </c>
    </row>
    <row r="1410" spans="1:3" x14ac:dyDescent="0.15">
      <c r="A1410" s="1">
        <f>LibCentral!C1410*1</f>
        <v>0</v>
      </c>
      <c r="B1410">
        <f>LibCentral!A1410</f>
        <v>0</v>
      </c>
      <c r="C1410">
        <f>LibCentral!AA1410</f>
        <v>0</v>
      </c>
    </row>
    <row r="1411" spans="1:3" x14ac:dyDescent="0.15">
      <c r="A1411" s="1">
        <f>LibCentral!C1411*1</f>
        <v>0</v>
      </c>
      <c r="B1411">
        <f>LibCentral!A1411</f>
        <v>0</v>
      </c>
      <c r="C1411">
        <f>LibCentral!AA1411</f>
        <v>0</v>
      </c>
    </row>
    <row r="1412" spans="1:3" x14ac:dyDescent="0.15">
      <c r="A1412" s="1">
        <f>LibCentral!C1412*1</f>
        <v>0</v>
      </c>
      <c r="B1412">
        <f>LibCentral!A1412</f>
        <v>0</v>
      </c>
      <c r="C1412">
        <f>LibCentral!AA1412</f>
        <v>0</v>
      </c>
    </row>
    <row r="1413" spans="1:3" x14ac:dyDescent="0.15">
      <c r="A1413" s="1">
        <f>LibCentral!C1413*1</f>
        <v>0</v>
      </c>
      <c r="B1413">
        <f>LibCentral!A1413</f>
        <v>0</v>
      </c>
      <c r="C1413">
        <f>LibCentral!AA1413</f>
        <v>0</v>
      </c>
    </row>
    <row r="1414" spans="1:3" x14ac:dyDescent="0.15">
      <c r="A1414" s="1">
        <f>LibCentral!C1414*1</f>
        <v>0</v>
      </c>
      <c r="B1414">
        <f>LibCentral!A1414</f>
        <v>0</v>
      </c>
      <c r="C1414">
        <f>LibCentral!AA1414</f>
        <v>0</v>
      </c>
    </row>
    <row r="1415" spans="1:3" x14ac:dyDescent="0.15">
      <c r="A1415" s="1">
        <f>LibCentral!C1415*1</f>
        <v>0</v>
      </c>
      <c r="B1415">
        <f>LibCentral!A1415</f>
        <v>0</v>
      </c>
      <c r="C1415">
        <f>LibCentral!AA1415</f>
        <v>0</v>
      </c>
    </row>
    <row r="1416" spans="1:3" x14ac:dyDescent="0.15">
      <c r="A1416" s="1">
        <f>LibCentral!C1416*1</f>
        <v>0</v>
      </c>
      <c r="B1416">
        <f>LibCentral!A1416</f>
        <v>0</v>
      </c>
      <c r="C1416">
        <f>LibCentral!AA1416</f>
        <v>0</v>
      </c>
    </row>
    <row r="1417" spans="1:3" x14ac:dyDescent="0.15">
      <c r="A1417" s="1">
        <f>LibCentral!C1417*1</f>
        <v>0</v>
      </c>
      <c r="B1417">
        <f>LibCentral!A1417</f>
        <v>0</v>
      </c>
      <c r="C1417">
        <f>LibCentral!AA1417</f>
        <v>0</v>
      </c>
    </row>
    <row r="1418" spans="1:3" x14ac:dyDescent="0.15">
      <c r="A1418" s="1">
        <f>LibCentral!C1418*1</f>
        <v>0</v>
      </c>
      <c r="B1418">
        <f>LibCentral!A1418</f>
        <v>0</v>
      </c>
      <c r="C1418">
        <f>LibCentral!AA1418</f>
        <v>0</v>
      </c>
    </row>
    <row r="1419" spans="1:3" x14ac:dyDescent="0.15">
      <c r="A1419" s="1">
        <f>LibCentral!C1419*1</f>
        <v>0</v>
      </c>
      <c r="B1419">
        <f>LibCentral!A1419</f>
        <v>0</v>
      </c>
      <c r="C1419">
        <f>LibCentral!AA1419</f>
        <v>0</v>
      </c>
    </row>
    <row r="1420" spans="1:3" x14ac:dyDescent="0.15">
      <c r="A1420" s="1">
        <f>LibCentral!C1420*1</f>
        <v>0</v>
      </c>
      <c r="B1420">
        <f>LibCentral!A1420</f>
        <v>0</v>
      </c>
      <c r="C1420">
        <f>LibCentral!AA1420</f>
        <v>0</v>
      </c>
    </row>
    <row r="1421" spans="1:3" x14ac:dyDescent="0.15">
      <c r="A1421" s="1">
        <f>LibCentral!C1421*1</f>
        <v>0</v>
      </c>
      <c r="B1421">
        <f>LibCentral!A1421</f>
        <v>0</v>
      </c>
      <c r="C1421">
        <f>LibCentral!AA1421</f>
        <v>0</v>
      </c>
    </row>
    <row r="1422" spans="1:3" x14ac:dyDescent="0.15">
      <c r="A1422" s="1">
        <f>LibCentral!C1422*1</f>
        <v>0</v>
      </c>
      <c r="B1422">
        <f>LibCentral!A1422</f>
        <v>0</v>
      </c>
      <c r="C1422">
        <f>LibCentral!AA1422</f>
        <v>0</v>
      </c>
    </row>
    <row r="1423" spans="1:3" x14ac:dyDescent="0.15">
      <c r="A1423" s="1">
        <f>LibCentral!C1423*1</f>
        <v>0</v>
      </c>
      <c r="B1423">
        <f>LibCentral!A1423</f>
        <v>0</v>
      </c>
      <c r="C1423">
        <f>LibCentral!AA1423</f>
        <v>0</v>
      </c>
    </row>
    <row r="1424" spans="1:3" x14ac:dyDescent="0.15">
      <c r="A1424" s="1">
        <f>LibCentral!C1424*1</f>
        <v>0</v>
      </c>
      <c r="B1424">
        <f>LibCentral!A1424</f>
        <v>0</v>
      </c>
      <c r="C1424">
        <f>LibCentral!AA1424</f>
        <v>0</v>
      </c>
    </row>
    <row r="1425" spans="1:3" x14ac:dyDescent="0.15">
      <c r="A1425" s="1">
        <f>LibCentral!C1425*1</f>
        <v>0</v>
      </c>
      <c r="B1425">
        <f>LibCentral!A1425</f>
        <v>0</v>
      </c>
      <c r="C1425">
        <f>LibCentral!AA1425</f>
        <v>0</v>
      </c>
    </row>
    <row r="1426" spans="1:3" x14ac:dyDescent="0.15">
      <c r="A1426" s="1">
        <f>LibCentral!C1426*1</f>
        <v>0</v>
      </c>
      <c r="B1426">
        <f>LibCentral!A1426</f>
        <v>0</v>
      </c>
      <c r="C1426">
        <f>LibCentral!AA1426</f>
        <v>0</v>
      </c>
    </row>
    <row r="1427" spans="1:3" x14ac:dyDescent="0.15">
      <c r="A1427" s="1">
        <f>LibCentral!C1427*1</f>
        <v>0</v>
      </c>
      <c r="B1427">
        <f>LibCentral!A1427</f>
        <v>0</v>
      </c>
      <c r="C1427">
        <f>LibCentral!AA1427</f>
        <v>0</v>
      </c>
    </row>
    <row r="1428" spans="1:3" x14ac:dyDescent="0.15">
      <c r="A1428" s="1">
        <f>LibCentral!C1428*1</f>
        <v>0</v>
      </c>
      <c r="B1428">
        <f>LibCentral!A1428</f>
        <v>0</v>
      </c>
      <c r="C1428">
        <f>LibCentral!AA1428</f>
        <v>0</v>
      </c>
    </row>
    <row r="1429" spans="1:3" x14ac:dyDescent="0.15">
      <c r="A1429" s="1">
        <f>LibCentral!C1429*1</f>
        <v>0</v>
      </c>
      <c r="B1429">
        <f>LibCentral!A1429</f>
        <v>0</v>
      </c>
      <c r="C1429">
        <f>LibCentral!AA1429</f>
        <v>0</v>
      </c>
    </row>
    <row r="1430" spans="1:3" x14ac:dyDescent="0.15">
      <c r="A1430" s="1">
        <f>LibCentral!C1430*1</f>
        <v>0</v>
      </c>
      <c r="B1430">
        <f>LibCentral!A1430</f>
        <v>0</v>
      </c>
      <c r="C1430">
        <f>LibCentral!AA1430</f>
        <v>0</v>
      </c>
    </row>
    <row r="1431" spans="1:3" x14ac:dyDescent="0.15">
      <c r="A1431" s="1">
        <f>LibCentral!C1431*1</f>
        <v>0</v>
      </c>
      <c r="B1431">
        <f>LibCentral!A1431</f>
        <v>0</v>
      </c>
      <c r="C1431">
        <f>LibCentral!AA1431</f>
        <v>0</v>
      </c>
    </row>
    <row r="1432" spans="1:3" x14ac:dyDescent="0.15">
      <c r="A1432" s="1">
        <f>LibCentral!C1432*1</f>
        <v>0</v>
      </c>
      <c r="B1432">
        <f>LibCentral!A1432</f>
        <v>0</v>
      </c>
      <c r="C1432">
        <f>LibCentral!AA1432</f>
        <v>0</v>
      </c>
    </row>
    <row r="1433" spans="1:3" x14ac:dyDescent="0.15">
      <c r="A1433" s="1">
        <f>LibCentral!C1433*1</f>
        <v>0</v>
      </c>
      <c r="B1433">
        <f>LibCentral!A1433</f>
        <v>0</v>
      </c>
      <c r="C1433">
        <f>LibCentral!AA1433</f>
        <v>0</v>
      </c>
    </row>
    <row r="1434" spans="1:3" x14ac:dyDescent="0.15">
      <c r="A1434" s="1">
        <f>LibCentral!C1434*1</f>
        <v>0</v>
      </c>
      <c r="B1434">
        <f>LibCentral!A1434</f>
        <v>0</v>
      </c>
      <c r="C1434">
        <f>LibCentral!AA1434</f>
        <v>0</v>
      </c>
    </row>
    <row r="1435" spans="1:3" x14ac:dyDescent="0.15">
      <c r="A1435" s="1">
        <f>LibCentral!C1435*1</f>
        <v>0</v>
      </c>
      <c r="B1435">
        <f>LibCentral!A1435</f>
        <v>0</v>
      </c>
      <c r="C1435">
        <f>LibCentral!AA1435</f>
        <v>0</v>
      </c>
    </row>
    <row r="1436" spans="1:3" x14ac:dyDescent="0.15">
      <c r="A1436" s="1">
        <f>LibCentral!C1436*1</f>
        <v>0</v>
      </c>
      <c r="B1436">
        <f>LibCentral!A1436</f>
        <v>0</v>
      </c>
      <c r="C1436">
        <f>LibCentral!AA1436</f>
        <v>0</v>
      </c>
    </row>
    <row r="1437" spans="1:3" x14ac:dyDescent="0.15">
      <c r="A1437" s="1">
        <f>LibCentral!C1437*1</f>
        <v>0</v>
      </c>
      <c r="B1437">
        <f>LibCentral!A1437</f>
        <v>0</v>
      </c>
      <c r="C1437">
        <f>LibCentral!AA1437</f>
        <v>0</v>
      </c>
    </row>
    <row r="1438" spans="1:3" x14ac:dyDescent="0.15">
      <c r="A1438" s="1">
        <f>LibCentral!C1438*1</f>
        <v>0</v>
      </c>
      <c r="B1438">
        <f>LibCentral!A1438</f>
        <v>0</v>
      </c>
      <c r="C1438">
        <f>LibCentral!AA1438</f>
        <v>0</v>
      </c>
    </row>
    <row r="1439" spans="1:3" x14ac:dyDescent="0.15">
      <c r="A1439" s="1">
        <f>LibCentral!C1439*1</f>
        <v>0</v>
      </c>
      <c r="B1439">
        <f>LibCentral!A1439</f>
        <v>0</v>
      </c>
      <c r="C1439">
        <f>LibCentral!AA1439</f>
        <v>0</v>
      </c>
    </row>
    <row r="1440" spans="1:3" x14ac:dyDescent="0.15">
      <c r="A1440" s="1">
        <f>LibCentral!C1440*1</f>
        <v>0</v>
      </c>
      <c r="B1440">
        <f>LibCentral!A1440</f>
        <v>0</v>
      </c>
      <c r="C1440">
        <f>LibCentral!AA1440</f>
        <v>0</v>
      </c>
    </row>
    <row r="1441" spans="1:3" x14ac:dyDescent="0.15">
      <c r="A1441" s="1">
        <f>LibCentral!C1441*1</f>
        <v>0</v>
      </c>
      <c r="B1441">
        <f>LibCentral!A1441</f>
        <v>0</v>
      </c>
      <c r="C1441">
        <f>LibCentral!AA1441</f>
        <v>0</v>
      </c>
    </row>
    <row r="1442" spans="1:3" x14ac:dyDescent="0.15">
      <c r="A1442" s="1">
        <f>LibCentral!C1442*1</f>
        <v>0</v>
      </c>
      <c r="B1442">
        <f>LibCentral!A1442</f>
        <v>0</v>
      </c>
      <c r="C1442">
        <f>LibCentral!AA1442</f>
        <v>0</v>
      </c>
    </row>
    <row r="1443" spans="1:3" x14ac:dyDescent="0.15">
      <c r="A1443" s="1">
        <f>LibCentral!C1443*1</f>
        <v>0</v>
      </c>
      <c r="B1443">
        <f>LibCentral!A1443</f>
        <v>0</v>
      </c>
      <c r="C1443">
        <f>LibCentral!AA1443</f>
        <v>0</v>
      </c>
    </row>
    <row r="1444" spans="1:3" x14ac:dyDescent="0.15">
      <c r="A1444" s="1">
        <f>LibCentral!C1444*1</f>
        <v>0</v>
      </c>
      <c r="B1444">
        <f>LibCentral!A1444</f>
        <v>0</v>
      </c>
      <c r="C1444">
        <f>LibCentral!AA1444</f>
        <v>0</v>
      </c>
    </row>
    <row r="1445" spans="1:3" x14ac:dyDescent="0.15">
      <c r="A1445" s="1">
        <f>LibCentral!C1445*1</f>
        <v>0</v>
      </c>
      <c r="B1445">
        <f>LibCentral!A1445</f>
        <v>0</v>
      </c>
      <c r="C1445">
        <f>LibCentral!AA1445</f>
        <v>0</v>
      </c>
    </row>
    <row r="1446" spans="1:3" x14ac:dyDescent="0.15">
      <c r="A1446" s="1">
        <f>LibCentral!C1446*1</f>
        <v>0</v>
      </c>
      <c r="B1446">
        <f>LibCentral!A1446</f>
        <v>0</v>
      </c>
      <c r="C1446">
        <f>LibCentral!AA1446</f>
        <v>0</v>
      </c>
    </row>
    <row r="1447" spans="1:3" x14ac:dyDescent="0.15">
      <c r="A1447" s="1">
        <f>LibCentral!C1447*1</f>
        <v>0</v>
      </c>
      <c r="B1447">
        <f>LibCentral!A1447</f>
        <v>0</v>
      </c>
      <c r="C1447">
        <f>LibCentral!AA1447</f>
        <v>0</v>
      </c>
    </row>
    <row r="1448" spans="1:3" x14ac:dyDescent="0.15">
      <c r="A1448" s="1">
        <f>LibCentral!C1448*1</f>
        <v>0</v>
      </c>
      <c r="B1448">
        <f>LibCentral!A1448</f>
        <v>0</v>
      </c>
      <c r="C1448">
        <f>LibCentral!AA1448</f>
        <v>0</v>
      </c>
    </row>
    <row r="1449" spans="1:3" x14ac:dyDescent="0.15">
      <c r="A1449" s="1">
        <f>LibCentral!C1449*1</f>
        <v>0</v>
      </c>
      <c r="B1449">
        <f>LibCentral!A1449</f>
        <v>0</v>
      </c>
      <c r="C1449">
        <f>LibCentral!AA1449</f>
        <v>0</v>
      </c>
    </row>
    <row r="1450" spans="1:3" x14ac:dyDescent="0.15">
      <c r="A1450" s="1">
        <f>LibCentral!C1450*1</f>
        <v>0</v>
      </c>
      <c r="B1450">
        <f>LibCentral!A1450</f>
        <v>0</v>
      </c>
      <c r="C1450">
        <f>LibCentral!AA1450</f>
        <v>0</v>
      </c>
    </row>
    <row r="1451" spans="1:3" x14ac:dyDescent="0.15">
      <c r="A1451" s="1">
        <f>LibCentral!C1451*1</f>
        <v>0</v>
      </c>
      <c r="B1451">
        <f>LibCentral!A1451</f>
        <v>0</v>
      </c>
      <c r="C1451">
        <f>LibCentral!AA1451</f>
        <v>0</v>
      </c>
    </row>
    <row r="1452" spans="1:3" x14ac:dyDescent="0.15">
      <c r="A1452" s="1">
        <f>LibCentral!C1452*1</f>
        <v>0</v>
      </c>
      <c r="B1452">
        <f>LibCentral!A1452</f>
        <v>0</v>
      </c>
      <c r="C1452">
        <f>LibCentral!AA1452</f>
        <v>0</v>
      </c>
    </row>
    <row r="1453" spans="1:3" x14ac:dyDescent="0.15">
      <c r="A1453" s="1">
        <f>LibCentral!C1453*1</f>
        <v>0</v>
      </c>
      <c r="B1453">
        <f>LibCentral!A1453</f>
        <v>0</v>
      </c>
      <c r="C1453">
        <f>LibCentral!AA1453</f>
        <v>0</v>
      </c>
    </row>
    <row r="1454" spans="1:3" x14ac:dyDescent="0.15">
      <c r="A1454" s="1">
        <f>LibCentral!C1454*1</f>
        <v>0</v>
      </c>
      <c r="B1454">
        <f>LibCentral!A1454</f>
        <v>0</v>
      </c>
      <c r="C1454">
        <f>LibCentral!AA1454</f>
        <v>0</v>
      </c>
    </row>
    <row r="1455" spans="1:3" x14ac:dyDescent="0.15">
      <c r="A1455" s="1">
        <f>LibCentral!C1455*1</f>
        <v>0</v>
      </c>
      <c r="B1455">
        <f>LibCentral!A1455</f>
        <v>0</v>
      </c>
      <c r="C1455">
        <f>LibCentral!AA1455</f>
        <v>0</v>
      </c>
    </row>
    <row r="1456" spans="1:3" x14ac:dyDescent="0.15">
      <c r="A1456" s="1">
        <f>LibCentral!C1456*1</f>
        <v>0</v>
      </c>
      <c r="B1456">
        <f>LibCentral!A1456</f>
        <v>0</v>
      </c>
      <c r="C1456">
        <f>LibCentral!AA1456</f>
        <v>0</v>
      </c>
    </row>
    <row r="1457" spans="1:3" x14ac:dyDescent="0.15">
      <c r="A1457" s="1">
        <f>LibCentral!C1457*1</f>
        <v>0</v>
      </c>
      <c r="B1457">
        <f>LibCentral!A1457</f>
        <v>0</v>
      </c>
      <c r="C1457">
        <f>LibCentral!AA1457</f>
        <v>0</v>
      </c>
    </row>
    <row r="1458" spans="1:3" x14ac:dyDescent="0.15">
      <c r="A1458" s="1">
        <f>LibCentral!C1458*1</f>
        <v>0</v>
      </c>
      <c r="B1458">
        <f>LibCentral!A1458</f>
        <v>0</v>
      </c>
      <c r="C1458">
        <f>LibCentral!AA1458</f>
        <v>0</v>
      </c>
    </row>
    <row r="1459" spans="1:3" x14ac:dyDescent="0.15">
      <c r="A1459" s="1">
        <f>LibCentral!C1459*1</f>
        <v>0</v>
      </c>
      <c r="B1459">
        <f>LibCentral!A1459</f>
        <v>0</v>
      </c>
      <c r="C1459">
        <f>LibCentral!AA1459</f>
        <v>0</v>
      </c>
    </row>
    <row r="1460" spans="1:3" x14ac:dyDescent="0.15">
      <c r="A1460" s="1">
        <f>LibCentral!C1460*1</f>
        <v>0</v>
      </c>
      <c r="B1460">
        <f>LibCentral!A1460</f>
        <v>0</v>
      </c>
      <c r="C1460">
        <f>LibCentral!AA1460</f>
        <v>0</v>
      </c>
    </row>
    <row r="1461" spans="1:3" x14ac:dyDescent="0.15">
      <c r="A1461" s="1">
        <f>LibCentral!C1461*1</f>
        <v>0</v>
      </c>
      <c r="B1461">
        <f>LibCentral!A1461</f>
        <v>0</v>
      </c>
      <c r="C1461">
        <f>LibCentral!AA1461</f>
        <v>0</v>
      </c>
    </row>
    <row r="1462" spans="1:3" x14ac:dyDescent="0.15">
      <c r="A1462" s="1">
        <f>LibCentral!C1462*1</f>
        <v>0</v>
      </c>
      <c r="B1462">
        <f>LibCentral!A1462</f>
        <v>0</v>
      </c>
      <c r="C1462">
        <f>LibCentral!AA1462</f>
        <v>0</v>
      </c>
    </row>
    <row r="1463" spans="1:3" x14ac:dyDescent="0.15">
      <c r="A1463" s="1">
        <f>LibCentral!C1463*1</f>
        <v>0</v>
      </c>
      <c r="B1463">
        <f>LibCentral!A1463</f>
        <v>0</v>
      </c>
      <c r="C1463">
        <f>LibCentral!AA1463</f>
        <v>0</v>
      </c>
    </row>
    <row r="1464" spans="1:3" x14ac:dyDescent="0.15">
      <c r="A1464" s="1">
        <f>LibCentral!C1464*1</f>
        <v>0</v>
      </c>
      <c r="B1464">
        <f>LibCentral!A1464</f>
        <v>0</v>
      </c>
      <c r="C1464">
        <f>LibCentral!AA1464</f>
        <v>0</v>
      </c>
    </row>
    <row r="1465" spans="1:3" x14ac:dyDescent="0.15">
      <c r="A1465" s="1">
        <f>LibCentral!C1465*1</f>
        <v>0</v>
      </c>
      <c r="B1465">
        <f>LibCentral!A1465</f>
        <v>0</v>
      </c>
      <c r="C1465">
        <f>LibCentral!AA1465</f>
        <v>0</v>
      </c>
    </row>
    <row r="1466" spans="1:3" x14ac:dyDescent="0.15">
      <c r="A1466" s="1">
        <f>LibCentral!C1466*1</f>
        <v>0</v>
      </c>
      <c r="B1466">
        <f>LibCentral!A1466</f>
        <v>0</v>
      </c>
      <c r="C1466">
        <f>LibCentral!AA1466</f>
        <v>0</v>
      </c>
    </row>
    <row r="1467" spans="1:3" x14ac:dyDescent="0.15">
      <c r="A1467" s="1">
        <f>LibCentral!C1467*1</f>
        <v>0</v>
      </c>
      <c r="B1467">
        <f>LibCentral!A1467</f>
        <v>0</v>
      </c>
      <c r="C1467">
        <f>LibCentral!AA1467</f>
        <v>0</v>
      </c>
    </row>
    <row r="1468" spans="1:3" x14ac:dyDescent="0.15">
      <c r="A1468" s="1">
        <f>LibCentral!C1468*1</f>
        <v>0</v>
      </c>
      <c r="B1468">
        <f>LibCentral!A1468</f>
        <v>0</v>
      </c>
      <c r="C1468">
        <f>LibCentral!AA1468</f>
        <v>0</v>
      </c>
    </row>
    <row r="1469" spans="1:3" x14ac:dyDescent="0.15">
      <c r="A1469" s="1">
        <f>LibCentral!C1469*1</f>
        <v>0</v>
      </c>
      <c r="B1469">
        <f>LibCentral!A1469</f>
        <v>0</v>
      </c>
      <c r="C1469">
        <f>LibCentral!AA1469</f>
        <v>0</v>
      </c>
    </row>
    <row r="1470" spans="1:3" x14ac:dyDescent="0.15">
      <c r="A1470" s="1">
        <f>LibCentral!C1470*1</f>
        <v>0</v>
      </c>
      <c r="B1470">
        <f>LibCentral!A1470</f>
        <v>0</v>
      </c>
      <c r="C1470">
        <f>LibCentral!AA1470</f>
        <v>0</v>
      </c>
    </row>
    <row r="1471" spans="1:3" x14ac:dyDescent="0.15">
      <c r="A1471" s="1">
        <f>LibCentral!C1471*1</f>
        <v>0</v>
      </c>
      <c r="B1471">
        <f>LibCentral!A1471</f>
        <v>0</v>
      </c>
      <c r="C1471">
        <f>LibCentral!AA1471</f>
        <v>0</v>
      </c>
    </row>
    <row r="1472" spans="1:3" x14ac:dyDescent="0.15">
      <c r="A1472" s="1">
        <f>LibCentral!C1472*1</f>
        <v>0</v>
      </c>
      <c r="B1472">
        <f>LibCentral!A1472</f>
        <v>0</v>
      </c>
      <c r="C1472">
        <f>LibCentral!AA1472</f>
        <v>0</v>
      </c>
    </row>
    <row r="1473" spans="1:3" x14ac:dyDescent="0.15">
      <c r="A1473" s="1">
        <f>LibCentral!C1473*1</f>
        <v>0</v>
      </c>
      <c r="B1473">
        <f>LibCentral!A1473</f>
        <v>0</v>
      </c>
      <c r="C1473">
        <f>LibCentral!AA1473</f>
        <v>0</v>
      </c>
    </row>
    <row r="1474" spans="1:3" x14ac:dyDescent="0.15">
      <c r="A1474" s="1">
        <f>LibCentral!C1474*1</f>
        <v>0</v>
      </c>
      <c r="B1474">
        <f>LibCentral!A1474</f>
        <v>0</v>
      </c>
      <c r="C1474">
        <f>LibCentral!AA1474</f>
        <v>0</v>
      </c>
    </row>
    <row r="1475" spans="1:3" x14ac:dyDescent="0.15">
      <c r="A1475" s="1">
        <f>LibCentral!C1475*1</f>
        <v>0</v>
      </c>
      <c r="B1475">
        <f>LibCentral!A1475</f>
        <v>0</v>
      </c>
      <c r="C1475">
        <f>LibCentral!AA1475</f>
        <v>0</v>
      </c>
    </row>
    <row r="1476" spans="1:3" x14ac:dyDescent="0.15">
      <c r="A1476" s="1">
        <f>LibCentral!C1476*1</f>
        <v>0</v>
      </c>
      <c r="B1476">
        <f>LibCentral!A1476</f>
        <v>0</v>
      </c>
      <c r="C1476">
        <f>LibCentral!AA1476</f>
        <v>0</v>
      </c>
    </row>
    <row r="1477" spans="1:3" x14ac:dyDescent="0.15">
      <c r="A1477" s="1">
        <f>LibCentral!C1477*1</f>
        <v>0</v>
      </c>
      <c r="B1477">
        <f>LibCentral!A1477</f>
        <v>0</v>
      </c>
      <c r="C1477">
        <f>LibCentral!AA1477</f>
        <v>0</v>
      </c>
    </row>
    <row r="1478" spans="1:3" x14ac:dyDescent="0.15">
      <c r="A1478" s="1">
        <f>LibCentral!C1478*1</f>
        <v>0</v>
      </c>
      <c r="B1478">
        <f>LibCentral!A1478</f>
        <v>0</v>
      </c>
      <c r="C1478">
        <f>LibCentral!AA1478</f>
        <v>0</v>
      </c>
    </row>
    <row r="1479" spans="1:3" x14ac:dyDescent="0.15">
      <c r="A1479" s="1">
        <f>LibCentral!C1479*1</f>
        <v>0</v>
      </c>
      <c r="B1479">
        <f>LibCentral!A1479</f>
        <v>0</v>
      </c>
      <c r="C1479">
        <f>LibCentral!AA1479</f>
        <v>0</v>
      </c>
    </row>
    <row r="1480" spans="1:3" x14ac:dyDescent="0.15">
      <c r="A1480" s="1">
        <f>LibCentral!C1480*1</f>
        <v>0</v>
      </c>
      <c r="B1480">
        <f>LibCentral!A1480</f>
        <v>0</v>
      </c>
      <c r="C1480">
        <f>LibCentral!AA1480</f>
        <v>0</v>
      </c>
    </row>
    <row r="1481" spans="1:3" x14ac:dyDescent="0.15">
      <c r="A1481" s="1">
        <f>LibCentral!C1481*1</f>
        <v>0</v>
      </c>
      <c r="B1481">
        <f>LibCentral!A1481</f>
        <v>0</v>
      </c>
      <c r="C1481">
        <f>LibCentral!AA1481</f>
        <v>0</v>
      </c>
    </row>
    <row r="1482" spans="1:3" x14ac:dyDescent="0.15">
      <c r="A1482" s="1">
        <f>LibCentral!C1482*1</f>
        <v>0</v>
      </c>
      <c r="B1482">
        <f>LibCentral!A1482</f>
        <v>0</v>
      </c>
      <c r="C1482">
        <f>LibCentral!AA1482</f>
        <v>0</v>
      </c>
    </row>
    <row r="1483" spans="1:3" x14ac:dyDescent="0.15">
      <c r="A1483" s="1">
        <f>LibCentral!C1483*1</f>
        <v>0</v>
      </c>
      <c r="B1483">
        <f>LibCentral!A1483</f>
        <v>0</v>
      </c>
      <c r="C1483">
        <f>LibCentral!AA1483</f>
        <v>0</v>
      </c>
    </row>
    <row r="1484" spans="1:3" x14ac:dyDescent="0.15">
      <c r="A1484" s="1">
        <f>LibCentral!C1484*1</f>
        <v>0</v>
      </c>
      <c r="B1484">
        <f>LibCentral!A1484</f>
        <v>0</v>
      </c>
      <c r="C1484">
        <f>LibCentral!AA1484</f>
        <v>0</v>
      </c>
    </row>
    <row r="1485" spans="1:3" x14ac:dyDescent="0.15">
      <c r="A1485" s="1">
        <f>LibCentral!C1485*1</f>
        <v>0</v>
      </c>
      <c r="B1485">
        <f>LibCentral!A1485</f>
        <v>0</v>
      </c>
      <c r="C1485">
        <f>LibCentral!AA1485</f>
        <v>0</v>
      </c>
    </row>
    <row r="1486" spans="1:3" x14ac:dyDescent="0.15">
      <c r="A1486" s="1">
        <f>LibCentral!C1486*1</f>
        <v>0</v>
      </c>
      <c r="B1486">
        <f>LibCentral!A1486</f>
        <v>0</v>
      </c>
      <c r="C1486">
        <f>LibCentral!AA1486</f>
        <v>0</v>
      </c>
    </row>
    <row r="1487" spans="1:3" x14ac:dyDescent="0.15">
      <c r="A1487" s="1">
        <f>LibCentral!C1487*1</f>
        <v>0</v>
      </c>
      <c r="B1487">
        <f>LibCentral!A1487</f>
        <v>0</v>
      </c>
      <c r="C1487">
        <f>LibCentral!AA1487</f>
        <v>0</v>
      </c>
    </row>
    <row r="1488" spans="1:3" x14ac:dyDescent="0.15">
      <c r="A1488" s="1">
        <f>LibCentral!C1488*1</f>
        <v>0</v>
      </c>
      <c r="B1488">
        <f>LibCentral!A1488</f>
        <v>0</v>
      </c>
      <c r="C1488">
        <f>LibCentral!AA1488</f>
        <v>0</v>
      </c>
    </row>
    <row r="1489" spans="1:3" x14ac:dyDescent="0.15">
      <c r="A1489" s="1">
        <f>LibCentral!C1489*1</f>
        <v>0</v>
      </c>
      <c r="B1489">
        <f>LibCentral!A1489</f>
        <v>0</v>
      </c>
      <c r="C1489">
        <f>LibCentral!AA1489</f>
        <v>0</v>
      </c>
    </row>
    <row r="1490" spans="1:3" x14ac:dyDescent="0.15">
      <c r="A1490" s="1">
        <f>LibCentral!C1490*1</f>
        <v>0</v>
      </c>
      <c r="B1490">
        <f>LibCentral!A1490</f>
        <v>0</v>
      </c>
      <c r="C1490">
        <f>LibCentral!AA1490</f>
        <v>0</v>
      </c>
    </row>
    <row r="1491" spans="1:3" x14ac:dyDescent="0.15">
      <c r="A1491" s="1">
        <f>LibCentral!C1491*1</f>
        <v>0</v>
      </c>
      <c r="B1491">
        <f>LibCentral!A1491</f>
        <v>0</v>
      </c>
      <c r="C1491">
        <f>LibCentral!AA1491</f>
        <v>0</v>
      </c>
    </row>
    <row r="1492" spans="1:3" x14ac:dyDescent="0.15">
      <c r="A1492" s="1">
        <f>LibCentral!C1492*1</f>
        <v>0</v>
      </c>
      <c r="B1492">
        <f>LibCentral!A1492</f>
        <v>0</v>
      </c>
      <c r="C1492">
        <f>LibCentral!AA1492</f>
        <v>0</v>
      </c>
    </row>
    <row r="1493" spans="1:3" x14ac:dyDescent="0.15">
      <c r="A1493" s="1">
        <f>LibCentral!C1493*1</f>
        <v>0</v>
      </c>
      <c r="B1493">
        <f>LibCentral!A1493</f>
        <v>0</v>
      </c>
      <c r="C1493">
        <f>LibCentral!AA1493</f>
        <v>0</v>
      </c>
    </row>
    <row r="1494" spans="1:3" x14ac:dyDescent="0.15">
      <c r="A1494" s="1">
        <f>LibCentral!C1494*1</f>
        <v>0</v>
      </c>
      <c r="B1494">
        <f>LibCentral!A1494</f>
        <v>0</v>
      </c>
      <c r="C1494">
        <f>LibCentral!AA1494</f>
        <v>0</v>
      </c>
    </row>
    <row r="1495" spans="1:3" x14ac:dyDescent="0.15">
      <c r="A1495" s="1">
        <f>LibCentral!C1495*1</f>
        <v>0</v>
      </c>
      <c r="B1495">
        <f>LibCentral!A1495</f>
        <v>0</v>
      </c>
      <c r="C1495">
        <f>LibCentral!AA1495</f>
        <v>0</v>
      </c>
    </row>
    <row r="1496" spans="1:3" x14ac:dyDescent="0.15">
      <c r="A1496" s="1">
        <f>LibCentral!C1496*1</f>
        <v>0</v>
      </c>
      <c r="B1496">
        <f>LibCentral!A1496</f>
        <v>0</v>
      </c>
      <c r="C1496">
        <f>LibCentral!AA1496</f>
        <v>0</v>
      </c>
    </row>
    <row r="1497" spans="1:3" x14ac:dyDescent="0.15">
      <c r="A1497" s="1">
        <f>LibCentral!C1497*1</f>
        <v>0</v>
      </c>
      <c r="B1497">
        <f>LibCentral!A1497</f>
        <v>0</v>
      </c>
      <c r="C1497">
        <f>LibCentral!AA1497</f>
        <v>0</v>
      </c>
    </row>
    <row r="1498" spans="1:3" x14ac:dyDescent="0.15">
      <c r="A1498" s="1">
        <f>LibCentral!C1498*1</f>
        <v>0</v>
      </c>
      <c r="B1498">
        <f>LibCentral!A1498</f>
        <v>0</v>
      </c>
      <c r="C1498">
        <f>LibCentral!AA1498</f>
        <v>0</v>
      </c>
    </row>
    <row r="1499" spans="1:3" x14ac:dyDescent="0.15">
      <c r="A1499" s="1">
        <f>LibCentral!C1499*1</f>
        <v>0</v>
      </c>
      <c r="B1499">
        <f>LibCentral!A1499</f>
        <v>0</v>
      </c>
      <c r="C1499">
        <f>LibCentral!AA1499</f>
        <v>0</v>
      </c>
    </row>
    <row r="1500" spans="1:3" x14ac:dyDescent="0.15">
      <c r="A1500" s="1">
        <f>LibCentral!C1500*1</f>
        <v>0</v>
      </c>
      <c r="B1500">
        <f>LibCentral!A1500</f>
        <v>0</v>
      </c>
      <c r="C1500">
        <f>LibCentral!AA1500</f>
        <v>0</v>
      </c>
    </row>
    <row r="1501" spans="1:3" x14ac:dyDescent="0.15">
      <c r="A1501" s="1">
        <f>LibCentral!C1501*1</f>
        <v>0</v>
      </c>
      <c r="B1501">
        <f>LibCentral!A1501</f>
        <v>0</v>
      </c>
      <c r="C1501">
        <f>LibCentral!AA1501</f>
        <v>0</v>
      </c>
    </row>
    <row r="1502" spans="1:3" x14ac:dyDescent="0.15">
      <c r="A1502" s="1">
        <f>LibCentral!C1502*1</f>
        <v>0</v>
      </c>
      <c r="B1502">
        <f>LibCentral!A1502</f>
        <v>0</v>
      </c>
      <c r="C1502">
        <f>LibCentral!AA1502</f>
        <v>0</v>
      </c>
    </row>
    <row r="1503" spans="1:3" x14ac:dyDescent="0.15">
      <c r="A1503" s="1">
        <f>LibCentral!C1503*1</f>
        <v>0</v>
      </c>
      <c r="B1503">
        <f>LibCentral!A1503</f>
        <v>0</v>
      </c>
      <c r="C1503">
        <f>LibCentral!AA1503</f>
        <v>0</v>
      </c>
    </row>
    <row r="1504" spans="1:3" x14ac:dyDescent="0.15">
      <c r="A1504" s="1">
        <f>LibCentral!C1504*1</f>
        <v>0</v>
      </c>
      <c r="B1504">
        <f>LibCentral!A1504</f>
        <v>0</v>
      </c>
      <c r="C1504">
        <f>LibCentral!AA1504</f>
        <v>0</v>
      </c>
    </row>
    <row r="1505" spans="1:3" x14ac:dyDescent="0.15">
      <c r="A1505" s="1">
        <f>LibCentral!C1505*1</f>
        <v>0</v>
      </c>
      <c r="B1505">
        <f>LibCentral!A1505</f>
        <v>0</v>
      </c>
      <c r="C1505">
        <f>LibCentral!AA1505</f>
        <v>0</v>
      </c>
    </row>
    <row r="1506" spans="1:3" x14ac:dyDescent="0.15">
      <c r="A1506" s="1">
        <f>LibCentral!C1506*1</f>
        <v>0</v>
      </c>
      <c r="B1506">
        <f>LibCentral!A1506</f>
        <v>0</v>
      </c>
      <c r="C1506">
        <f>LibCentral!AA1506</f>
        <v>0</v>
      </c>
    </row>
    <row r="1507" spans="1:3" x14ac:dyDescent="0.15">
      <c r="A1507" s="1">
        <f>LibCentral!C1507*1</f>
        <v>0</v>
      </c>
      <c r="B1507">
        <f>LibCentral!A1507</f>
        <v>0</v>
      </c>
      <c r="C1507">
        <f>LibCentral!AA1507</f>
        <v>0</v>
      </c>
    </row>
    <row r="1508" spans="1:3" x14ac:dyDescent="0.15">
      <c r="A1508" s="1">
        <f>LibCentral!C1508*1</f>
        <v>0</v>
      </c>
      <c r="B1508">
        <f>LibCentral!A1508</f>
        <v>0</v>
      </c>
      <c r="C1508">
        <f>LibCentral!AA1508</f>
        <v>0</v>
      </c>
    </row>
    <row r="1509" spans="1:3" x14ac:dyDescent="0.15">
      <c r="A1509" s="1">
        <f>LibCentral!C1509*1</f>
        <v>0</v>
      </c>
      <c r="B1509">
        <f>LibCentral!A1509</f>
        <v>0</v>
      </c>
      <c r="C1509">
        <f>LibCentral!AA1509</f>
        <v>0</v>
      </c>
    </row>
    <row r="1510" spans="1:3" x14ac:dyDescent="0.15">
      <c r="A1510" s="1">
        <f>LibCentral!C1510*1</f>
        <v>0</v>
      </c>
      <c r="B1510">
        <f>LibCentral!A1510</f>
        <v>0</v>
      </c>
      <c r="C1510">
        <f>LibCentral!AA1510</f>
        <v>0</v>
      </c>
    </row>
    <row r="1511" spans="1:3" x14ac:dyDescent="0.15">
      <c r="A1511" s="1">
        <f>LibCentral!C1511*1</f>
        <v>0</v>
      </c>
      <c r="B1511">
        <f>LibCentral!A1511</f>
        <v>0</v>
      </c>
      <c r="C1511">
        <f>LibCentral!AA1511</f>
        <v>0</v>
      </c>
    </row>
    <row r="1512" spans="1:3" x14ac:dyDescent="0.15">
      <c r="A1512" s="1">
        <f>LibCentral!C1512*1</f>
        <v>0</v>
      </c>
      <c r="B1512">
        <f>LibCentral!A1512</f>
        <v>0</v>
      </c>
      <c r="C1512">
        <f>LibCentral!AA1512</f>
        <v>0</v>
      </c>
    </row>
    <row r="1513" spans="1:3" x14ac:dyDescent="0.15">
      <c r="A1513" s="1">
        <f>LibCentral!C1513*1</f>
        <v>0</v>
      </c>
      <c r="B1513">
        <f>LibCentral!A1513</f>
        <v>0</v>
      </c>
      <c r="C1513">
        <f>LibCentral!AA1513</f>
        <v>0</v>
      </c>
    </row>
    <row r="1514" spans="1:3" x14ac:dyDescent="0.15">
      <c r="A1514" s="1">
        <f>LibCentral!C1514*1</f>
        <v>0</v>
      </c>
      <c r="B1514">
        <f>LibCentral!A1514</f>
        <v>0</v>
      </c>
      <c r="C1514">
        <f>LibCentral!AA1514</f>
        <v>0</v>
      </c>
    </row>
    <row r="1515" spans="1:3" x14ac:dyDescent="0.15">
      <c r="A1515" s="1">
        <f>LibCentral!C1515*1</f>
        <v>0</v>
      </c>
      <c r="B1515">
        <f>LibCentral!A1515</f>
        <v>0</v>
      </c>
      <c r="C1515">
        <f>LibCentral!AA1515</f>
        <v>0</v>
      </c>
    </row>
    <row r="1516" spans="1:3" x14ac:dyDescent="0.15">
      <c r="A1516" s="1">
        <f>LibCentral!C1516*1</f>
        <v>0</v>
      </c>
      <c r="B1516">
        <f>LibCentral!A1516</f>
        <v>0</v>
      </c>
      <c r="C1516">
        <f>LibCentral!AA1516</f>
        <v>0</v>
      </c>
    </row>
    <row r="1517" spans="1:3" x14ac:dyDescent="0.15">
      <c r="A1517" s="1">
        <f>LibCentral!C1517*1</f>
        <v>0</v>
      </c>
      <c r="B1517">
        <f>LibCentral!A1517</f>
        <v>0</v>
      </c>
      <c r="C1517">
        <f>LibCentral!AA1517</f>
        <v>0</v>
      </c>
    </row>
    <row r="1518" spans="1:3" x14ac:dyDescent="0.15">
      <c r="A1518" s="1">
        <f>LibCentral!C1518*1</f>
        <v>0</v>
      </c>
      <c r="B1518">
        <f>LibCentral!A1518</f>
        <v>0</v>
      </c>
      <c r="C1518">
        <f>LibCentral!AA1518</f>
        <v>0</v>
      </c>
    </row>
    <row r="1519" spans="1:3" x14ac:dyDescent="0.15">
      <c r="A1519" s="1">
        <f>LibCentral!C1519*1</f>
        <v>0</v>
      </c>
      <c r="B1519">
        <f>LibCentral!A1519</f>
        <v>0</v>
      </c>
      <c r="C1519">
        <f>LibCentral!AA1519</f>
        <v>0</v>
      </c>
    </row>
    <row r="1520" spans="1:3" x14ac:dyDescent="0.15">
      <c r="A1520" s="1">
        <f>LibCentral!C1520*1</f>
        <v>0</v>
      </c>
      <c r="B1520">
        <f>LibCentral!A1520</f>
        <v>0</v>
      </c>
      <c r="C1520">
        <f>LibCentral!AA1520</f>
        <v>0</v>
      </c>
    </row>
    <row r="1521" spans="1:3" x14ac:dyDescent="0.15">
      <c r="A1521" s="1">
        <f>LibCentral!C1521*1</f>
        <v>0</v>
      </c>
      <c r="B1521">
        <f>LibCentral!A1521</f>
        <v>0</v>
      </c>
      <c r="C1521">
        <f>LibCentral!AA1521</f>
        <v>0</v>
      </c>
    </row>
    <row r="1522" spans="1:3" x14ac:dyDescent="0.15">
      <c r="A1522" s="1">
        <f>LibCentral!C1522*1</f>
        <v>0</v>
      </c>
      <c r="B1522">
        <f>LibCentral!A1522</f>
        <v>0</v>
      </c>
      <c r="C1522">
        <f>LibCentral!AA1522</f>
        <v>0</v>
      </c>
    </row>
    <row r="1523" spans="1:3" x14ac:dyDescent="0.15">
      <c r="A1523" s="1">
        <f>LibCentral!C1523*1</f>
        <v>0</v>
      </c>
      <c r="B1523">
        <f>LibCentral!A1523</f>
        <v>0</v>
      </c>
      <c r="C1523">
        <f>LibCentral!AA1523</f>
        <v>0</v>
      </c>
    </row>
    <row r="1524" spans="1:3" x14ac:dyDescent="0.15">
      <c r="A1524" s="1">
        <f>LibCentral!C1524*1</f>
        <v>0</v>
      </c>
      <c r="B1524">
        <f>LibCentral!A1524</f>
        <v>0</v>
      </c>
      <c r="C1524">
        <f>LibCentral!AA1524</f>
        <v>0</v>
      </c>
    </row>
    <row r="1525" spans="1:3" x14ac:dyDescent="0.15">
      <c r="A1525" s="1">
        <f>LibCentral!C1525*1</f>
        <v>0</v>
      </c>
      <c r="B1525">
        <f>LibCentral!A1525</f>
        <v>0</v>
      </c>
      <c r="C1525">
        <f>LibCentral!AA1525</f>
        <v>0</v>
      </c>
    </row>
    <row r="1526" spans="1:3" x14ac:dyDescent="0.15">
      <c r="A1526" s="1">
        <f>LibCentral!C1526*1</f>
        <v>0</v>
      </c>
      <c r="B1526">
        <f>LibCentral!A1526</f>
        <v>0</v>
      </c>
      <c r="C1526">
        <f>LibCentral!AA1526</f>
        <v>0</v>
      </c>
    </row>
    <row r="1527" spans="1:3" x14ac:dyDescent="0.15">
      <c r="A1527" s="1">
        <f>LibCentral!C1527*1</f>
        <v>0</v>
      </c>
      <c r="B1527">
        <f>LibCentral!A1527</f>
        <v>0</v>
      </c>
      <c r="C1527">
        <f>LibCentral!AA1527</f>
        <v>0</v>
      </c>
    </row>
    <row r="1528" spans="1:3" x14ac:dyDescent="0.15">
      <c r="A1528" s="1">
        <f>LibCentral!C1528*1</f>
        <v>0</v>
      </c>
      <c r="B1528">
        <f>LibCentral!A1528</f>
        <v>0</v>
      </c>
      <c r="C1528">
        <f>LibCentral!AA1528</f>
        <v>0</v>
      </c>
    </row>
    <row r="1529" spans="1:3" x14ac:dyDescent="0.15">
      <c r="A1529" s="1">
        <f>LibCentral!C1529*1</f>
        <v>0</v>
      </c>
      <c r="B1529">
        <f>LibCentral!A1529</f>
        <v>0</v>
      </c>
      <c r="C1529">
        <f>LibCentral!AA1529</f>
        <v>0</v>
      </c>
    </row>
    <row r="1530" spans="1:3" x14ac:dyDescent="0.15">
      <c r="A1530" s="1">
        <f>LibCentral!C1530*1</f>
        <v>0</v>
      </c>
      <c r="B1530">
        <f>LibCentral!A1530</f>
        <v>0</v>
      </c>
      <c r="C1530">
        <f>LibCentral!AA1530</f>
        <v>0</v>
      </c>
    </row>
    <row r="1531" spans="1:3" x14ac:dyDescent="0.15">
      <c r="A1531" s="1">
        <f>LibCentral!C1531*1</f>
        <v>0</v>
      </c>
      <c r="B1531">
        <f>LibCentral!A1531</f>
        <v>0</v>
      </c>
      <c r="C1531">
        <f>LibCentral!AA1531</f>
        <v>0</v>
      </c>
    </row>
    <row r="1532" spans="1:3" x14ac:dyDescent="0.15">
      <c r="A1532" s="1">
        <f>LibCentral!C1532*1</f>
        <v>0</v>
      </c>
      <c r="B1532">
        <f>LibCentral!A1532</f>
        <v>0</v>
      </c>
      <c r="C1532">
        <f>LibCentral!AA1532</f>
        <v>0</v>
      </c>
    </row>
    <row r="1533" spans="1:3" x14ac:dyDescent="0.15">
      <c r="A1533" s="1">
        <f>LibCentral!C1533*1</f>
        <v>0</v>
      </c>
      <c r="B1533">
        <f>LibCentral!A1533</f>
        <v>0</v>
      </c>
      <c r="C1533">
        <f>LibCentral!AA1533</f>
        <v>0</v>
      </c>
    </row>
    <row r="1534" spans="1:3" x14ac:dyDescent="0.15">
      <c r="A1534" s="1">
        <f>LibCentral!C1534*1</f>
        <v>0</v>
      </c>
      <c r="B1534">
        <f>LibCentral!A1534</f>
        <v>0</v>
      </c>
      <c r="C1534">
        <f>LibCentral!AA1534</f>
        <v>0</v>
      </c>
    </row>
    <row r="1535" spans="1:3" x14ac:dyDescent="0.15">
      <c r="A1535" s="1">
        <f>LibCentral!C1535*1</f>
        <v>0</v>
      </c>
      <c r="B1535">
        <f>LibCentral!A1535</f>
        <v>0</v>
      </c>
      <c r="C1535">
        <f>LibCentral!AA1535</f>
        <v>0</v>
      </c>
    </row>
    <row r="1536" spans="1:3" x14ac:dyDescent="0.15">
      <c r="A1536" s="1">
        <f>LibCentral!C1536*1</f>
        <v>0</v>
      </c>
      <c r="B1536">
        <f>LibCentral!A1536</f>
        <v>0</v>
      </c>
      <c r="C1536">
        <f>LibCentral!AA1536</f>
        <v>0</v>
      </c>
    </row>
    <row r="1537" spans="1:3" x14ac:dyDescent="0.15">
      <c r="A1537" s="1">
        <f>LibCentral!C1537*1</f>
        <v>0</v>
      </c>
      <c r="B1537">
        <f>LibCentral!A1537</f>
        <v>0</v>
      </c>
      <c r="C1537">
        <f>LibCentral!AA1537</f>
        <v>0</v>
      </c>
    </row>
    <row r="1538" spans="1:3" x14ac:dyDescent="0.15">
      <c r="A1538" s="1">
        <f>LibCentral!C1538*1</f>
        <v>0</v>
      </c>
      <c r="B1538">
        <f>LibCentral!A1538</f>
        <v>0</v>
      </c>
      <c r="C1538">
        <f>LibCentral!AA1538</f>
        <v>0</v>
      </c>
    </row>
    <row r="1539" spans="1:3" x14ac:dyDescent="0.15">
      <c r="A1539" s="1">
        <f>LibCentral!C1539*1</f>
        <v>0</v>
      </c>
      <c r="B1539">
        <f>LibCentral!A1539</f>
        <v>0</v>
      </c>
      <c r="C1539">
        <f>LibCentral!AA1539</f>
        <v>0</v>
      </c>
    </row>
    <row r="1540" spans="1:3" x14ac:dyDescent="0.15">
      <c r="A1540" s="1">
        <f>LibCentral!C1540*1</f>
        <v>0</v>
      </c>
      <c r="B1540">
        <f>LibCentral!A1540</f>
        <v>0</v>
      </c>
      <c r="C1540">
        <f>LibCentral!AA1540</f>
        <v>0</v>
      </c>
    </row>
    <row r="1541" spans="1:3" x14ac:dyDescent="0.15">
      <c r="A1541" s="1">
        <f>LibCentral!C1541*1</f>
        <v>0</v>
      </c>
      <c r="B1541">
        <f>LibCentral!A1541</f>
        <v>0</v>
      </c>
      <c r="C1541">
        <f>LibCentral!AA1541</f>
        <v>0</v>
      </c>
    </row>
    <row r="1542" spans="1:3" x14ac:dyDescent="0.15">
      <c r="A1542" s="1">
        <f>LibCentral!C1542*1</f>
        <v>0</v>
      </c>
      <c r="B1542">
        <f>LibCentral!A1542</f>
        <v>0</v>
      </c>
      <c r="C1542">
        <f>LibCentral!AA1542</f>
        <v>0</v>
      </c>
    </row>
    <row r="1543" spans="1:3" x14ac:dyDescent="0.15">
      <c r="A1543" s="1">
        <f>LibCentral!C1543*1</f>
        <v>0</v>
      </c>
      <c r="B1543">
        <f>LibCentral!A1543</f>
        <v>0</v>
      </c>
      <c r="C1543">
        <f>LibCentral!AA1543</f>
        <v>0</v>
      </c>
    </row>
    <row r="1544" spans="1:3" x14ac:dyDescent="0.15">
      <c r="A1544" s="1">
        <f>LibCentral!C1544*1</f>
        <v>0</v>
      </c>
      <c r="B1544">
        <f>LibCentral!A1544</f>
        <v>0</v>
      </c>
      <c r="C1544">
        <f>LibCentral!AA1544</f>
        <v>0</v>
      </c>
    </row>
    <row r="1545" spans="1:3" x14ac:dyDescent="0.15">
      <c r="A1545" s="1">
        <f>LibCentral!C1545*1</f>
        <v>0</v>
      </c>
      <c r="B1545">
        <f>LibCentral!A1545</f>
        <v>0</v>
      </c>
      <c r="C1545">
        <f>LibCentral!AA1545</f>
        <v>0</v>
      </c>
    </row>
    <row r="1546" spans="1:3" x14ac:dyDescent="0.15">
      <c r="A1546" s="1">
        <f>LibCentral!C1546*1</f>
        <v>0</v>
      </c>
      <c r="B1546">
        <f>LibCentral!A1546</f>
        <v>0</v>
      </c>
      <c r="C1546">
        <f>LibCentral!AA1546</f>
        <v>0</v>
      </c>
    </row>
    <row r="1547" spans="1:3" x14ac:dyDescent="0.15">
      <c r="A1547" s="1">
        <f>LibCentral!C1547*1</f>
        <v>0</v>
      </c>
      <c r="B1547">
        <f>LibCentral!A1547</f>
        <v>0</v>
      </c>
      <c r="C1547">
        <f>LibCentral!AA1547</f>
        <v>0</v>
      </c>
    </row>
    <row r="1548" spans="1:3" x14ac:dyDescent="0.15">
      <c r="A1548" s="1">
        <f>LibCentral!C1548*1</f>
        <v>0</v>
      </c>
      <c r="B1548">
        <f>LibCentral!A1548</f>
        <v>0</v>
      </c>
      <c r="C1548">
        <f>LibCentral!AA1548</f>
        <v>0</v>
      </c>
    </row>
    <row r="1549" spans="1:3" x14ac:dyDescent="0.15">
      <c r="A1549" s="1">
        <f>LibCentral!C1549*1</f>
        <v>0</v>
      </c>
      <c r="B1549">
        <f>LibCentral!A1549</f>
        <v>0</v>
      </c>
      <c r="C1549">
        <f>LibCentral!AA1549</f>
        <v>0</v>
      </c>
    </row>
    <row r="1550" spans="1:3" x14ac:dyDescent="0.15">
      <c r="A1550" s="1">
        <f>LibCentral!C1550*1</f>
        <v>0</v>
      </c>
      <c r="B1550">
        <f>LibCentral!A1550</f>
        <v>0</v>
      </c>
      <c r="C1550">
        <f>LibCentral!AA1550</f>
        <v>0</v>
      </c>
    </row>
    <row r="1551" spans="1:3" x14ac:dyDescent="0.15">
      <c r="A1551" s="1">
        <f>LibCentral!C1551*1</f>
        <v>0</v>
      </c>
      <c r="B1551">
        <f>LibCentral!A1551</f>
        <v>0</v>
      </c>
      <c r="C1551">
        <f>LibCentral!AA1551</f>
        <v>0</v>
      </c>
    </row>
    <row r="1552" spans="1:3" x14ac:dyDescent="0.15">
      <c r="A1552" s="1">
        <f>LibCentral!C1552*1</f>
        <v>0</v>
      </c>
      <c r="B1552">
        <f>LibCentral!A1552</f>
        <v>0</v>
      </c>
      <c r="C1552">
        <f>LibCentral!AA1552</f>
        <v>0</v>
      </c>
    </row>
    <row r="1553" spans="1:3" x14ac:dyDescent="0.15">
      <c r="A1553" s="1">
        <f>LibCentral!C1553*1</f>
        <v>0</v>
      </c>
      <c r="B1553">
        <f>LibCentral!A1553</f>
        <v>0</v>
      </c>
      <c r="C1553">
        <f>LibCentral!AA1553</f>
        <v>0</v>
      </c>
    </row>
    <row r="1554" spans="1:3" x14ac:dyDescent="0.15">
      <c r="A1554" s="1">
        <f>LibCentral!C1554*1</f>
        <v>0</v>
      </c>
      <c r="B1554">
        <f>LibCentral!A1554</f>
        <v>0</v>
      </c>
      <c r="C1554">
        <f>LibCentral!AA1554</f>
        <v>0</v>
      </c>
    </row>
    <row r="1555" spans="1:3" x14ac:dyDescent="0.15">
      <c r="A1555" s="1">
        <f>LibCentral!C1555*1</f>
        <v>0</v>
      </c>
      <c r="B1555">
        <f>LibCentral!A1555</f>
        <v>0</v>
      </c>
      <c r="C1555">
        <f>LibCentral!AA1555</f>
        <v>0</v>
      </c>
    </row>
    <row r="1556" spans="1:3" x14ac:dyDescent="0.15">
      <c r="A1556" s="1">
        <f>LibCentral!C1556*1</f>
        <v>0</v>
      </c>
      <c r="B1556">
        <f>LibCentral!A1556</f>
        <v>0</v>
      </c>
      <c r="C1556">
        <f>LibCentral!AA1556</f>
        <v>0</v>
      </c>
    </row>
    <row r="1557" spans="1:3" x14ac:dyDescent="0.15">
      <c r="A1557" s="1">
        <f>LibCentral!C1557*1</f>
        <v>0</v>
      </c>
      <c r="B1557">
        <f>LibCentral!A1557</f>
        <v>0</v>
      </c>
      <c r="C1557">
        <f>LibCentral!AA1557</f>
        <v>0</v>
      </c>
    </row>
    <row r="1558" spans="1:3" x14ac:dyDescent="0.15">
      <c r="A1558" s="1">
        <f>LibCentral!C1558*1</f>
        <v>0</v>
      </c>
      <c r="B1558">
        <f>LibCentral!A1558</f>
        <v>0</v>
      </c>
      <c r="C1558">
        <f>LibCentral!AA1558</f>
        <v>0</v>
      </c>
    </row>
    <row r="1559" spans="1:3" x14ac:dyDescent="0.15">
      <c r="A1559" s="1">
        <f>LibCentral!C1559*1</f>
        <v>0</v>
      </c>
      <c r="B1559">
        <f>LibCentral!A1559</f>
        <v>0</v>
      </c>
      <c r="C1559">
        <f>LibCentral!AA1559</f>
        <v>0</v>
      </c>
    </row>
    <row r="1560" spans="1:3" x14ac:dyDescent="0.15">
      <c r="A1560" s="1">
        <f>LibCentral!C1560*1</f>
        <v>0</v>
      </c>
      <c r="B1560">
        <f>LibCentral!A1560</f>
        <v>0</v>
      </c>
      <c r="C1560">
        <f>LibCentral!AA1560</f>
        <v>0</v>
      </c>
    </row>
    <row r="1561" spans="1:3" x14ac:dyDescent="0.15">
      <c r="A1561" s="1">
        <f>LibCentral!C1561*1</f>
        <v>0</v>
      </c>
      <c r="B1561">
        <f>LibCentral!A1561</f>
        <v>0</v>
      </c>
      <c r="C1561">
        <f>LibCentral!AA1561</f>
        <v>0</v>
      </c>
    </row>
    <row r="1562" spans="1:3" x14ac:dyDescent="0.15">
      <c r="A1562" s="1">
        <f>LibCentral!C1562*1</f>
        <v>0</v>
      </c>
      <c r="B1562">
        <f>LibCentral!A1562</f>
        <v>0</v>
      </c>
      <c r="C1562">
        <f>LibCentral!AA1562</f>
        <v>0</v>
      </c>
    </row>
    <row r="1563" spans="1:3" x14ac:dyDescent="0.15">
      <c r="A1563" s="1">
        <f>LibCentral!C1563*1</f>
        <v>0</v>
      </c>
      <c r="B1563">
        <f>LibCentral!A1563</f>
        <v>0</v>
      </c>
      <c r="C1563">
        <f>LibCentral!AA1563</f>
        <v>0</v>
      </c>
    </row>
    <row r="1564" spans="1:3" x14ac:dyDescent="0.15">
      <c r="A1564" s="1">
        <f>LibCentral!C1564*1</f>
        <v>0</v>
      </c>
      <c r="B1564">
        <f>LibCentral!A1564</f>
        <v>0</v>
      </c>
      <c r="C1564">
        <f>LibCentral!AA1564</f>
        <v>0</v>
      </c>
    </row>
    <row r="1565" spans="1:3" x14ac:dyDescent="0.15">
      <c r="A1565" s="1">
        <f>LibCentral!C1565*1</f>
        <v>0</v>
      </c>
      <c r="B1565">
        <f>LibCentral!A1565</f>
        <v>0</v>
      </c>
      <c r="C1565">
        <f>LibCentral!AA1565</f>
        <v>0</v>
      </c>
    </row>
    <row r="1566" spans="1:3" x14ac:dyDescent="0.15">
      <c r="A1566" s="1">
        <f>LibCentral!C1566*1</f>
        <v>0</v>
      </c>
      <c r="B1566">
        <f>LibCentral!A1566</f>
        <v>0</v>
      </c>
      <c r="C1566">
        <f>LibCentral!AA1566</f>
        <v>0</v>
      </c>
    </row>
    <row r="1567" spans="1:3" x14ac:dyDescent="0.15">
      <c r="A1567" s="1">
        <f>LibCentral!C1567*1</f>
        <v>0</v>
      </c>
      <c r="B1567">
        <f>LibCentral!A1567</f>
        <v>0</v>
      </c>
      <c r="C1567">
        <f>LibCentral!AA1567</f>
        <v>0</v>
      </c>
    </row>
    <row r="1568" spans="1:3" x14ac:dyDescent="0.15">
      <c r="A1568" s="1">
        <f>LibCentral!C1568*1</f>
        <v>0</v>
      </c>
      <c r="B1568">
        <f>LibCentral!A1568</f>
        <v>0</v>
      </c>
      <c r="C1568">
        <f>LibCentral!AA1568</f>
        <v>0</v>
      </c>
    </row>
    <row r="1569" spans="1:3" x14ac:dyDescent="0.15">
      <c r="A1569" s="1">
        <f>LibCentral!C1569*1</f>
        <v>0</v>
      </c>
      <c r="B1569">
        <f>LibCentral!A1569</f>
        <v>0</v>
      </c>
      <c r="C1569">
        <f>LibCentral!AA1569</f>
        <v>0</v>
      </c>
    </row>
    <row r="1570" spans="1:3" x14ac:dyDescent="0.15">
      <c r="A1570" s="1">
        <f>LibCentral!C1570*1</f>
        <v>0</v>
      </c>
      <c r="B1570">
        <f>LibCentral!A1570</f>
        <v>0</v>
      </c>
      <c r="C1570">
        <f>LibCentral!AA1570</f>
        <v>0</v>
      </c>
    </row>
    <row r="1571" spans="1:3" x14ac:dyDescent="0.15">
      <c r="A1571" s="1">
        <f>LibCentral!C1571*1</f>
        <v>0</v>
      </c>
      <c r="B1571">
        <f>LibCentral!A1571</f>
        <v>0</v>
      </c>
      <c r="C1571">
        <f>LibCentral!AA1571</f>
        <v>0</v>
      </c>
    </row>
    <row r="1572" spans="1:3" x14ac:dyDescent="0.15">
      <c r="A1572" s="1">
        <f>LibCentral!C1572*1</f>
        <v>0</v>
      </c>
      <c r="B1572">
        <f>LibCentral!A1572</f>
        <v>0</v>
      </c>
      <c r="C1572">
        <f>LibCentral!AA1572</f>
        <v>0</v>
      </c>
    </row>
    <row r="1573" spans="1:3" x14ac:dyDescent="0.15">
      <c r="A1573" s="1">
        <f>LibCentral!C1573*1</f>
        <v>0</v>
      </c>
      <c r="B1573">
        <f>LibCentral!A1573</f>
        <v>0</v>
      </c>
      <c r="C1573">
        <f>LibCentral!AA1573</f>
        <v>0</v>
      </c>
    </row>
    <row r="1574" spans="1:3" x14ac:dyDescent="0.15">
      <c r="A1574" s="1">
        <f>LibCentral!C1574*1</f>
        <v>0</v>
      </c>
      <c r="B1574">
        <f>LibCentral!A1574</f>
        <v>0</v>
      </c>
      <c r="C1574">
        <f>LibCentral!AA1574</f>
        <v>0</v>
      </c>
    </row>
    <row r="1575" spans="1:3" x14ac:dyDescent="0.15">
      <c r="A1575" s="1">
        <f>LibCentral!C1575*1</f>
        <v>0</v>
      </c>
      <c r="B1575">
        <f>LibCentral!A1575</f>
        <v>0</v>
      </c>
      <c r="C1575">
        <f>LibCentral!AA1575</f>
        <v>0</v>
      </c>
    </row>
    <row r="1576" spans="1:3" x14ac:dyDescent="0.15">
      <c r="A1576" s="1">
        <f>LibCentral!C1576*1</f>
        <v>0</v>
      </c>
      <c r="B1576">
        <f>LibCentral!A1576</f>
        <v>0</v>
      </c>
      <c r="C1576">
        <f>LibCentral!AA1576</f>
        <v>0</v>
      </c>
    </row>
    <row r="1577" spans="1:3" x14ac:dyDescent="0.15">
      <c r="A1577" s="1">
        <f>LibCentral!C1577*1</f>
        <v>0</v>
      </c>
      <c r="B1577">
        <f>LibCentral!A1577</f>
        <v>0</v>
      </c>
      <c r="C1577">
        <f>LibCentral!AA1577</f>
        <v>0</v>
      </c>
    </row>
    <row r="1578" spans="1:3" x14ac:dyDescent="0.15">
      <c r="A1578" s="1">
        <f>LibCentral!C1578*1</f>
        <v>0</v>
      </c>
      <c r="B1578">
        <f>LibCentral!A1578</f>
        <v>0</v>
      </c>
      <c r="C1578">
        <f>LibCentral!AA1578</f>
        <v>0</v>
      </c>
    </row>
    <row r="1579" spans="1:3" x14ac:dyDescent="0.15">
      <c r="A1579" s="1">
        <f>LibCentral!C1579*1</f>
        <v>0</v>
      </c>
      <c r="B1579">
        <f>LibCentral!A1579</f>
        <v>0</v>
      </c>
      <c r="C1579">
        <f>LibCentral!AA1579</f>
        <v>0</v>
      </c>
    </row>
    <row r="1580" spans="1:3" x14ac:dyDescent="0.15">
      <c r="A1580" s="1">
        <f>LibCentral!C1580*1</f>
        <v>0</v>
      </c>
      <c r="B1580">
        <f>LibCentral!A1580</f>
        <v>0</v>
      </c>
      <c r="C1580">
        <f>LibCentral!AA1580</f>
        <v>0</v>
      </c>
    </row>
    <row r="1581" spans="1:3" x14ac:dyDescent="0.15">
      <c r="A1581" s="1">
        <f>LibCentral!C1581*1</f>
        <v>0</v>
      </c>
      <c r="B1581">
        <f>LibCentral!A1581</f>
        <v>0</v>
      </c>
      <c r="C1581">
        <f>LibCentral!AA1581</f>
        <v>0</v>
      </c>
    </row>
    <row r="1582" spans="1:3" x14ac:dyDescent="0.15">
      <c r="A1582" s="1">
        <f>LibCentral!C1582*1</f>
        <v>0</v>
      </c>
      <c r="B1582">
        <f>LibCentral!A1582</f>
        <v>0</v>
      </c>
      <c r="C1582">
        <f>LibCentral!AA1582</f>
        <v>0</v>
      </c>
    </row>
    <row r="1583" spans="1:3" x14ac:dyDescent="0.15">
      <c r="A1583" s="1">
        <f>LibCentral!C1583*1</f>
        <v>0</v>
      </c>
      <c r="B1583">
        <f>LibCentral!A1583</f>
        <v>0</v>
      </c>
      <c r="C1583">
        <f>LibCentral!AA1583</f>
        <v>0</v>
      </c>
    </row>
    <row r="1584" spans="1:3" x14ac:dyDescent="0.15">
      <c r="A1584" s="1">
        <f>LibCentral!C1584*1</f>
        <v>0</v>
      </c>
      <c r="B1584">
        <f>LibCentral!A1584</f>
        <v>0</v>
      </c>
      <c r="C1584">
        <f>LibCentral!AA1584</f>
        <v>0</v>
      </c>
    </row>
    <row r="1585" spans="1:3" x14ac:dyDescent="0.15">
      <c r="A1585" s="1">
        <f>LibCentral!C1585*1</f>
        <v>0</v>
      </c>
      <c r="B1585">
        <f>LibCentral!A1585</f>
        <v>0</v>
      </c>
      <c r="C1585">
        <f>LibCentral!AA1585</f>
        <v>0</v>
      </c>
    </row>
    <row r="1586" spans="1:3" x14ac:dyDescent="0.15">
      <c r="A1586" s="1">
        <f>LibCentral!C1586*1</f>
        <v>0</v>
      </c>
      <c r="B1586">
        <f>LibCentral!A1586</f>
        <v>0</v>
      </c>
      <c r="C1586">
        <f>LibCentral!AA1586</f>
        <v>0</v>
      </c>
    </row>
    <row r="1587" spans="1:3" x14ac:dyDescent="0.15">
      <c r="A1587" s="1">
        <f>LibCentral!C1587*1</f>
        <v>0</v>
      </c>
      <c r="B1587">
        <f>LibCentral!A1587</f>
        <v>0</v>
      </c>
      <c r="C1587">
        <f>LibCentral!AA1587</f>
        <v>0</v>
      </c>
    </row>
    <row r="1588" spans="1:3" x14ac:dyDescent="0.15">
      <c r="A1588" s="1">
        <f>LibCentral!C1588*1</f>
        <v>0</v>
      </c>
      <c r="B1588">
        <f>LibCentral!A1588</f>
        <v>0</v>
      </c>
      <c r="C1588">
        <f>LibCentral!AA1588</f>
        <v>0</v>
      </c>
    </row>
    <row r="1589" spans="1:3" x14ac:dyDescent="0.15">
      <c r="A1589" s="1">
        <f>LibCentral!C1589*1</f>
        <v>0</v>
      </c>
      <c r="B1589">
        <f>LibCentral!A1589</f>
        <v>0</v>
      </c>
      <c r="C1589">
        <f>LibCentral!AA1589</f>
        <v>0</v>
      </c>
    </row>
    <row r="1590" spans="1:3" x14ac:dyDescent="0.15">
      <c r="A1590" s="1">
        <f>LibCentral!C1590*1</f>
        <v>0</v>
      </c>
      <c r="B1590">
        <f>LibCentral!A1590</f>
        <v>0</v>
      </c>
      <c r="C1590">
        <f>LibCentral!AA1590</f>
        <v>0</v>
      </c>
    </row>
    <row r="1591" spans="1:3" x14ac:dyDescent="0.15">
      <c r="A1591" s="1">
        <f>LibCentral!C1591*1</f>
        <v>0</v>
      </c>
      <c r="B1591">
        <f>LibCentral!A1591</f>
        <v>0</v>
      </c>
      <c r="C1591">
        <f>LibCentral!AA1591</f>
        <v>0</v>
      </c>
    </row>
    <row r="1592" spans="1:3" x14ac:dyDescent="0.15">
      <c r="A1592" s="1">
        <f>LibCentral!C1592*1</f>
        <v>0</v>
      </c>
      <c r="B1592">
        <f>LibCentral!A1592</f>
        <v>0</v>
      </c>
      <c r="C1592">
        <f>LibCentral!AA1592</f>
        <v>0</v>
      </c>
    </row>
    <row r="1593" spans="1:3" x14ac:dyDescent="0.15">
      <c r="A1593" s="1">
        <f>LibCentral!C1593*1</f>
        <v>0</v>
      </c>
      <c r="B1593">
        <f>LibCentral!A1593</f>
        <v>0</v>
      </c>
      <c r="C1593">
        <f>LibCentral!AA1593</f>
        <v>0</v>
      </c>
    </row>
    <row r="1594" spans="1:3" x14ac:dyDescent="0.15">
      <c r="A1594" s="1">
        <f>LibCentral!C1594*1</f>
        <v>0</v>
      </c>
      <c r="B1594">
        <f>LibCentral!A1594</f>
        <v>0</v>
      </c>
      <c r="C1594">
        <f>LibCentral!AA1594</f>
        <v>0</v>
      </c>
    </row>
    <row r="1595" spans="1:3" x14ac:dyDescent="0.15">
      <c r="A1595" s="1">
        <f>LibCentral!C1595*1</f>
        <v>0</v>
      </c>
      <c r="B1595">
        <f>LibCentral!A1595</f>
        <v>0</v>
      </c>
      <c r="C1595">
        <f>LibCentral!AA1595</f>
        <v>0</v>
      </c>
    </row>
    <row r="1596" spans="1:3" x14ac:dyDescent="0.15">
      <c r="A1596" s="1">
        <f>LibCentral!C1596*1</f>
        <v>0</v>
      </c>
      <c r="B1596">
        <f>LibCentral!A1596</f>
        <v>0</v>
      </c>
      <c r="C1596">
        <f>LibCentral!AA1596</f>
        <v>0</v>
      </c>
    </row>
    <row r="1597" spans="1:3" x14ac:dyDescent="0.15">
      <c r="A1597" s="1">
        <f>LibCentral!C1597*1</f>
        <v>0</v>
      </c>
      <c r="B1597">
        <f>LibCentral!A1597</f>
        <v>0</v>
      </c>
      <c r="C1597">
        <f>LibCentral!AA1597</f>
        <v>0</v>
      </c>
    </row>
    <row r="1598" spans="1:3" x14ac:dyDescent="0.15">
      <c r="A1598" s="1">
        <f>LibCentral!C1598*1</f>
        <v>0</v>
      </c>
      <c r="B1598">
        <f>LibCentral!A1598</f>
        <v>0</v>
      </c>
      <c r="C1598">
        <f>LibCentral!AA1598</f>
        <v>0</v>
      </c>
    </row>
    <row r="1599" spans="1:3" x14ac:dyDescent="0.15">
      <c r="A1599" s="1">
        <f>LibCentral!C1599*1</f>
        <v>0</v>
      </c>
      <c r="B1599">
        <f>LibCentral!A1599</f>
        <v>0</v>
      </c>
      <c r="C1599">
        <f>LibCentral!AA1599</f>
        <v>0</v>
      </c>
    </row>
    <row r="1600" spans="1:3" x14ac:dyDescent="0.15">
      <c r="A1600" s="1">
        <f>LibCentral!C1600*1</f>
        <v>0</v>
      </c>
      <c r="B1600">
        <f>LibCentral!A1600</f>
        <v>0</v>
      </c>
      <c r="C1600">
        <f>LibCentral!AA1600</f>
        <v>0</v>
      </c>
    </row>
    <row r="1601" spans="1:3" x14ac:dyDescent="0.15">
      <c r="A1601" s="1">
        <f>LibCentral!C1601*1</f>
        <v>0</v>
      </c>
      <c r="B1601">
        <f>LibCentral!A1601</f>
        <v>0</v>
      </c>
      <c r="C1601">
        <f>LibCentral!AA1601</f>
        <v>0</v>
      </c>
    </row>
    <row r="1602" spans="1:3" x14ac:dyDescent="0.15">
      <c r="A1602" s="1">
        <f>LibCentral!C1602*1</f>
        <v>0</v>
      </c>
      <c r="B1602">
        <f>LibCentral!A1602</f>
        <v>0</v>
      </c>
      <c r="C1602">
        <f>LibCentral!AA1602</f>
        <v>0</v>
      </c>
    </row>
    <row r="1603" spans="1:3" x14ac:dyDescent="0.15">
      <c r="A1603" s="1">
        <f>LibCentral!C1603*1</f>
        <v>0</v>
      </c>
      <c r="B1603">
        <f>LibCentral!A1603</f>
        <v>0</v>
      </c>
      <c r="C1603">
        <f>LibCentral!AA1603</f>
        <v>0</v>
      </c>
    </row>
    <row r="1604" spans="1:3" x14ac:dyDescent="0.15">
      <c r="A1604" s="1">
        <f>LibCentral!C1604*1</f>
        <v>0</v>
      </c>
      <c r="B1604">
        <f>LibCentral!A1604</f>
        <v>0</v>
      </c>
      <c r="C1604">
        <f>LibCentral!AA1604</f>
        <v>0</v>
      </c>
    </row>
    <row r="1605" spans="1:3" x14ac:dyDescent="0.15">
      <c r="A1605" s="1">
        <f>LibCentral!C1605*1</f>
        <v>0</v>
      </c>
      <c r="B1605">
        <f>LibCentral!A1605</f>
        <v>0</v>
      </c>
      <c r="C1605">
        <f>LibCentral!AA1605</f>
        <v>0</v>
      </c>
    </row>
    <row r="1606" spans="1:3" x14ac:dyDescent="0.15">
      <c r="A1606" s="1">
        <f>LibCentral!C1606*1</f>
        <v>0</v>
      </c>
      <c r="B1606">
        <f>LibCentral!A1606</f>
        <v>0</v>
      </c>
      <c r="C1606">
        <f>LibCentral!AA1606</f>
        <v>0</v>
      </c>
    </row>
    <row r="1607" spans="1:3" x14ac:dyDescent="0.15">
      <c r="A1607" s="1">
        <f>LibCentral!C1607*1</f>
        <v>0</v>
      </c>
      <c r="B1607">
        <f>LibCentral!A1607</f>
        <v>0</v>
      </c>
      <c r="C1607">
        <f>LibCentral!AA1607</f>
        <v>0</v>
      </c>
    </row>
    <row r="1608" spans="1:3" x14ac:dyDescent="0.15">
      <c r="A1608" s="1">
        <f>LibCentral!C1608*1</f>
        <v>0</v>
      </c>
      <c r="B1608">
        <f>LibCentral!A1608</f>
        <v>0</v>
      </c>
      <c r="C1608">
        <f>LibCentral!AA1608</f>
        <v>0</v>
      </c>
    </row>
    <row r="1609" spans="1:3" x14ac:dyDescent="0.15">
      <c r="A1609" s="1">
        <f>LibCentral!C1609*1</f>
        <v>0</v>
      </c>
      <c r="B1609">
        <f>LibCentral!A1609</f>
        <v>0</v>
      </c>
      <c r="C1609">
        <f>LibCentral!AA1609</f>
        <v>0</v>
      </c>
    </row>
    <row r="1610" spans="1:3" x14ac:dyDescent="0.15">
      <c r="A1610" s="1">
        <f>LibCentral!C1610*1</f>
        <v>0</v>
      </c>
      <c r="B1610">
        <f>LibCentral!A1610</f>
        <v>0</v>
      </c>
      <c r="C1610">
        <f>LibCentral!AA1610</f>
        <v>0</v>
      </c>
    </row>
    <row r="1611" spans="1:3" x14ac:dyDescent="0.15">
      <c r="A1611" s="1">
        <f>LibCentral!C1611*1</f>
        <v>0</v>
      </c>
      <c r="B1611">
        <f>LibCentral!A1611</f>
        <v>0</v>
      </c>
      <c r="C1611">
        <f>LibCentral!AA1611</f>
        <v>0</v>
      </c>
    </row>
    <row r="1612" spans="1:3" x14ac:dyDescent="0.15">
      <c r="A1612" s="1">
        <f>LibCentral!C1612*1</f>
        <v>0</v>
      </c>
      <c r="B1612">
        <f>LibCentral!A1612</f>
        <v>0</v>
      </c>
      <c r="C1612">
        <f>LibCentral!AA1612</f>
        <v>0</v>
      </c>
    </row>
    <row r="1613" spans="1:3" x14ac:dyDescent="0.15">
      <c r="A1613" s="1">
        <f>LibCentral!C1613*1</f>
        <v>0</v>
      </c>
      <c r="B1613">
        <f>LibCentral!A1613</f>
        <v>0</v>
      </c>
      <c r="C1613">
        <f>LibCentral!AA1613</f>
        <v>0</v>
      </c>
    </row>
    <row r="1614" spans="1:3" x14ac:dyDescent="0.15">
      <c r="A1614" s="1">
        <f>LibCentral!C1614*1</f>
        <v>0</v>
      </c>
      <c r="B1614">
        <f>LibCentral!A1614</f>
        <v>0</v>
      </c>
      <c r="C1614">
        <f>LibCentral!AA1614</f>
        <v>0</v>
      </c>
    </row>
    <row r="1615" spans="1:3" x14ac:dyDescent="0.15">
      <c r="A1615" s="1">
        <f>LibCentral!C1615*1</f>
        <v>0</v>
      </c>
      <c r="B1615">
        <f>LibCentral!A1615</f>
        <v>0</v>
      </c>
      <c r="C1615">
        <f>LibCentral!AA1615</f>
        <v>0</v>
      </c>
    </row>
    <row r="1616" spans="1:3" x14ac:dyDescent="0.15">
      <c r="A1616" s="1">
        <f>LibCentral!C1616*1</f>
        <v>0</v>
      </c>
      <c r="B1616">
        <f>LibCentral!A1616</f>
        <v>0</v>
      </c>
      <c r="C1616">
        <f>LibCentral!AA1616</f>
        <v>0</v>
      </c>
    </row>
    <row r="1617" spans="1:3" x14ac:dyDescent="0.15">
      <c r="A1617" s="1">
        <f>LibCentral!C1617*1</f>
        <v>0</v>
      </c>
      <c r="B1617">
        <f>LibCentral!A1617</f>
        <v>0</v>
      </c>
      <c r="C1617">
        <f>LibCentral!AA1617</f>
        <v>0</v>
      </c>
    </row>
    <row r="1618" spans="1:3" x14ac:dyDescent="0.15">
      <c r="A1618" s="1">
        <f>LibCentral!C1618*1</f>
        <v>0</v>
      </c>
      <c r="B1618">
        <f>LibCentral!A1618</f>
        <v>0</v>
      </c>
      <c r="C1618">
        <f>LibCentral!AA1618</f>
        <v>0</v>
      </c>
    </row>
    <row r="1619" spans="1:3" x14ac:dyDescent="0.15">
      <c r="A1619" s="1">
        <f>LibCentral!C1619*1</f>
        <v>0</v>
      </c>
      <c r="B1619">
        <f>LibCentral!A1619</f>
        <v>0</v>
      </c>
      <c r="C1619">
        <f>LibCentral!AA1619</f>
        <v>0</v>
      </c>
    </row>
    <row r="1620" spans="1:3" x14ac:dyDescent="0.15">
      <c r="A1620" s="1">
        <f>LibCentral!C1620*1</f>
        <v>0</v>
      </c>
      <c r="B1620">
        <f>LibCentral!A1620</f>
        <v>0</v>
      </c>
      <c r="C1620">
        <f>LibCentral!AA1620</f>
        <v>0</v>
      </c>
    </row>
    <row r="1621" spans="1:3" x14ac:dyDescent="0.15">
      <c r="A1621" s="1">
        <f>LibCentral!C1621*1</f>
        <v>0</v>
      </c>
      <c r="B1621">
        <f>LibCentral!A1621</f>
        <v>0</v>
      </c>
      <c r="C1621">
        <f>LibCentral!AA1621</f>
        <v>0</v>
      </c>
    </row>
    <row r="1622" spans="1:3" x14ac:dyDescent="0.15">
      <c r="A1622" s="1">
        <f>LibCentral!C1622*1</f>
        <v>0</v>
      </c>
      <c r="B1622">
        <f>LibCentral!A1622</f>
        <v>0</v>
      </c>
      <c r="C1622">
        <f>LibCentral!AA1622</f>
        <v>0</v>
      </c>
    </row>
    <row r="1623" spans="1:3" x14ac:dyDescent="0.15">
      <c r="A1623" s="1">
        <f>LibCentral!C1623*1</f>
        <v>0</v>
      </c>
      <c r="B1623">
        <f>LibCentral!A1623</f>
        <v>0</v>
      </c>
      <c r="C1623">
        <f>LibCentral!AA1623</f>
        <v>0</v>
      </c>
    </row>
    <row r="1624" spans="1:3" x14ac:dyDescent="0.15">
      <c r="A1624" s="1">
        <f>LibCentral!C1624*1</f>
        <v>0</v>
      </c>
      <c r="B1624">
        <f>LibCentral!A1624</f>
        <v>0</v>
      </c>
      <c r="C1624">
        <f>LibCentral!AA1624</f>
        <v>0</v>
      </c>
    </row>
    <row r="1625" spans="1:3" x14ac:dyDescent="0.15">
      <c r="A1625" s="1">
        <f>LibCentral!C1625*1</f>
        <v>0</v>
      </c>
      <c r="B1625">
        <f>LibCentral!A1625</f>
        <v>0</v>
      </c>
      <c r="C1625">
        <f>LibCentral!AA1625</f>
        <v>0</v>
      </c>
    </row>
    <row r="1626" spans="1:3" x14ac:dyDescent="0.15">
      <c r="A1626" s="1">
        <f>LibCentral!C1626*1</f>
        <v>0</v>
      </c>
      <c r="B1626">
        <f>LibCentral!A1626</f>
        <v>0</v>
      </c>
      <c r="C1626">
        <f>LibCentral!AA1626</f>
        <v>0</v>
      </c>
    </row>
    <row r="1627" spans="1:3" x14ac:dyDescent="0.15">
      <c r="A1627" s="1">
        <f>LibCentral!C1627*1</f>
        <v>0</v>
      </c>
      <c r="B1627">
        <f>LibCentral!A1627</f>
        <v>0</v>
      </c>
      <c r="C1627">
        <f>LibCentral!AA1627</f>
        <v>0</v>
      </c>
    </row>
    <row r="1628" spans="1:3" x14ac:dyDescent="0.15">
      <c r="A1628" s="1">
        <f>LibCentral!C1628*1</f>
        <v>0</v>
      </c>
      <c r="B1628">
        <f>LibCentral!A1628</f>
        <v>0</v>
      </c>
      <c r="C1628">
        <f>LibCentral!AA1628</f>
        <v>0</v>
      </c>
    </row>
    <row r="1629" spans="1:3" x14ac:dyDescent="0.15">
      <c r="A1629" s="1">
        <f>LibCentral!C1629*1</f>
        <v>0</v>
      </c>
      <c r="B1629">
        <f>LibCentral!A1629</f>
        <v>0</v>
      </c>
      <c r="C1629">
        <f>LibCentral!AA1629</f>
        <v>0</v>
      </c>
    </row>
    <row r="1630" spans="1:3" x14ac:dyDescent="0.15">
      <c r="A1630" s="1">
        <f>LibCentral!C1630*1</f>
        <v>0</v>
      </c>
      <c r="B1630">
        <f>LibCentral!A1630</f>
        <v>0</v>
      </c>
      <c r="C1630">
        <f>LibCentral!AA1630</f>
        <v>0</v>
      </c>
    </row>
    <row r="1631" spans="1:3" x14ac:dyDescent="0.15">
      <c r="A1631" s="1">
        <f>LibCentral!C1631*1</f>
        <v>0</v>
      </c>
      <c r="B1631">
        <f>LibCentral!A1631</f>
        <v>0</v>
      </c>
      <c r="C1631">
        <f>LibCentral!AA1631</f>
        <v>0</v>
      </c>
    </row>
    <row r="1632" spans="1:3" x14ac:dyDescent="0.15">
      <c r="A1632" s="1">
        <f>LibCentral!C1632*1</f>
        <v>0</v>
      </c>
      <c r="B1632">
        <f>LibCentral!A1632</f>
        <v>0</v>
      </c>
      <c r="C1632">
        <f>LibCentral!AA1632</f>
        <v>0</v>
      </c>
    </row>
    <row r="1633" spans="1:3" x14ac:dyDescent="0.15">
      <c r="A1633" s="1">
        <f>LibCentral!C1633*1</f>
        <v>0</v>
      </c>
      <c r="B1633">
        <f>LibCentral!A1633</f>
        <v>0</v>
      </c>
      <c r="C1633">
        <f>LibCentral!AA1633</f>
        <v>0</v>
      </c>
    </row>
    <row r="1634" spans="1:3" x14ac:dyDescent="0.15">
      <c r="A1634" s="1">
        <f>LibCentral!C1634*1</f>
        <v>0</v>
      </c>
      <c r="B1634">
        <f>LibCentral!A1634</f>
        <v>0</v>
      </c>
      <c r="C1634">
        <f>LibCentral!AA1634</f>
        <v>0</v>
      </c>
    </row>
    <row r="1635" spans="1:3" x14ac:dyDescent="0.15">
      <c r="A1635" s="1">
        <f>LibCentral!C1635*1</f>
        <v>0</v>
      </c>
      <c r="B1635">
        <f>LibCentral!A1635</f>
        <v>0</v>
      </c>
      <c r="C1635">
        <f>LibCentral!AA1635</f>
        <v>0</v>
      </c>
    </row>
    <row r="1636" spans="1:3" x14ac:dyDescent="0.15">
      <c r="A1636" s="1">
        <f>LibCentral!C1636*1</f>
        <v>0</v>
      </c>
      <c r="B1636">
        <f>LibCentral!A1636</f>
        <v>0</v>
      </c>
      <c r="C1636">
        <f>LibCentral!AA1636</f>
        <v>0</v>
      </c>
    </row>
    <row r="1637" spans="1:3" x14ac:dyDescent="0.15">
      <c r="A1637" s="1">
        <f>LibCentral!C1637*1</f>
        <v>0</v>
      </c>
      <c r="B1637">
        <f>LibCentral!A1637</f>
        <v>0</v>
      </c>
      <c r="C1637">
        <f>LibCentral!AA1637</f>
        <v>0</v>
      </c>
    </row>
    <row r="1638" spans="1:3" x14ac:dyDescent="0.15">
      <c r="A1638" s="1">
        <f>LibCentral!C1638*1</f>
        <v>0</v>
      </c>
      <c r="B1638">
        <f>LibCentral!A1638</f>
        <v>0</v>
      </c>
      <c r="C1638">
        <f>LibCentral!AA1638</f>
        <v>0</v>
      </c>
    </row>
    <row r="1639" spans="1:3" x14ac:dyDescent="0.15">
      <c r="A1639" s="1">
        <f>LibCentral!C1639*1</f>
        <v>0</v>
      </c>
      <c r="B1639">
        <f>LibCentral!A1639</f>
        <v>0</v>
      </c>
      <c r="C1639">
        <f>LibCentral!AA1639</f>
        <v>0</v>
      </c>
    </row>
    <row r="1640" spans="1:3" x14ac:dyDescent="0.15">
      <c r="A1640" s="1">
        <f>LibCentral!C1640*1</f>
        <v>0</v>
      </c>
      <c r="B1640">
        <f>LibCentral!A1640</f>
        <v>0</v>
      </c>
      <c r="C1640">
        <f>LibCentral!AA1640</f>
        <v>0</v>
      </c>
    </row>
    <row r="1641" spans="1:3" x14ac:dyDescent="0.15">
      <c r="A1641" s="1">
        <f>LibCentral!C1641*1</f>
        <v>0</v>
      </c>
      <c r="B1641">
        <f>LibCentral!A1641</f>
        <v>0</v>
      </c>
      <c r="C1641">
        <f>LibCentral!AA1641</f>
        <v>0</v>
      </c>
    </row>
    <row r="1642" spans="1:3" x14ac:dyDescent="0.15">
      <c r="A1642" s="1">
        <f>LibCentral!C1642*1</f>
        <v>0</v>
      </c>
      <c r="B1642">
        <f>LibCentral!A1642</f>
        <v>0</v>
      </c>
      <c r="C1642">
        <f>LibCentral!AA1642</f>
        <v>0</v>
      </c>
    </row>
    <row r="1643" spans="1:3" x14ac:dyDescent="0.15">
      <c r="A1643" s="1">
        <f>LibCentral!C1643*1</f>
        <v>0</v>
      </c>
      <c r="B1643">
        <f>LibCentral!A1643</f>
        <v>0</v>
      </c>
      <c r="C1643">
        <f>LibCentral!AA1643</f>
        <v>0</v>
      </c>
    </row>
    <row r="1644" spans="1:3" x14ac:dyDescent="0.15">
      <c r="A1644" s="1">
        <f>LibCentral!C1644*1</f>
        <v>0</v>
      </c>
      <c r="B1644">
        <f>LibCentral!A1644</f>
        <v>0</v>
      </c>
      <c r="C1644">
        <f>LibCentral!AA1644</f>
        <v>0</v>
      </c>
    </row>
    <row r="1645" spans="1:3" x14ac:dyDescent="0.15">
      <c r="A1645" s="1">
        <f>LibCentral!C1645*1</f>
        <v>0</v>
      </c>
      <c r="B1645">
        <f>LibCentral!A1645</f>
        <v>0</v>
      </c>
      <c r="C1645">
        <f>LibCentral!AA1645</f>
        <v>0</v>
      </c>
    </row>
    <row r="1646" spans="1:3" x14ac:dyDescent="0.15">
      <c r="A1646" s="1">
        <f>LibCentral!C1646*1</f>
        <v>0</v>
      </c>
      <c r="B1646">
        <f>LibCentral!A1646</f>
        <v>0</v>
      </c>
      <c r="C1646">
        <f>LibCentral!AA1646</f>
        <v>0</v>
      </c>
    </row>
    <row r="1647" spans="1:3" x14ac:dyDescent="0.15">
      <c r="A1647" s="1">
        <f>LibCentral!C1647*1</f>
        <v>0</v>
      </c>
      <c r="B1647">
        <f>LibCentral!A1647</f>
        <v>0</v>
      </c>
      <c r="C1647">
        <f>LibCentral!AA1647</f>
        <v>0</v>
      </c>
    </row>
    <row r="1648" spans="1:3" x14ac:dyDescent="0.15">
      <c r="A1648" s="1">
        <f>LibCentral!C1648*1</f>
        <v>0</v>
      </c>
      <c r="B1648">
        <f>LibCentral!A1648</f>
        <v>0</v>
      </c>
      <c r="C1648">
        <f>LibCentral!AA1648</f>
        <v>0</v>
      </c>
    </row>
    <row r="1649" spans="1:3" x14ac:dyDescent="0.15">
      <c r="A1649" s="1">
        <f>LibCentral!C1649*1</f>
        <v>0</v>
      </c>
      <c r="B1649">
        <f>LibCentral!A1649</f>
        <v>0</v>
      </c>
      <c r="C1649">
        <f>LibCentral!AA1649</f>
        <v>0</v>
      </c>
    </row>
    <row r="1650" spans="1:3" x14ac:dyDescent="0.15">
      <c r="A1650" s="1">
        <f>LibCentral!C1650*1</f>
        <v>0</v>
      </c>
      <c r="B1650">
        <f>LibCentral!A1650</f>
        <v>0</v>
      </c>
      <c r="C1650">
        <f>LibCentral!AA1650</f>
        <v>0</v>
      </c>
    </row>
    <row r="1651" spans="1:3" x14ac:dyDescent="0.15">
      <c r="A1651" s="1">
        <f>LibCentral!C1651*1</f>
        <v>0</v>
      </c>
      <c r="B1651">
        <f>LibCentral!A1651</f>
        <v>0</v>
      </c>
      <c r="C1651">
        <f>LibCentral!AA1651</f>
        <v>0</v>
      </c>
    </row>
    <row r="1652" spans="1:3" x14ac:dyDescent="0.15">
      <c r="A1652" s="1">
        <f>LibCentral!C1652*1</f>
        <v>0</v>
      </c>
      <c r="B1652">
        <f>LibCentral!A1652</f>
        <v>0</v>
      </c>
      <c r="C1652">
        <f>LibCentral!AA1652</f>
        <v>0</v>
      </c>
    </row>
    <row r="1653" spans="1:3" x14ac:dyDescent="0.15">
      <c r="A1653" s="1">
        <f>LibCentral!C1653*1</f>
        <v>0</v>
      </c>
      <c r="B1653">
        <f>LibCentral!A1653</f>
        <v>0</v>
      </c>
      <c r="C1653">
        <f>LibCentral!AA1653</f>
        <v>0</v>
      </c>
    </row>
    <row r="1654" spans="1:3" x14ac:dyDescent="0.15">
      <c r="A1654" s="1">
        <f>LibCentral!C1654*1</f>
        <v>0</v>
      </c>
      <c r="B1654">
        <f>LibCentral!A1654</f>
        <v>0</v>
      </c>
      <c r="C1654">
        <f>LibCentral!AA1654</f>
        <v>0</v>
      </c>
    </row>
    <row r="1655" spans="1:3" x14ac:dyDescent="0.15">
      <c r="A1655" s="1">
        <f>LibCentral!C1655*1</f>
        <v>0</v>
      </c>
      <c r="B1655">
        <f>LibCentral!A1655</f>
        <v>0</v>
      </c>
      <c r="C1655">
        <f>LibCentral!AA1655</f>
        <v>0</v>
      </c>
    </row>
    <row r="1656" spans="1:3" x14ac:dyDescent="0.15">
      <c r="A1656" s="1">
        <f>LibCentral!C1656*1</f>
        <v>0</v>
      </c>
      <c r="B1656">
        <f>LibCentral!A1656</f>
        <v>0</v>
      </c>
      <c r="C1656">
        <f>LibCentral!AA1656</f>
        <v>0</v>
      </c>
    </row>
    <row r="1657" spans="1:3" x14ac:dyDescent="0.15">
      <c r="A1657" s="1">
        <f>LibCentral!C1657*1</f>
        <v>0</v>
      </c>
      <c r="B1657">
        <f>LibCentral!A1657</f>
        <v>0</v>
      </c>
      <c r="C1657">
        <f>LibCentral!AA1657</f>
        <v>0</v>
      </c>
    </row>
    <row r="1658" spans="1:3" x14ac:dyDescent="0.15">
      <c r="A1658" s="1">
        <f>LibCentral!C1658*1</f>
        <v>0</v>
      </c>
      <c r="B1658">
        <f>LibCentral!A1658</f>
        <v>0</v>
      </c>
      <c r="C1658">
        <f>LibCentral!AA1658</f>
        <v>0</v>
      </c>
    </row>
    <row r="1659" spans="1:3" x14ac:dyDescent="0.15">
      <c r="A1659" s="1">
        <f>LibCentral!C1659*1</f>
        <v>0</v>
      </c>
      <c r="B1659">
        <f>LibCentral!A1659</f>
        <v>0</v>
      </c>
      <c r="C1659">
        <f>LibCentral!AA1659</f>
        <v>0</v>
      </c>
    </row>
    <row r="1660" spans="1:3" x14ac:dyDescent="0.15">
      <c r="A1660" s="1">
        <f>LibCentral!C1660*1</f>
        <v>0</v>
      </c>
      <c r="B1660">
        <f>LibCentral!A1660</f>
        <v>0</v>
      </c>
      <c r="C1660">
        <f>LibCentral!AA1660</f>
        <v>0</v>
      </c>
    </row>
    <row r="1661" spans="1:3" x14ac:dyDescent="0.15">
      <c r="A1661" s="1">
        <f>LibCentral!C1661*1</f>
        <v>0</v>
      </c>
      <c r="B1661">
        <f>LibCentral!A1661</f>
        <v>0</v>
      </c>
      <c r="C1661">
        <f>LibCentral!AA1661</f>
        <v>0</v>
      </c>
    </row>
    <row r="1662" spans="1:3" x14ac:dyDescent="0.15">
      <c r="A1662" s="1">
        <f>LibCentral!C1662*1</f>
        <v>0</v>
      </c>
      <c r="B1662">
        <f>LibCentral!A1662</f>
        <v>0</v>
      </c>
      <c r="C1662">
        <f>LibCentral!AA1662</f>
        <v>0</v>
      </c>
    </row>
    <row r="1663" spans="1:3" x14ac:dyDescent="0.15">
      <c r="A1663" s="1">
        <f>LibCentral!C1663*1</f>
        <v>0</v>
      </c>
      <c r="B1663">
        <f>LibCentral!A1663</f>
        <v>0</v>
      </c>
      <c r="C1663">
        <f>LibCentral!AA1663</f>
        <v>0</v>
      </c>
    </row>
    <row r="1664" spans="1:3" x14ac:dyDescent="0.15">
      <c r="A1664" s="1">
        <f>LibCentral!C1664*1</f>
        <v>0</v>
      </c>
      <c r="B1664">
        <f>LibCentral!A1664</f>
        <v>0</v>
      </c>
      <c r="C1664">
        <f>LibCentral!AA1664</f>
        <v>0</v>
      </c>
    </row>
    <row r="1665" spans="1:3" x14ac:dyDescent="0.15">
      <c r="A1665" s="1">
        <f>LibCentral!C1665*1</f>
        <v>0</v>
      </c>
      <c r="B1665">
        <f>LibCentral!A1665</f>
        <v>0</v>
      </c>
      <c r="C1665">
        <f>LibCentral!AA1665</f>
        <v>0</v>
      </c>
    </row>
    <row r="1666" spans="1:3" x14ac:dyDescent="0.15">
      <c r="A1666" s="1">
        <f>LibCentral!C1666*1</f>
        <v>0</v>
      </c>
      <c r="B1666">
        <f>LibCentral!A1666</f>
        <v>0</v>
      </c>
      <c r="C1666">
        <f>LibCentral!AA1666</f>
        <v>0</v>
      </c>
    </row>
    <row r="1667" spans="1:3" x14ac:dyDescent="0.15">
      <c r="A1667" s="1">
        <f>LibCentral!C1667*1</f>
        <v>0</v>
      </c>
      <c r="B1667">
        <f>LibCentral!A1667</f>
        <v>0</v>
      </c>
      <c r="C1667">
        <f>LibCentral!AA1667</f>
        <v>0</v>
      </c>
    </row>
    <row r="1668" spans="1:3" x14ac:dyDescent="0.15">
      <c r="A1668" s="1">
        <f>LibCentral!C1668*1</f>
        <v>0</v>
      </c>
      <c r="B1668">
        <f>LibCentral!A1668</f>
        <v>0</v>
      </c>
      <c r="C1668">
        <f>LibCentral!AA1668</f>
        <v>0</v>
      </c>
    </row>
    <row r="1669" spans="1:3" x14ac:dyDescent="0.15">
      <c r="A1669" s="1">
        <f>LibCentral!C1669*1</f>
        <v>0</v>
      </c>
      <c r="B1669">
        <f>LibCentral!A1669</f>
        <v>0</v>
      </c>
      <c r="C1669">
        <f>LibCentral!AA1669</f>
        <v>0</v>
      </c>
    </row>
    <row r="1670" spans="1:3" x14ac:dyDescent="0.15">
      <c r="A1670" s="1">
        <f>LibCentral!C1670*1</f>
        <v>0</v>
      </c>
      <c r="B1670">
        <f>LibCentral!A1670</f>
        <v>0</v>
      </c>
      <c r="C1670">
        <f>LibCentral!AA1670</f>
        <v>0</v>
      </c>
    </row>
    <row r="1671" spans="1:3" x14ac:dyDescent="0.15">
      <c r="A1671" s="1">
        <f>LibCentral!C1671*1</f>
        <v>0</v>
      </c>
      <c r="B1671">
        <f>LibCentral!A1671</f>
        <v>0</v>
      </c>
      <c r="C1671">
        <f>LibCentral!AA1671</f>
        <v>0</v>
      </c>
    </row>
    <row r="1672" spans="1:3" x14ac:dyDescent="0.15">
      <c r="A1672" s="1">
        <f>LibCentral!C1672*1</f>
        <v>0</v>
      </c>
      <c r="B1672">
        <f>LibCentral!A1672</f>
        <v>0</v>
      </c>
      <c r="C1672">
        <f>LibCentral!AA1672</f>
        <v>0</v>
      </c>
    </row>
    <row r="1673" spans="1:3" x14ac:dyDescent="0.15">
      <c r="A1673" s="1">
        <f>LibCentral!C1673*1</f>
        <v>0</v>
      </c>
      <c r="B1673">
        <f>LibCentral!A1673</f>
        <v>0</v>
      </c>
      <c r="C1673">
        <f>LibCentral!AA1673</f>
        <v>0</v>
      </c>
    </row>
    <row r="1674" spans="1:3" x14ac:dyDescent="0.15">
      <c r="A1674" s="1">
        <f>LibCentral!C1674*1</f>
        <v>0</v>
      </c>
      <c r="B1674">
        <f>LibCentral!A1674</f>
        <v>0</v>
      </c>
      <c r="C1674">
        <f>LibCentral!AA1674</f>
        <v>0</v>
      </c>
    </row>
    <row r="1675" spans="1:3" x14ac:dyDescent="0.15">
      <c r="A1675" s="1">
        <f>LibCentral!C1675*1</f>
        <v>0</v>
      </c>
      <c r="B1675">
        <f>LibCentral!A1675</f>
        <v>0</v>
      </c>
      <c r="C1675">
        <f>LibCentral!AA1675</f>
        <v>0</v>
      </c>
    </row>
    <row r="1676" spans="1:3" x14ac:dyDescent="0.15">
      <c r="A1676" s="1">
        <f>LibCentral!C1676*1</f>
        <v>0</v>
      </c>
      <c r="B1676">
        <f>LibCentral!A1676</f>
        <v>0</v>
      </c>
      <c r="C1676">
        <f>LibCentral!AA1676</f>
        <v>0</v>
      </c>
    </row>
    <row r="1677" spans="1:3" x14ac:dyDescent="0.15">
      <c r="A1677" s="1">
        <f>LibCentral!C1677*1</f>
        <v>0</v>
      </c>
      <c r="B1677">
        <f>LibCentral!A1677</f>
        <v>0</v>
      </c>
      <c r="C1677">
        <f>LibCentral!AA1677</f>
        <v>0</v>
      </c>
    </row>
    <row r="1678" spans="1:3" x14ac:dyDescent="0.15">
      <c r="A1678" s="1">
        <f>LibCentral!C1678*1</f>
        <v>0</v>
      </c>
      <c r="B1678">
        <f>LibCentral!A1678</f>
        <v>0</v>
      </c>
      <c r="C1678">
        <f>LibCentral!AA1678</f>
        <v>0</v>
      </c>
    </row>
    <row r="1679" spans="1:3" x14ac:dyDescent="0.15">
      <c r="A1679" s="1">
        <f>LibCentral!C1679*1</f>
        <v>0</v>
      </c>
      <c r="B1679">
        <f>LibCentral!A1679</f>
        <v>0</v>
      </c>
      <c r="C1679">
        <f>LibCentral!AA1679</f>
        <v>0</v>
      </c>
    </row>
    <row r="1680" spans="1:3" x14ac:dyDescent="0.15">
      <c r="A1680" s="1">
        <f>LibCentral!C1680*1</f>
        <v>0</v>
      </c>
      <c r="B1680">
        <f>LibCentral!A1680</f>
        <v>0</v>
      </c>
      <c r="C1680">
        <f>LibCentral!AA1680</f>
        <v>0</v>
      </c>
    </row>
    <row r="1681" spans="1:3" x14ac:dyDescent="0.15">
      <c r="A1681" s="1">
        <f>LibCentral!C1681*1</f>
        <v>0</v>
      </c>
      <c r="B1681">
        <f>LibCentral!A1681</f>
        <v>0</v>
      </c>
      <c r="C1681">
        <f>LibCentral!AA1681</f>
        <v>0</v>
      </c>
    </row>
    <row r="1682" spans="1:3" x14ac:dyDescent="0.15">
      <c r="A1682" s="1">
        <f>LibCentral!C1682*1</f>
        <v>0</v>
      </c>
      <c r="B1682">
        <f>LibCentral!A1682</f>
        <v>0</v>
      </c>
      <c r="C1682">
        <f>LibCentral!AA1682</f>
        <v>0</v>
      </c>
    </row>
    <row r="1683" spans="1:3" x14ac:dyDescent="0.15">
      <c r="A1683" s="1">
        <f>LibCentral!C1683*1</f>
        <v>0</v>
      </c>
      <c r="B1683">
        <f>LibCentral!A1683</f>
        <v>0</v>
      </c>
      <c r="C1683">
        <f>LibCentral!AA1683</f>
        <v>0</v>
      </c>
    </row>
    <row r="1684" spans="1:3" x14ac:dyDescent="0.15">
      <c r="A1684" s="1">
        <f>LibCentral!C1684*1</f>
        <v>0</v>
      </c>
      <c r="B1684">
        <f>LibCentral!A1684</f>
        <v>0</v>
      </c>
      <c r="C1684">
        <f>LibCentral!AA1684</f>
        <v>0</v>
      </c>
    </row>
    <row r="1685" spans="1:3" x14ac:dyDescent="0.15">
      <c r="A1685" s="1">
        <f>LibCentral!C1685*1</f>
        <v>0</v>
      </c>
      <c r="B1685">
        <f>LibCentral!A1685</f>
        <v>0</v>
      </c>
      <c r="C1685">
        <f>LibCentral!AA1685</f>
        <v>0</v>
      </c>
    </row>
    <row r="1686" spans="1:3" x14ac:dyDescent="0.15">
      <c r="A1686" s="1">
        <f>LibCentral!C1686*1</f>
        <v>0</v>
      </c>
      <c r="B1686">
        <f>LibCentral!A1686</f>
        <v>0</v>
      </c>
      <c r="C1686">
        <f>LibCentral!AA1686</f>
        <v>0</v>
      </c>
    </row>
    <row r="1687" spans="1:3" x14ac:dyDescent="0.15">
      <c r="A1687" s="1">
        <f>LibCentral!C1687*1</f>
        <v>0</v>
      </c>
      <c r="B1687">
        <f>LibCentral!A1687</f>
        <v>0</v>
      </c>
      <c r="C1687">
        <f>LibCentral!AA1687</f>
        <v>0</v>
      </c>
    </row>
    <row r="1688" spans="1:3" x14ac:dyDescent="0.15">
      <c r="A1688" s="1">
        <f>LibCentral!C1688*1</f>
        <v>0</v>
      </c>
      <c r="B1688">
        <f>LibCentral!A1688</f>
        <v>0</v>
      </c>
      <c r="C1688">
        <f>LibCentral!AA1688</f>
        <v>0</v>
      </c>
    </row>
    <row r="1689" spans="1:3" x14ac:dyDescent="0.15">
      <c r="A1689" s="1">
        <f>LibCentral!C1689*1</f>
        <v>0</v>
      </c>
      <c r="B1689">
        <f>LibCentral!A1689</f>
        <v>0</v>
      </c>
      <c r="C1689">
        <f>LibCentral!AA1689</f>
        <v>0</v>
      </c>
    </row>
    <row r="1690" spans="1:3" x14ac:dyDescent="0.15">
      <c r="A1690" s="1">
        <f>LibCentral!C1690*1</f>
        <v>0</v>
      </c>
      <c r="B1690">
        <f>LibCentral!A1690</f>
        <v>0</v>
      </c>
      <c r="C1690">
        <f>LibCentral!AA1690</f>
        <v>0</v>
      </c>
    </row>
    <row r="1691" spans="1:3" x14ac:dyDescent="0.15">
      <c r="A1691" s="1">
        <f>LibCentral!C1691*1</f>
        <v>0</v>
      </c>
      <c r="B1691">
        <f>LibCentral!A1691</f>
        <v>0</v>
      </c>
      <c r="C1691">
        <f>LibCentral!AA1691</f>
        <v>0</v>
      </c>
    </row>
    <row r="1692" spans="1:3" x14ac:dyDescent="0.15">
      <c r="A1692" s="1">
        <f>LibCentral!C1692*1</f>
        <v>0</v>
      </c>
      <c r="B1692">
        <f>LibCentral!A1692</f>
        <v>0</v>
      </c>
      <c r="C1692">
        <f>LibCentral!AA1692</f>
        <v>0</v>
      </c>
    </row>
    <row r="1693" spans="1:3" x14ac:dyDescent="0.15">
      <c r="A1693" s="1">
        <f>LibCentral!C1693*1</f>
        <v>0</v>
      </c>
      <c r="B1693">
        <f>LibCentral!A1693</f>
        <v>0</v>
      </c>
      <c r="C1693">
        <f>LibCentral!AA1693</f>
        <v>0</v>
      </c>
    </row>
    <row r="1694" spans="1:3" x14ac:dyDescent="0.15">
      <c r="A1694" s="1">
        <f>LibCentral!C1694*1</f>
        <v>0</v>
      </c>
      <c r="B1694">
        <f>LibCentral!A1694</f>
        <v>0</v>
      </c>
      <c r="C1694">
        <f>LibCentral!AA1694</f>
        <v>0</v>
      </c>
    </row>
    <row r="1695" spans="1:3" x14ac:dyDescent="0.15">
      <c r="A1695" s="1">
        <f>LibCentral!C1695*1</f>
        <v>0</v>
      </c>
      <c r="B1695">
        <f>LibCentral!A1695</f>
        <v>0</v>
      </c>
      <c r="C1695">
        <f>LibCentral!AA1695</f>
        <v>0</v>
      </c>
    </row>
    <row r="1696" spans="1:3" x14ac:dyDescent="0.15">
      <c r="A1696" s="1">
        <f>LibCentral!C1696*1</f>
        <v>0</v>
      </c>
      <c r="B1696">
        <f>LibCentral!A1696</f>
        <v>0</v>
      </c>
      <c r="C1696">
        <f>LibCentral!AA1696</f>
        <v>0</v>
      </c>
    </row>
    <row r="1697" spans="1:3" x14ac:dyDescent="0.15">
      <c r="A1697" s="1">
        <f>LibCentral!C1697*1</f>
        <v>0</v>
      </c>
      <c r="B1697">
        <f>LibCentral!A1697</f>
        <v>0</v>
      </c>
      <c r="C1697">
        <f>LibCentral!AA1697</f>
        <v>0</v>
      </c>
    </row>
    <row r="1698" spans="1:3" x14ac:dyDescent="0.15">
      <c r="A1698" s="1">
        <f>LibCentral!C1698*1</f>
        <v>0</v>
      </c>
      <c r="B1698">
        <f>LibCentral!A1698</f>
        <v>0</v>
      </c>
      <c r="C1698">
        <f>LibCentral!AA1698</f>
        <v>0</v>
      </c>
    </row>
    <row r="1699" spans="1:3" x14ac:dyDescent="0.15">
      <c r="A1699" s="1">
        <f>LibCentral!C1699*1</f>
        <v>0</v>
      </c>
      <c r="B1699">
        <f>LibCentral!A1699</f>
        <v>0</v>
      </c>
      <c r="C1699">
        <f>LibCentral!AA1699</f>
        <v>0</v>
      </c>
    </row>
    <row r="1700" spans="1:3" x14ac:dyDescent="0.15">
      <c r="A1700" s="1">
        <f>LibCentral!C1700*1</f>
        <v>0</v>
      </c>
      <c r="B1700">
        <f>LibCentral!A1700</f>
        <v>0</v>
      </c>
      <c r="C1700">
        <f>LibCentral!AA1700</f>
        <v>0</v>
      </c>
    </row>
    <row r="1701" spans="1:3" x14ac:dyDescent="0.15">
      <c r="A1701" s="1">
        <f>LibCentral!C1701*1</f>
        <v>0</v>
      </c>
      <c r="B1701">
        <f>LibCentral!A1701</f>
        <v>0</v>
      </c>
      <c r="C1701">
        <f>LibCentral!AA1701</f>
        <v>0</v>
      </c>
    </row>
    <row r="1702" spans="1:3" x14ac:dyDescent="0.15">
      <c r="A1702" s="1">
        <f>LibCentral!C1702*1</f>
        <v>0</v>
      </c>
      <c r="B1702">
        <f>LibCentral!A1702</f>
        <v>0</v>
      </c>
      <c r="C1702">
        <f>LibCentral!AA1702</f>
        <v>0</v>
      </c>
    </row>
    <row r="1703" spans="1:3" x14ac:dyDescent="0.15">
      <c r="A1703" s="1">
        <f>LibCentral!C1703*1</f>
        <v>0</v>
      </c>
      <c r="B1703">
        <f>LibCentral!A1703</f>
        <v>0</v>
      </c>
      <c r="C1703">
        <f>LibCentral!AA1703</f>
        <v>0</v>
      </c>
    </row>
    <row r="1704" spans="1:3" x14ac:dyDescent="0.15">
      <c r="A1704" s="1">
        <f>LibCentral!C1704*1</f>
        <v>0</v>
      </c>
      <c r="B1704">
        <f>LibCentral!A1704</f>
        <v>0</v>
      </c>
      <c r="C1704">
        <f>LibCentral!AA1704</f>
        <v>0</v>
      </c>
    </row>
    <row r="1705" spans="1:3" x14ac:dyDescent="0.15">
      <c r="A1705" s="1">
        <f>LibCentral!C1705*1</f>
        <v>0</v>
      </c>
      <c r="B1705">
        <f>LibCentral!A1705</f>
        <v>0</v>
      </c>
      <c r="C1705">
        <f>LibCentral!AA1705</f>
        <v>0</v>
      </c>
    </row>
    <row r="1706" spans="1:3" x14ac:dyDescent="0.15">
      <c r="A1706" s="1">
        <f>LibCentral!C1706*1</f>
        <v>0</v>
      </c>
      <c r="B1706">
        <f>LibCentral!A1706</f>
        <v>0</v>
      </c>
      <c r="C1706">
        <f>LibCentral!AA1706</f>
        <v>0</v>
      </c>
    </row>
    <row r="1707" spans="1:3" x14ac:dyDescent="0.15">
      <c r="A1707" s="1">
        <f>LibCentral!C1707*1</f>
        <v>0</v>
      </c>
      <c r="B1707">
        <f>LibCentral!A1707</f>
        <v>0</v>
      </c>
      <c r="C1707">
        <f>LibCentral!AA1707</f>
        <v>0</v>
      </c>
    </row>
    <row r="1708" spans="1:3" x14ac:dyDescent="0.15">
      <c r="A1708" s="1">
        <f>LibCentral!C1708*1</f>
        <v>0</v>
      </c>
      <c r="B1708">
        <f>LibCentral!A1708</f>
        <v>0</v>
      </c>
      <c r="C1708">
        <f>LibCentral!AA1708</f>
        <v>0</v>
      </c>
    </row>
    <row r="1709" spans="1:3" x14ac:dyDescent="0.15">
      <c r="A1709" s="1">
        <f>LibCentral!C1709*1</f>
        <v>0</v>
      </c>
      <c r="B1709">
        <f>LibCentral!A1709</f>
        <v>0</v>
      </c>
      <c r="C1709">
        <f>LibCentral!AA1709</f>
        <v>0</v>
      </c>
    </row>
    <row r="1710" spans="1:3" x14ac:dyDescent="0.15">
      <c r="A1710" s="1">
        <f>LibCentral!C1710*1</f>
        <v>0</v>
      </c>
      <c r="B1710">
        <f>LibCentral!A1710</f>
        <v>0</v>
      </c>
      <c r="C1710">
        <f>LibCentral!AA1710</f>
        <v>0</v>
      </c>
    </row>
    <row r="1711" spans="1:3" x14ac:dyDescent="0.15">
      <c r="A1711" s="1">
        <f>LibCentral!C1711*1</f>
        <v>0</v>
      </c>
      <c r="B1711">
        <f>LibCentral!A1711</f>
        <v>0</v>
      </c>
      <c r="C1711">
        <f>LibCentral!AA1711</f>
        <v>0</v>
      </c>
    </row>
    <row r="1712" spans="1:3" x14ac:dyDescent="0.15">
      <c r="A1712" s="1">
        <f>LibCentral!C1712*1</f>
        <v>0</v>
      </c>
      <c r="B1712">
        <f>LibCentral!A1712</f>
        <v>0</v>
      </c>
      <c r="C1712">
        <f>LibCentral!AA1712</f>
        <v>0</v>
      </c>
    </row>
    <row r="1713" spans="1:3" x14ac:dyDescent="0.15">
      <c r="A1713" s="1">
        <f>LibCentral!C1713*1</f>
        <v>0</v>
      </c>
      <c r="B1713">
        <f>LibCentral!A1713</f>
        <v>0</v>
      </c>
      <c r="C1713">
        <f>LibCentral!AA1713</f>
        <v>0</v>
      </c>
    </row>
    <row r="1714" spans="1:3" x14ac:dyDescent="0.15">
      <c r="A1714" s="1">
        <f>LibCentral!C1714*1</f>
        <v>0</v>
      </c>
      <c r="B1714">
        <f>LibCentral!A1714</f>
        <v>0</v>
      </c>
      <c r="C1714">
        <f>LibCentral!AA1714</f>
        <v>0</v>
      </c>
    </row>
    <row r="1715" spans="1:3" x14ac:dyDescent="0.15">
      <c r="A1715" s="1">
        <f>LibCentral!C1715*1</f>
        <v>0</v>
      </c>
      <c r="B1715">
        <f>LibCentral!A1715</f>
        <v>0</v>
      </c>
      <c r="C1715">
        <f>LibCentral!AA1715</f>
        <v>0</v>
      </c>
    </row>
    <row r="1716" spans="1:3" x14ac:dyDescent="0.15">
      <c r="A1716" s="1">
        <f>LibCentral!C1716*1</f>
        <v>0</v>
      </c>
      <c r="B1716">
        <f>LibCentral!A1716</f>
        <v>0</v>
      </c>
      <c r="C1716">
        <f>LibCentral!AA1716</f>
        <v>0</v>
      </c>
    </row>
    <row r="1717" spans="1:3" x14ac:dyDescent="0.15">
      <c r="A1717" s="1">
        <f>LibCentral!C1717*1</f>
        <v>0</v>
      </c>
      <c r="B1717">
        <f>LibCentral!A1717</f>
        <v>0</v>
      </c>
      <c r="C1717">
        <f>LibCentral!AA1717</f>
        <v>0</v>
      </c>
    </row>
    <row r="1718" spans="1:3" x14ac:dyDescent="0.15">
      <c r="A1718" s="1">
        <f>LibCentral!C1718*1</f>
        <v>0</v>
      </c>
      <c r="B1718">
        <f>LibCentral!A1718</f>
        <v>0</v>
      </c>
      <c r="C1718">
        <f>LibCentral!AA1718</f>
        <v>0</v>
      </c>
    </row>
    <row r="1719" spans="1:3" x14ac:dyDescent="0.15">
      <c r="A1719" s="1">
        <f>LibCentral!C1719*1</f>
        <v>0</v>
      </c>
      <c r="B1719">
        <f>LibCentral!A1719</f>
        <v>0</v>
      </c>
      <c r="C1719">
        <f>LibCentral!AA1719</f>
        <v>0</v>
      </c>
    </row>
    <row r="1720" spans="1:3" x14ac:dyDescent="0.15">
      <c r="A1720" s="1">
        <f>LibCentral!C1720*1</f>
        <v>0</v>
      </c>
      <c r="B1720">
        <f>LibCentral!A1720</f>
        <v>0</v>
      </c>
      <c r="C1720">
        <f>LibCentral!AA1720</f>
        <v>0</v>
      </c>
    </row>
    <row r="1721" spans="1:3" x14ac:dyDescent="0.15">
      <c r="A1721" s="1">
        <f>LibCentral!C1721*1</f>
        <v>0</v>
      </c>
      <c r="B1721">
        <f>LibCentral!A1721</f>
        <v>0</v>
      </c>
      <c r="C1721">
        <f>LibCentral!AA1721</f>
        <v>0</v>
      </c>
    </row>
    <row r="1722" spans="1:3" x14ac:dyDescent="0.15">
      <c r="A1722" s="1">
        <f>LibCentral!C1722*1</f>
        <v>0</v>
      </c>
      <c r="B1722">
        <f>LibCentral!A1722</f>
        <v>0</v>
      </c>
      <c r="C1722">
        <f>LibCentral!AA1722</f>
        <v>0</v>
      </c>
    </row>
    <row r="1723" spans="1:3" x14ac:dyDescent="0.15">
      <c r="A1723" s="1">
        <f>LibCentral!C1723*1</f>
        <v>0</v>
      </c>
      <c r="B1723">
        <f>LibCentral!A1723</f>
        <v>0</v>
      </c>
      <c r="C1723">
        <f>LibCentral!AA1723</f>
        <v>0</v>
      </c>
    </row>
    <row r="1724" spans="1:3" x14ac:dyDescent="0.15">
      <c r="A1724" s="1">
        <f>LibCentral!C1724*1</f>
        <v>0</v>
      </c>
      <c r="B1724">
        <f>LibCentral!A1724</f>
        <v>0</v>
      </c>
      <c r="C1724">
        <f>LibCentral!AA1724</f>
        <v>0</v>
      </c>
    </row>
    <row r="1725" spans="1:3" x14ac:dyDescent="0.15">
      <c r="A1725" s="1">
        <f>LibCentral!C1725*1</f>
        <v>0</v>
      </c>
      <c r="B1725">
        <f>LibCentral!A1725</f>
        <v>0</v>
      </c>
      <c r="C1725">
        <f>LibCentral!AA1725</f>
        <v>0</v>
      </c>
    </row>
    <row r="1726" spans="1:3" x14ac:dyDescent="0.15">
      <c r="A1726" s="1">
        <f>LibCentral!C1726*1</f>
        <v>0</v>
      </c>
      <c r="B1726">
        <f>LibCentral!A1726</f>
        <v>0</v>
      </c>
      <c r="C1726">
        <f>LibCentral!AA1726</f>
        <v>0</v>
      </c>
    </row>
    <row r="1727" spans="1:3" x14ac:dyDescent="0.15">
      <c r="A1727" s="1">
        <f>LibCentral!C1727*1</f>
        <v>0</v>
      </c>
      <c r="B1727">
        <f>LibCentral!A1727</f>
        <v>0</v>
      </c>
      <c r="C1727">
        <f>LibCentral!AA1727</f>
        <v>0</v>
      </c>
    </row>
    <row r="1728" spans="1:3" x14ac:dyDescent="0.15">
      <c r="A1728" s="1">
        <f>LibCentral!C1728*1</f>
        <v>0</v>
      </c>
      <c r="B1728">
        <f>LibCentral!A1728</f>
        <v>0</v>
      </c>
      <c r="C1728">
        <f>LibCentral!AA1728</f>
        <v>0</v>
      </c>
    </row>
    <row r="1729" spans="1:3" x14ac:dyDescent="0.15">
      <c r="A1729" s="1">
        <f>LibCentral!C1729*1</f>
        <v>0</v>
      </c>
      <c r="B1729">
        <f>LibCentral!A1729</f>
        <v>0</v>
      </c>
      <c r="C1729">
        <f>LibCentral!AA1729</f>
        <v>0</v>
      </c>
    </row>
    <row r="1730" spans="1:3" x14ac:dyDescent="0.15">
      <c r="A1730" s="1">
        <f>LibCentral!C1730*1</f>
        <v>0</v>
      </c>
      <c r="B1730">
        <f>LibCentral!A1730</f>
        <v>0</v>
      </c>
      <c r="C1730">
        <f>LibCentral!AA1730</f>
        <v>0</v>
      </c>
    </row>
    <row r="1731" spans="1:3" x14ac:dyDescent="0.15">
      <c r="A1731" s="1">
        <f>LibCentral!C1731*1</f>
        <v>0</v>
      </c>
      <c r="B1731">
        <f>LibCentral!A1731</f>
        <v>0</v>
      </c>
      <c r="C1731">
        <f>LibCentral!AA1731</f>
        <v>0</v>
      </c>
    </row>
    <row r="1732" spans="1:3" x14ac:dyDescent="0.15">
      <c r="A1732" s="1">
        <f>LibCentral!C1732*1</f>
        <v>0</v>
      </c>
      <c r="B1732">
        <f>LibCentral!A1732</f>
        <v>0</v>
      </c>
      <c r="C1732">
        <f>LibCentral!AA1732</f>
        <v>0</v>
      </c>
    </row>
    <row r="1733" spans="1:3" x14ac:dyDescent="0.15">
      <c r="A1733" s="1">
        <f>LibCentral!C1733*1</f>
        <v>0</v>
      </c>
      <c r="B1733">
        <f>LibCentral!A1733</f>
        <v>0</v>
      </c>
      <c r="C1733">
        <f>LibCentral!AA1733</f>
        <v>0</v>
      </c>
    </row>
    <row r="1734" spans="1:3" x14ac:dyDescent="0.15">
      <c r="A1734" s="1">
        <f>LibCentral!C1734*1</f>
        <v>0</v>
      </c>
      <c r="B1734">
        <f>LibCentral!A1734</f>
        <v>0</v>
      </c>
      <c r="C1734">
        <f>LibCentral!AA1734</f>
        <v>0</v>
      </c>
    </row>
    <row r="1735" spans="1:3" x14ac:dyDescent="0.15">
      <c r="A1735" s="1">
        <f>LibCentral!C1735*1</f>
        <v>0</v>
      </c>
      <c r="B1735">
        <f>LibCentral!A1735</f>
        <v>0</v>
      </c>
      <c r="C1735">
        <f>LibCentral!AA1735</f>
        <v>0</v>
      </c>
    </row>
    <row r="1736" spans="1:3" x14ac:dyDescent="0.15">
      <c r="A1736" s="1">
        <f>LibCentral!C1736*1</f>
        <v>0</v>
      </c>
      <c r="B1736">
        <f>LibCentral!A1736</f>
        <v>0</v>
      </c>
      <c r="C1736">
        <f>LibCentral!AA1736</f>
        <v>0</v>
      </c>
    </row>
    <row r="1737" spans="1:3" x14ac:dyDescent="0.15">
      <c r="A1737" s="1">
        <f>LibCentral!C1737*1</f>
        <v>0</v>
      </c>
      <c r="B1737">
        <f>LibCentral!A1737</f>
        <v>0</v>
      </c>
      <c r="C1737">
        <f>LibCentral!AA1737</f>
        <v>0</v>
      </c>
    </row>
    <row r="1738" spans="1:3" x14ac:dyDescent="0.15">
      <c r="A1738" s="1">
        <f>LibCentral!C1738*1</f>
        <v>0</v>
      </c>
      <c r="B1738">
        <f>LibCentral!A1738</f>
        <v>0</v>
      </c>
      <c r="C1738">
        <f>LibCentral!AA1738</f>
        <v>0</v>
      </c>
    </row>
    <row r="1739" spans="1:3" x14ac:dyDescent="0.15">
      <c r="A1739" s="1">
        <f>LibCentral!C1739*1</f>
        <v>0</v>
      </c>
      <c r="B1739">
        <f>LibCentral!A1739</f>
        <v>0</v>
      </c>
      <c r="C1739">
        <f>LibCentral!AA1739</f>
        <v>0</v>
      </c>
    </row>
    <row r="1740" spans="1:3" x14ac:dyDescent="0.15">
      <c r="A1740" s="1">
        <f>LibCentral!C1740*1</f>
        <v>0</v>
      </c>
      <c r="B1740">
        <f>LibCentral!A1740</f>
        <v>0</v>
      </c>
      <c r="C1740">
        <f>LibCentral!AA1740</f>
        <v>0</v>
      </c>
    </row>
    <row r="1741" spans="1:3" x14ac:dyDescent="0.15">
      <c r="A1741" s="1">
        <f>LibCentral!C1741*1</f>
        <v>0</v>
      </c>
      <c r="B1741">
        <f>LibCentral!A1741</f>
        <v>0</v>
      </c>
      <c r="C1741">
        <f>LibCentral!AA1741</f>
        <v>0</v>
      </c>
    </row>
    <row r="1742" spans="1:3" x14ac:dyDescent="0.15">
      <c r="A1742" s="1">
        <f>LibCentral!C1742*1</f>
        <v>0</v>
      </c>
      <c r="B1742">
        <f>LibCentral!A1742</f>
        <v>0</v>
      </c>
      <c r="C1742">
        <f>LibCentral!AA1742</f>
        <v>0</v>
      </c>
    </row>
    <row r="1743" spans="1:3" x14ac:dyDescent="0.15">
      <c r="A1743" s="1">
        <f>LibCentral!C1743*1</f>
        <v>0</v>
      </c>
      <c r="B1743">
        <f>LibCentral!A1743</f>
        <v>0</v>
      </c>
      <c r="C1743">
        <f>LibCentral!AA1743</f>
        <v>0</v>
      </c>
    </row>
    <row r="1744" spans="1:3" x14ac:dyDescent="0.15">
      <c r="A1744" s="1">
        <f>LibCentral!C1744*1</f>
        <v>0</v>
      </c>
      <c r="B1744">
        <f>LibCentral!A1744</f>
        <v>0</v>
      </c>
      <c r="C1744">
        <f>LibCentral!AA1744</f>
        <v>0</v>
      </c>
    </row>
    <row r="1745" spans="1:3" x14ac:dyDescent="0.15">
      <c r="A1745" s="1">
        <f>LibCentral!C1745*1</f>
        <v>0</v>
      </c>
      <c r="B1745">
        <f>LibCentral!A1745</f>
        <v>0</v>
      </c>
      <c r="C1745">
        <f>LibCentral!AA1745</f>
        <v>0</v>
      </c>
    </row>
    <row r="1746" spans="1:3" x14ac:dyDescent="0.15">
      <c r="A1746" s="1">
        <f>LibCentral!C1746*1</f>
        <v>0</v>
      </c>
      <c r="B1746">
        <f>LibCentral!A1746</f>
        <v>0</v>
      </c>
      <c r="C1746">
        <f>LibCentral!AA1746</f>
        <v>0</v>
      </c>
    </row>
    <row r="1747" spans="1:3" x14ac:dyDescent="0.15">
      <c r="A1747" s="1">
        <f>LibCentral!C1747*1</f>
        <v>0</v>
      </c>
      <c r="B1747">
        <f>LibCentral!A1747</f>
        <v>0</v>
      </c>
      <c r="C1747">
        <f>LibCentral!AA1747</f>
        <v>0</v>
      </c>
    </row>
    <row r="1748" spans="1:3" x14ac:dyDescent="0.15">
      <c r="A1748" s="1">
        <f>LibCentral!C1748*1</f>
        <v>0</v>
      </c>
      <c r="B1748">
        <f>LibCentral!A1748</f>
        <v>0</v>
      </c>
      <c r="C1748">
        <f>LibCentral!AA1748</f>
        <v>0</v>
      </c>
    </row>
    <row r="1749" spans="1:3" x14ac:dyDescent="0.15">
      <c r="A1749" s="1">
        <f>LibCentral!C1749*1</f>
        <v>0</v>
      </c>
      <c r="B1749">
        <f>LibCentral!A1749</f>
        <v>0</v>
      </c>
      <c r="C1749">
        <f>LibCentral!AA1749</f>
        <v>0</v>
      </c>
    </row>
    <row r="1750" spans="1:3" x14ac:dyDescent="0.15">
      <c r="A1750" s="1">
        <f>LibCentral!C1750*1</f>
        <v>0</v>
      </c>
      <c r="B1750">
        <f>LibCentral!A1750</f>
        <v>0</v>
      </c>
      <c r="C1750">
        <f>LibCentral!AA1750</f>
        <v>0</v>
      </c>
    </row>
    <row r="1751" spans="1:3" x14ac:dyDescent="0.15">
      <c r="A1751" s="1">
        <f>LibCentral!C1751*1</f>
        <v>0</v>
      </c>
      <c r="B1751">
        <f>LibCentral!A1751</f>
        <v>0</v>
      </c>
      <c r="C1751">
        <f>LibCentral!AA1751</f>
        <v>0</v>
      </c>
    </row>
    <row r="1752" spans="1:3" x14ac:dyDescent="0.15">
      <c r="A1752" s="1">
        <f>LibCentral!C1752*1</f>
        <v>0</v>
      </c>
      <c r="B1752">
        <f>LibCentral!A1752</f>
        <v>0</v>
      </c>
      <c r="C1752">
        <f>LibCentral!AA1752</f>
        <v>0</v>
      </c>
    </row>
    <row r="1753" spans="1:3" x14ac:dyDescent="0.15">
      <c r="A1753" s="1">
        <f>LibCentral!C1753*1</f>
        <v>0</v>
      </c>
      <c r="B1753">
        <f>LibCentral!A1753</f>
        <v>0</v>
      </c>
      <c r="C1753">
        <f>LibCentral!AA1753</f>
        <v>0</v>
      </c>
    </row>
    <row r="1754" spans="1:3" x14ac:dyDescent="0.15">
      <c r="A1754" s="1">
        <f>LibCentral!C1754*1</f>
        <v>0</v>
      </c>
      <c r="B1754">
        <f>LibCentral!A1754</f>
        <v>0</v>
      </c>
      <c r="C1754">
        <f>LibCentral!AA1754</f>
        <v>0</v>
      </c>
    </row>
    <row r="1755" spans="1:3" x14ac:dyDescent="0.15">
      <c r="A1755" s="1">
        <f>LibCentral!C1755*1</f>
        <v>0</v>
      </c>
      <c r="B1755">
        <f>LibCentral!A1755</f>
        <v>0</v>
      </c>
      <c r="C1755">
        <f>LibCentral!AA1755</f>
        <v>0</v>
      </c>
    </row>
    <row r="1756" spans="1:3" x14ac:dyDescent="0.15">
      <c r="A1756" s="1">
        <f>LibCentral!C1756*1</f>
        <v>0</v>
      </c>
      <c r="B1756">
        <f>LibCentral!A1756</f>
        <v>0</v>
      </c>
      <c r="C1756">
        <f>LibCentral!AA1756</f>
        <v>0</v>
      </c>
    </row>
    <row r="1757" spans="1:3" x14ac:dyDescent="0.15">
      <c r="A1757" s="1">
        <f>LibCentral!C1757*1</f>
        <v>0</v>
      </c>
      <c r="B1757">
        <f>LibCentral!A1757</f>
        <v>0</v>
      </c>
      <c r="C1757">
        <f>LibCentral!AA1757</f>
        <v>0</v>
      </c>
    </row>
    <row r="1758" spans="1:3" x14ac:dyDescent="0.15">
      <c r="A1758" s="1">
        <f>LibCentral!C1758*1</f>
        <v>0</v>
      </c>
      <c r="B1758">
        <f>LibCentral!A1758</f>
        <v>0</v>
      </c>
      <c r="C1758">
        <f>LibCentral!AA1758</f>
        <v>0</v>
      </c>
    </row>
    <row r="1759" spans="1:3" x14ac:dyDescent="0.15">
      <c r="A1759" s="1">
        <f>LibCentral!C1759*1</f>
        <v>0</v>
      </c>
      <c r="B1759">
        <f>LibCentral!A1759</f>
        <v>0</v>
      </c>
      <c r="C1759">
        <f>LibCentral!AA1759</f>
        <v>0</v>
      </c>
    </row>
    <row r="1760" spans="1:3" x14ac:dyDescent="0.15">
      <c r="A1760" s="1">
        <f>LibCentral!C1760*1</f>
        <v>0</v>
      </c>
      <c r="B1760">
        <f>LibCentral!A1760</f>
        <v>0</v>
      </c>
      <c r="C1760">
        <f>LibCentral!AA1760</f>
        <v>0</v>
      </c>
    </row>
    <row r="1761" spans="1:3" x14ac:dyDescent="0.15">
      <c r="A1761" s="1">
        <f>LibCentral!C1761*1</f>
        <v>0</v>
      </c>
      <c r="B1761">
        <f>LibCentral!A1761</f>
        <v>0</v>
      </c>
      <c r="C1761">
        <f>LibCentral!AA1761</f>
        <v>0</v>
      </c>
    </row>
    <row r="1762" spans="1:3" x14ac:dyDescent="0.15">
      <c r="A1762" s="1">
        <f>LibCentral!C1762*1</f>
        <v>0</v>
      </c>
      <c r="B1762">
        <f>LibCentral!A1762</f>
        <v>0</v>
      </c>
      <c r="C1762">
        <f>LibCentral!AA1762</f>
        <v>0</v>
      </c>
    </row>
    <row r="1763" spans="1:3" x14ac:dyDescent="0.15">
      <c r="A1763" s="1">
        <f>LibCentral!C1763*1</f>
        <v>0</v>
      </c>
      <c r="B1763">
        <f>LibCentral!A1763</f>
        <v>0</v>
      </c>
      <c r="C1763">
        <f>LibCentral!AA1763</f>
        <v>0</v>
      </c>
    </row>
    <row r="1764" spans="1:3" x14ac:dyDescent="0.15">
      <c r="A1764" s="1">
        <f>LibCentral!C1764*1</f>
        <v>0</v>
      </c>
      <c r="B1764">
        <f>LibCentral!A1764</f>
        <v>0</v>
      </c>
      <c r="C1764">
        <f>LibCentral!AA1764</f>
        <v>0</v>
      </c>
    </row>
    <row r="1765" spans="1:3" x14ac:dyDescent="0.15">
      <c r="A1765" s="1">
        <f>LibCentral!C1765*1</f>
        <v>0</v>
      </c>
      <c r="B1765">
        <f>LibCentral!A1765</f>
        <v>0</v>
      </c>
      <c r="C1765">
        <f>LibCentral!AA1765</f>
        <v>0</v>
      </c>
    </row>
    <row r="1766" spans="1:3" x14ac:dyDescent="0.15">
      <c r="A1766" s="1">
        <f>LibCentral!C1766*1</f>
        <v>0</v>
      </c>
      <c r="B1766">
        <f>LibCentral!A1766</f>
        <v>0</v>
      </c>
      <c r="C1766">
        <f>LibCentral!AA1766</f>
        <v>0</v>
      </c>
    </row>
    <row r="1767" spans="1:3" x14ac:dyDescent="0.15">
      <c r="A1767" s="1">
        <f>LibCentral!C1767*1</f>
        <v>0</v>
      </c>
      <c r="B1767">
        <f>LibCentral!A1767</f>
        <v>0</v>
      </c>
      <c r="C1767">
        <f>LibCentral!AA1767</f>
        <v>0</v>
      </c>
    </row>
    <row r="1768" spans="1:3" x14ac:dyDescent="0.15">
      <c r="A1768" s="1">
        <f>LibCentral!C1768*1</f>
        <v>0</v>
      </c>
      <c r="B1768">
        <f>LibCentral!A1768</f>
        <v>0</v>
      </c>
      <c r="C1768">
        <f>LibCentral!AA1768</f>
        <v>0</v>
      </c>
    </row>
    <row r="1769" spans="1:3" x14ac:dyDescent="0.15">
      <c r="A1769" s="1">
        <f>LibCentral!C1769*1</f>
        <v>0</v>
      </c>
      <c r="B1769">
        <f>LibCentral!A1769</f>
        <v>0</v>
      </c>
      <c r="C1769">
        <f>LibCentral!AA1769</f>
        <v>0</v>
      </c>
    </row>
    <row r="1770" spans="1:3" x14ac:dyDescent="0.15">
      <c r="A1770" s="1">
        <f>LibCentral!C1770*1</f>
        <v>0</v>
      </c>
      <c r="B1770">
        <f>LibCentral!A1770</f>
        <v>0</v>
      </c>
      <c r="C1770">
        <f>LibCentral!AA1770</f>
        <v>0</v>
      </c>
    </row>
    <row r="1771" spans="1:3" x14ac:dyDescent="0.15">
      <c r="A1771" s="1">
        <f>LibCentral!C1771*1</f>
        <v>0</v>
      </c>
      <c r="B1771">
        <f>LibCentral!A1771</f>
        <v>0</v>
      </c>
      <c r="C1771">
        <f>LibCentral!AA1771</f>
        <v>0</v>
      </c>
    </row>
    <row r="1772" spans="1:3" x14ac:dyDescent="0.15">
      <c r="A1772" s="1">
        <f>LibCentral!C1772*1</f>
        <v>0</v>
      </c>
      <c r="B1772">
        <f>LibCentral!A1772</f>
        <v>0</v>
      </c>
      <c r="C1772">
        <f>LibCentral!AA1772</f>
        <v>0</v>
      </c>
    </row>
    <row r="1773" spans="1:3" x14ac:dyDescent="0.15">
      <c r="A1773" s="1">
        <f>LibCentral!C1773*1</f>
        <v>0</v>
      </c>
      <c r="B1773">
        <f>LibCentral!A1773</f>
        <v>0</v>
      </c>
      <c r="C1773">
        <f>LibCentral!AA1773</f>
        <v>0</v>
      </c>
    </row>
    <row r="1774" spans="1:3" x14ac:dyDescent="0.15">
      <c r="A1774" s="1">
        <f>LibCentral!C1774*1</f>
        <v>0</v>
      </c>
      <c r="B1774">
        <f>LibCentral!A1774</f>
        <v>0</v>
      </c>
      <c r="C1774">
        <f>LibCentral!AA1774</f>
        <v>0</v>
      </c>
    </row>
    <row r="1775" spans="1:3" x14ac:dyDescent="0.15">
      <c r="A1775" s="1">
        <f>LibCentral!C1775*1</f>
        <v>0</v>
      </c>
      <c r="B1775">
        <f>LibCentral!A1775</f>
        <v>0</v>
      </c>
      <c r="C1775">
        <f>LibCentral!AA1775</f>
        <v>0</v>
      </c>
    </row>
    <row r="1776" spans="1:3" x14ac:dyDescent="0.15">
      <c r="A1776" s="1">
        <f>LibCentral!C1776*1</f>
        <v>0</v>
      </c>
      <c r="B1776">
        <f>LibCentral!A1776</f>
        <v>0</v>
      </c>
      <c r="C1776">
        <f>LibCentral!AA1776</f>
        <v>0</v>
      </c>
    </row>
    <row r="1777" spans="1:3" x14ac:dyDescent="0.15">
      <c r="A1777" s="1">
        <f>LibCentral!C1777*1</f>
        <v>0</v>
      </c>
      <c r="B1777">
        <f>LibCentral!A1777</f>
        <v>0</v>
      </c>
      <c r="C1777">
        <f>LibCentral!AA1777</f>
        <v>0</v>
      </c>
    </row>
    <row r="1778" spans="1:3" x14ac:dyDescent="0.15">
      <c r="A1778" s="1">
        <f>LibCentral!C1778*1</f>
        <v>0</v>
      </c>
      <c r="B1778">
        <f>LibCentral!A1778</f>
        <v>0</v>
      </c>
      <c r="C1778">
        <f>LibCentral!AA1778</f>
        <v>0</v>
      </c>
    </row>
    <row r="1779" spans="1:3" x14ac:dyDescent="0.15">
      <c r="A1779" s="1">
        <f>LibCentral!C1779*1</f>
        <v>0</v>
      </c>
      <c r="B1779">
        <f>LibCentral!A1779</f>
        <v>0</v>
      </c>
      <c r="C1779">
        <f>LibCentral!AA1779</f>
        <v>0</v>
      </c>
    </row>
    <row r="1780" spans="1:3" x14ac:dyDescent="0.15">
      <c r="A1780" s="1">
        <f>LibCentral!C1780*1</f>
        <v>0</v>
      </c>
      <c r="B1780">
        <f>LibCentral!A1780</f>
        <v>0</v>
      </c>
      <c r="C1780">
        <f>LibCentral!AA1780</f>
        <v>0</v>
      </c>
    </row>
    <row r="1781" spans="1:3" x14ac:dyDescent="0.15">
      <c r="A1781" s="1">
        <f>LibCentral!C1781*1</f>
        <v>0</v>
      </c>
      <c r="B1781">
        <f>LibCentral!A1781</f>
        <v>0</v>
      </c>
      <c r="C1781">
        <f>LibCentral!AA1781</f>
        <v>0</v>
      </c>
    </row>
    <row r="1782" spans="1:3" x14ac:dyDescent="0.15">
      <c r="A1782" s="1">
        <f>LibCentral!C1782*1</f>
        <v>0</v>
      </c>
      <c r="B1782">
        <f>LibCentral!A1782</f>
        <v>0</v>
      </c>
      <c r="C1782">
        <f>LibCentral!AA1782</f>
        <v>0</v>
      </c>
    </row>
    <row r="1783" spans="1:3" x14ac:dyDescent="0.15">
      <c r="A1783" s="1">
        <f>LibCentral!C1783*1</f>
        <v>0</v>
      </c>
      <c r="B1783">
        <f>LibCentral!A1783</f>
        <v>0</v>
      </c>
      <c r="C1783">
        <f>LibCentral!AA1783</f>
        <v>0</v>
      </c>
    </row>
    <row r="1784" spans="1:3" x14ac:dyDescent="0.15">
      <c r="A1784" s="1">
        <f>LibCentral!C1784*1</f>
        <v>0</v>
      </c>
      <c r="B1784">
        <f>LibCentral!A1784</f>
        <v>0</v>
      </c>
      <c r="C1784">
        <f>LibCentral!AA1784</f>
        <v>0</v>
      </c>
    </row>
    <row r="1785" spans="1:3" x14ac:dyDescent="0.15">
      <c r="A1785" s="1">
        <f>LibCentral!C1785*1</f>
        <v>0</v>
      </c>
      <c r="B1785">
        <f>LibCentral!A1785</f>
        <v>0</v>
      </c>
      <c r="C1785">
        <f>LibCentral!AA1785</f>
        <v>0</v>
      </c>
    </row>
    <row r="1786" spans="1:3" x14ac:dyDescent="0.15">
      <c r="A1786" s="1">
        <f>LibCentral!C1786*1</f>
        <v>0</v>
      </c>
      <c r="B1786">
        <f>LibCentral!A1786</f>
        <v>0</v>
      </c>
      <c r="C1786">
        <f>LibCentral!AA1786</f>
        <v>0</v>
      </c>
    </row>
    <row r="1787" spans="1:3" x14ac:dyDescent="0.15">
      <c r="A1787" s="1">
        <f>LibCentral!C1787*1</f>
        <v>0</v>
      </c>
      <c r="B1787">
        <f>LibCentral!A1787</f>
        <v>0</v>
      </c>
      <c r="C1787">
        <f>LibCentral!AA1787</f>
        <v>0</v>
      </c>
    </row>
    <row r="1788" spans="1:3" x14ac:dyDescent="0.15">
      <c r="A1788" s="1">
        <f>LibCentral!C1788*1</f>
        <v>0</v>
      </c>
      <c r="B1788">
        <f>LibCentral!A1788</f>
        <v>0</v>
      </c>
      <c r="C1788">
        <f>LibCentral!AA1788</f>
        <v>0</v>
      </c>
    </row>
    <row r="1789" spans="1:3" x14ac:dyDescent="0.15">
      <c r="A1789" s="1">
        <f>LibCentral!C1789*1</f>
        <v>0</v>
      </c>
      <c r="B1789">
        <f>LibCentral!A1789</f>
        <v>0</v>
      </c>
      <c r="C1789">
        <f>LibCentral!AA1789</f>
        <v>0</v>
      </c>
    </row>
    <row r="1790" spans="1:3" x14ac:dyDescent="0.15">
      <c r="A1790" s="1">
        <f>LibCentral!C1790*1</f>
        <v>0</v>
      </c>
      <c r="B1790">
        <f>LibCentral!A1790</f>
        <v>0</v>
      </c>
      <c r="C1790">
        <f>LibCentral!AA1790</f>
        <v>0</v>
      </c>
    </row>
    <row r="1791" spans="1:3" x14ac:dyDescent="0.15">
      <c r="A1791" s="1">
        <f>LibCentral!C1791*1</f>
        <v>0</v>
      </c>
      <c r="B1791">
        <f>LibCentral!A1791</f>
        <v>0</v>
      </c>
      <c r="C1791">
        <f>LibCentral!AA1791</f>
        <v>0</v>
      </c>
    </row>
    <row r="1792" spans="1:3" x14ac:dyDescent="0.15">
      <c r="A1792" s="1">
        <f>LibCentral!C1792*1</f>
        <v>0</v>
      </c>
      <c r="B1792">
        <f>LibCentral!A1792</f>
        <v>0</v>
      </c>
      <c r="C1792">
        <f>LibCentral!AA1792</f>
        <v>0</v>
      </c>
    </row>
    <row r="1793" spans="1:3" x14ac:dyDescent="0.15">
      <c r="A1793" s="1">
        <f>LibCentral!C1793*1</f>
        <v>0</v>
      </c>
      <c r="B1793">
        <f>LibCentral!A1793</f>
        <v>0</v>
      </c>
      <c r="C1793">
        <f>LibCentral!AA1793</f>
        <v>0</v>
      </c>
    </row>
    <row r="1794" spans="1:3" x14ac:dyDescent="0.15">
      <c r="A1794" s="1">
        <f>LibCentral!C1794*1</f>
        <v>0</v>
      </c>
      <c r="B1794">
        <f>LibCentral!A1794</f>
        <v>0</v>
      </c>
      <c r="C1794">
        <f>LibCentral!AA1794</f>
        <v>0</v>
      </c>
    </row>
    <row r="1795" spans="1:3" x14ac:dyDescent="0.15">
      <c r="A1795" s="1">
        <f>LibCentral!C1795*1</f>
        <v>0</v>
      </c>
      <c r="B1795">
        <f>LibCentral!A1795</f>
        <v>0</v>
      </c>
      <c r="C1795">
        <f>LibCentral!AA1795</f>
        <v>0</v>
      </c>
    </row>
    <row r="1796" spans="1:3" x14ac:dyDescent="0.15">
      <c r="A1796" s="1">
        <f>LibCentral!C1796*1</f>
        <v>0</v>
      </c>
      <c r="B1796">
        <f>LibCentral!A1796</f>
        <v>0</v>
      </c>
      <c r="C1796">
        <f>LibCentral!AA1796</f>
        <v>0</v>
      </c>
    </row>
    <row r="1797" spans="1:3" x14ac:dyDescent="0.15">
      <c r="A1797" s="1">
        <f>LibCentral!C1797*1</f>
        <v>0</v>
      </c>
      <c r="B1797">
        <f>LibCentral!A1797</f>
        <v>0</v>
      </c>
      <c r="C1797">
        <f>LibCentral!AA1797</f>
        <v>0</v>
      </c>
    </row>
    <row r="1798" spans="1:3" x14ac:dyDescent="0.15">
      <c r="A1798" s="1">
        <f>LibCentral!C1798*1</f>
        <v>0</v>
      </c>
      <c r="B1798">
        <f>LibCentral!A1798</f>
        <v>0</v>
      </c>
      <c r="C1798">
        <f>LibCentral!AA1798</f>
        <v>0</v>
      </c>
    </row>
    <row r="1799" spans="1:3" x14ac:dyDescent="0.15">
      <c r="A1799" s="1">
        <f>LibCentral!C1799*1</f>
        <v>0</v>
      </c>
      <c r="B1799">
        <f>LibCentral!A1799</f>
        <v>0</v>
      </c>
      <c r="C1799">
        <f>LibCentral!AA1799</f>
        <v>0</v>
      </c>
    </row>
    <row r="1800" spans="1:3" x14ac:dyDescent="0.15">
      <c r="A1800" s="1">
        <f>LibCentral!C1800*1</f>
        <v>0</v>
      </c>
      <c r="B1800">
        <f>LibCentral!A1800</f>
        <v>0</v>
      </c>
      <c r="C1800">
        <f>LibCentral!AA1800</f>
        <v>0</v>
      </c>
    </row>
    <row r="1801" spans="1:3" x14ac:dyDescent="0.15">
      <c r="A1801" s="1">
        <f>LibCentral!C1801*1</f>
        <v>0</v>
      </c>
      <c r="B1801">
        <f>LibCentral!A1801</f>
        <v>0</v>
      </c>
      <c r="C1801">
        <f>LibCentral!AA1801</f>
        <v>0</v>
      </c>
    </row>
    <row r="1802" spans="1:3" x14ac:dyDescent="0.15">
      <c r="A1802" s="1">
        <f>LibCentral!C1802*1</f>
        <v>0</v>
      </c>
      <c r="B1802">
        <f>LibCentral!A1802</f>
        <v>0</v>
      </c>
      <c r="C1802">
        <f>LibCentral!AA1802</f>
        <v>0</v>
      </c>
    </row>
    <row r="1803" spans="1:3" x14ac:dyDescent="0.15">
      <c r="A1803" s="1">
        <f>LibCentral!C1803*1</f>
        <v>0</v>
      </c>
      <c r="B1803">
        <f>LibCentral!A1803</f>
        <v>0</v>
      </c>
      <c r="C1803">
        <f>LibCentral!AA1803</f>
        <v>0</v>
      </c>
    </row>
    <row r="1804" spans="1:3" x14ac:dyDescent="0.15">
      <c r="A1804" s="1">
        <f>LibCentral!C1804*1</f>
        <v>0</v>
      </c>
      <c r="B1804">
        <f>LibCentral!A1804</f>
        <v>0</v>
      </c>
      <c r="C1804">
        <f>LibCentral!AA1804</f>
        <v>0</v>
      </c>
    </row>
    <row r="1805" spans="1:3" x14ac:dyDescent="0.15">
      <c r="A1805" s="1">
        <f>LibCentral!C1805*1</f>
        <v>0</v>
      </c>
      <c r="B1805">
        <f>LibCentral!A1805</f>
        <v>0</v>
      </c>
      <c r="C1805">
        <f>LibCentral!AA1805</f>
        <v>0</v>
      </c>
    </row>
    <row r="1806" spans="1:3" x14ac:dyDescent="0.15">
      <c r="A1806" s="1">
        <f>LibCentral!C1806*1</f>
        <v>0</v>
      </c>
      <c r="B1806">
        <f>LibCentral!A1806</f>
        <v>0</v>
      </c>
      <c r="C1806">
        <f>LibCentral!AA1806</f>
        <v>0</v>
      </c>
    </row>
    <row r="1807" spans="1:3" x14ac:dyDescent="0.15">
      <c r="A1807" s="1">
        <f>LibCentral!C1807*1</f>
        <v>0</v>
      </c>
      <c r="B1807">
        <f>LibCentral!A1807</f>
        <v>0</v>
      </c>
      <c r="C1807">
        <f>LibCentral!AA1807</f>
        <v>0</v>
      </c>
    </row>
    <row r="1808" spans="1:3" x14ac:dyDescent="0.15">
      <c r="A1808" s="1">
        <f>LibCentral!C1808*1</f>
        <v>0</v>
      </c>
      <c r="B1808">
        <f>LibCentral!A1808</f>
        <v>0</v>
      </c>
      <c r="C1808">
        <f>LibCentral!AA1808</f>
        <v>0</v>
      </c>
    </row>
    <row r="1809" spans="1:3" x14ac:dyDescent="0.15">
      <c r="A1809" s="1">
        <f>LibCentral!C1809*1</f>
        <v>0</v>
      </c>
      <c r="B1809">
        <f>LibCentral!A1809</f>
        <v>0</v>
      </c>
      <c r="C1809">
        <f>LibCentral!AA1809</f>
        <v>0</v>
      </c>
    </row>
    <row r="1810" spans="1:3" x14ac:dyDescent="0.15">
      <c r="A1810" s="1">
        <f>LibCentral!C1810*1</f>
        <v>0</v>
      </c>
      <c r="B1810">
        <f>LibCentral!A1810</f>
        <v>0</v>
      </c>
      <c r="C1810">
        <f>LibCentral!AA1810</f>
        <v>0</v>
      </c>
    </row>
    <row r="1811" spans="1:3" x14ac:dyDescent="0.15">
      <c r="A1811" s="1">
        <f>LibCentral!C1811*1</f>
        <v>0</v>
      </c>
      <c r="B1811">
        <f>LibCentral!A1811</f>
        <v>0</v>
      </c>
      <c r="C1811">
        <f>LibCentral!AA1811</f>
        <v>0</v>
      </c>
    </row>
    <row r="1812" spans="1:3" x14ac:dyDescent="0.15">
      <c r="A1812" s="1">
        <f>LibCentral!C1812*1</f>
        <v>0</v>
      </c>
      <c r="B1812">
        <f>LibCentral!A1812</f>
        <v>0</v>
      </c>
      <c r="C1812">
        <f>LibCentral!AA1812</f>
        <v>0</v>
      </c>
    </row>
    <row r="1813" spans="1:3" x14ac:dyDescent="0.15">
      <c r="A1813" s="1">
        <f>LibCentral!C1813*1</f>
        <v>0</v>
      </c>
      <c r="B1813">
        <f>LibCentral!A1813</f>
        <v>0</v>
      </c>
      <c r="C1813">
        <f>LibCentral!AA1813</f>
        <v>0</v>
      </c>
    </row>
    <row r="1814" spans="1:3" x14ac:dyDescent="0.15">
      <c r="A1814" s="1">
        <f>LibCentral!C1814*1</f>
        <v>0</v>
      </c>
      <c r="B1814">
        <f>LibCentral!A1814</f>
        <v>0</v>
      </c>
      <c r="C1814">
        <f>LibCentral!AA1814</f>
        <v>0</v>
      </c>
    </row>
    <row r="1815" spans="1:3" x14ac:dyDescent="0.15">
      <c r="A1815" s="1">
        <f>LibCentral!C1815*1</f>
        <v>0</v>
      </c>
      <c r="B1815">
        <f>LibCentral!A1815</f>
        <v>0</v>
      </c>
      <c r="C1815">
        <f>LibCentral!AA1815</f>
        <v>0</v>
      </c>
    </row>
    <row r="1816" spans="1:3" x14ac:dyDescent="0.15">
      <c r="A1816" s="1">
        <f>LibCentral!C1816*1</f>
        <v>0</v>
      </c>
      <c r="B1816">
        <f>LibCentral!A1816</f>
        <v>0</v>
      </c>
      <c r="C1816">
        <f>LibCentral!AA1816</f>
        <v>0</v>
      </c>
    </row>
    <row r="1817" spans="1:3" x14ac:dyDescent="0.15">
      <c r="A1817" s="1">
        <f>LibCentral!C1817*1</f>
        <v>0</v>
      </c>
      <c r="B1817">
        <f>LibCentral!A1817</f>
        <v>0</v>
      </c>
      <c r="C1817">
        <f>LibCentral!AA1817</f>
        <v>0</v>
      </c>
    </row>
    <row r="1818" spans="1:3" x14ac:dyDescent="0.15">
      <c r="A1818" s="1">
        <f>LibCentral!C1818*1</f>
        <v>0</v>
      </c>
      <c r="B1818">
        <f>LibCentral!A1818</f>
        <v>0</v>
      </c>
      <c r="C1818">
        <f>LibCentral!AA1818</f>
        <v>0</v>
      </c>
    </row>
    <row r="1819" spans="1:3" x14ac:dyDescent="0.15">
      <c r="A1819" s="1">
        <f>LibCentral!C1819*1</f>
        <v>0</v>
      </c>
      <c r="B1819">
        <f>LibCentral!A1819</f>
        <v>0</v>
      </c>
      <c r="C1819">
        <f>LibCentral!AA1819</f>
        <v>0</v>
      </c>
    </row>
    <row r="1820" spans="1:3" x14ac:dyDescent="0.15">
      <c r="A1820" s="1">
        <f>LibCentral!C1820*1</f>
        <v>0</v>
      </c>
      <c r="B1820">
        <f>LibCentral!A1820</f>
        <v>0</v>
      </c>
      <c r="C1820">
        <f>LibCentral!AA1820</f>
        <v>0</v>
      </c>
    </row>
    <row r="1821" spans="1:3" x14ac:dyDescent="0.15">
      <c r="A1821" s="1">
        <f>LibCentral!C1821*1</f>
        <v>0</v>
      </c>
      <c r="B1821">
        <f>LibCentral!A1821</f>
        <v>0</v>
      </c>
      <c r="C1821">
        <f>LibCentral!AA1821</f>
        <v>0</v>
      </c>
    </row>
    <row r="1822" spans="1:3" x14ac:dyDescent="0.15">
      <c r="A1822" s="1">
        <f>LibCentral!C1822*1</f>
        <v>0</v>
      </c>
      <c r="B1822">
        <f>LibCentral!A1822</f>
        <v>0</v>
      </c>
      <c r="C1822">
        <f>LibCentral!AA1822</f>
        <v>0</v>
      </c>
    </row>
    <row r="1823" spans="1:3" x14ac:dyDescent="0.15">
      <c r="A1823" s="1">
        <f>LibCentral!C1823*1</f>
        <v>0</v>
      </c>
      <c r="B1823">
        <f>LibCentral!A1823</f>
        <v>0</v>
      </c>
      <c r="C1823">
        <f>LibCentral!AA1823</f>
        <v>0</v>
      </c>
    </row>
    <row r="1824" spans="1:3" x14ac:dyDescent="0.15">
      <c r="A1824" s="1">
        <f>LibCentral!C1824*1</f>
        <v>0</v>
      </c>
      <c r="B1824">
        <f>LibCentral!A1824</f>
        <v>0</v>
      </c>
      <c r="C1824">
        <f>LibCentral!AA1824</f>
        <v>0</v>
      </c>
    </row>
    <row r="1825" spans="1:3" x14ac:dyDescent="0.15">
      <c r="A1825" s="1">
        <f>LibCentral!C1825*1</f>
        <v>0</v>
      </c>
      <c r="B1825">
        <f>LibCentral!A1825</f>
        <v>0</v>
      </c>
      <c r="C1825">
        <f>LibCentral!AA1825</f>
        <v>0</v>
      </c>
    </row>
    <row r="1826" spans="1:3" x14ac:dyDescent="0.15">
      <c r="A1826" s="1">
        <f>LibCentral!C1826*1</f>
        <v>0</v>
      </c>
      <c r="B1826">
        <f>LibCentral!A1826</f>
        <v>0</v>
      </c>
      <c r="C1826">
        <f>LibCentral!AA1826</f>
        <v>0</v>
      </c>
    </row>
    <row r="1827" spans="1:3" x14ac:dyDescent="0.15">
      <c r="A1827" s="1">
        <f>LibCentral!C1827*1</f>
        <v>0</v>
      </c>
      <c r="B1827">
        <f>LibCentral!A1827</f>
        <v>0</v>
      </c>
      <c r="C1827">
        <f>LibCentral!AA1827</f>
        <v>0</v>
      </c>
    </row>
    <row r="1828" spans="1:3" x14ac:dyDescent="0.15">
      <c r="A1828" s="1">
        <f>LibCentral!C1828*1</f>
        <v>0</v>
      </c>
      <c r="B1828">
        <f>LibCentral!A1828</f>
        <v>0</v>
      </c>
      <c r="C1828">
        <f>LibCentral!AA1828</f>
        <v>0</v>
      </c>
    </row>
    <row r="1829" spans="1:3" x14ac:dyDescent="0.15">
      <c r="A1829" s="1">
        <f>LibCentral!C1829*1</f>
        <v>0</v>
      </c>
      <c r="B1829">
        <f>LibCentral!A1829</f>
        <v>0</v>
      </c>
      <c r="C1829">
        <f>LibCentral!AA1829</f>
        <v>0</v>
      </c>
    </row>
    <row r="1830" spans="1:3" x14ac:dyDescent="0.15">
      <c r="A1830" s="1">
        <f>LibCentral!C1830*1</f>
        <v>0</v>
      </c>
      <c r="B1830">
        <f>LibCentral!A1830</f>
        <v>0</v>
      </c>
      <c r="C1830">
        <f>LibCentral!AA1830</f>
        <v>0</v>
      </c>
    </row>
    <row r="1831" spans="1:3" x14ac:dyDescent="0.15">
      <c r="A1831" s="1">
        <f>LibCentral!C1831*1</f>
        <v>0</v>
      </c>
      <c r="B1831">
        <f>LibCentral!A1831</f>
        <v>0</v>
      </c>
      <c r="C1831">
        <f>LibCentral!AA1831</f>
        <v>0</v>
      </c>
    </row>
    <row r="1832" spans="1:3" x14ac:dyDescent="0.15">
      <c r="A1832" s="1">
        <f>LibCentral!C1832*1</f>
        <v>0</v>
      </c>
      <c r="B1832">
        <f>LibCentral!A1832</f>
        <v>0</v>
      </c>
      <c r="C1832">
        <f>LibCentral!AA1832</f>
        <v>0</v>
      </c>
    </row>
    <row r="1833" spans="1:3" x14ac:dyDescent="0.15">
      <c r="A1833" s="1">
        <f>LibCentral!C1833*1</f>
        <v>0</v>
      </c>
      <c r="B1833">
        <f>LibCentral!A1833</f>
        <v>0</v>
      </c>
      <c r="C1833">
        <f>LibCentral!AA1833</f>
        <v>0</v>
      </c>
    </row>
    <row r="1834" spans="1:3" x14ac:dyDescent="0.15">
      <c r="A1834" s="1">
        <f>LibCentral!C1834*1</f>
        <v>0</v>
      </c>
      <c r="B1834">
        <f>LibCentral!A1834</f>
        <v>0</v>
      </c>
      <c r="C1834">
        <f>LibCentral!AA1834</f>
        <v>0</v>
      </c>
    </row>
    <row r="1835" spans="1:3" x14ac:dyDescent="0.15">
      <c r="A1835" s="1">
        <f>LibCentral!C1835*1</f>
        <v>0</v>
      </c>
      <c r="B1835">
        <f>LibCentral!A1835</f>
        <v>0</v>
      </c>
      <c r="C1835">
        <f>LibCentral!AA1835</f>
        <v>0</v>
      </c>
    </row>
    <row r="1836" spans="1:3" x14ac:dyDescent="0.15">
      <c r="A1836" s="1">
        <f>LibCentral!C1836*1</f>
        <v>0</v>
      </c>
      <c r="B1836">
        <f>LibCentral!A1836</f>
        <v>0</v>
      </c>
      <c r="C1836">
        <f>LibCentral!AA1836</f>
        <v>0</v>
      </c>
    </row>
    <row r="1837" spans="1:3" x14ac:dyDescent="0.15">
      <c r="A1837" s="1">
        <f>LibCentral!C1837*1</f>
        <v>0</v>
      </c>
      <c r="B1837">
        <f>LibCentral!A1837</f>
        <v>0</v>
      </c>
      <c r="C1837">
        <f>LibCentral!AA1837</f>
        <v>0</v>
      </c>
    </row>
    <row r="1838" spans="1:3" x14ac:dyDescent="0.15">
      <c r="A1838" s="1">
        <f>LibCentral!C1838*1</f>
        <v>0</v>
      </c>
      <c r="B1838">
        <f>LibCentral!A1838</f>
        <v>0</v>
      </c>
      <c r="C1838">
        <f>LibCentral!AA1838</f>
        <v>0</v>
      </c>
    </row>
    <row r="1839" spans="1:3" x14ac:dyDescent="0.15">
      <c r="A1839" s="1">
        <f>LibCentral!C1839*1</f>
        <v>0</v>
      </c>
      <c r="B1839">
        <f>LibCentral!A1839</f>
        <v>0</v>
      </c>
      <c r="C1839">
        <f>LibCentral!AA1839</f>
        <v>0</v>
      </c>
    </row>
    <row r="1840" spans="1:3" x14ac:dyDescent="0.15">
      <c r="A1840" s="1">
        <f>LibCentral!C1840*1</f>
        <v>0</v>
      </c>
      <c r="B1840">
        <f>LibCentral!A1840</f>
        <v>0</v>
      </c>
      <c r="C1840">
        <f>LibCentral!AA1840</f>
        <v>0</v>
      </c>
    </row>
    <row r="1841" spans="1:3" x14ac:dyDescent="0.15">
      <c r="A1841" s="1">
        <f>LibCentral!C1841*1</f>
        <v>0</v>
      </c>
      <c r="B1841">
        <f>LibCentral!A1841</f>
        <v>0</v>
      </c>
      <c r="C1841">
        <f>LibCentral!AA1841</f>
        <v>0</v>
      </c>
    </row>
    <row r="1842" spans="1:3" x14ac:dyDescent="0.15">
      <c r="A1842" s="1">
        <f>LibCentral!C1842*1</f>
        <v>0</v>
      </c>
      <c r="B1842">
        <f>LibCentral!A1842</f>
        <v>0</v>
      </c>
      <c r="C1842">
        <f>LibCentral!AA1842</f>
        <v>0</v>
      </c>
    </row>
    <row r="1843" spans="1:3" x14ac:dyDescent="0.15">
      <c r="A1843" s="1">
        <f>LibCentral!C1843*1</f>
        <v>0</v>
      </c>
      <c r="B1843">
        <f>LibCentral!A1843</f>
        <v>0</v>
      </c>
      <c r="C1843">
        <f>LibCentral!AA1843</f>
        <v>0</v>
      </c>
    </row>
    <row r="1844" spans="1:3" x14ac:dyDescent="0.15">
      <c r="A1844" s="1">
        <f>LibCentral!C1844*1</f>
        <v>0</v>
      </c>
      <c r="B1844">
        <f>LibCentral!A1844</f>
        <v>0</v>
      </c>
      <c r="C1844">
        <f>LibCentral!AA1844</f>
        <v>0</v>
      </c>
    </row>
    <row r="1845" spans="1:3" x14ac:dyDescent="0.15">
      <c r="A1845" s="1">
        <f>LibCentral!C1845*1</f>
        <v>0</v>
      </c>
      <c r="B1845">
        <f>LibCentral!A1845</f>
        <v>0</v>
      </c>
      <c r="C1845">
        <f>LibCentral!AA1845</f>
        <v>0</v>
      </c>
    </row>
    <row r="1846" spans="1:3" x14ac:dyDescent="0.15">
      <c r="A1846" s="1">
        <f>LibCentral!C1846*1</f>
        <v>0</v>
      </c>
      <c r="B1846">
        <f>LibCentral!A1846</f>
        <v>0</v>
      </c>
      <c r="C1846">
        <f>LibCentral!AA1846</f>
        <v>0</v>
      </c>
    </row>
    <row r="1847" spans="1:3" x14ac:dyDescent="0.15">
      <c r="A1847" s="1">
        <f>LibCentral!C1847*1</f>
        <v>0</v>
      </c>
      <c r="B1847">
        <f>LibCentral!A1847</f>
        <v>0</v>
      </c>
      <c r="C1847">
        <f>LibCentral!AA1847</f>
        <v>0</v>
      </c>
    </row>
    <row r="1848" spans="1:3" x14ac:dyDescent="0.15">
      <c r="A1848" s="1">
        <f>LibCentral!C1848*1</f>
        <v>0</v>
      </c>
      <c r="B1848">
        <f>LibCentral!A1848</f>
        <v>0</v>
      </c>
      <c r="C1848">
        <f>LibCentral!AA1848</f>
        <v>0</v>
      </c>
    </row>
    <row r="1849" spans="1:3" x14ac:dyDescent="0.15">
      <c r="A1849" s="1">
        <f>LibCentral!C1849*1</f>
        <v>0</v>
      </c>
      <c r="B1849">
        <f>LibCentral!A1849</f>
        <v>0</v>
      </c>
      <c r="C1849">
        <f>LibCentral!AA1849</f>
        <v>0</v>
      </c>
    </row>
    <row r="1850" spans="1:3" x14ac:dyDescent="0.15">
      <c r="A1850" s="1">
        <f>LibCentral!C1850*1</f>
        <v>0</v>
      </c>
      <c r="B1850">
        <f>LibCentral!A1850</f>
        <v>0</v>
      </c>
      <c r="C1850">
        <f>LibCentral!AA1850</f>
        <v>0</v>
      </c>
    </row>
    <row r="1851" spans="1:3" x14ac:dyDescent="0.15">
      <c r="A1851" s="1">
        <f>LibCentral!C1851*1</f>
        <v>0</v>
      </c>
      <c r="B1851">
        <f>LibCentral!A1851</f>
        <v>0</v>
      </c>
      <c r="C1851">
        <f>LibCentral!AA1851</f>
        <v>0</v>
      </c>
    </row>
    <row r="1852" spans="1:3" x14ac:dyDescent="0.15">
      <c r="A1852" s="1">
        <f>LibCentral!C1852*1</f>
        <v>0</v>
      </c>
      <c r="B1852">
        <f>LibCentral!A1852</f>
        <v>0</v>
      </c>
      <c r="C1852">
        <f>LibCentral!AA1852</f>
        <v>0</v>
      </c>
    </row>
    <row r="1853" spans="1:3" x14ac:dyDescent="0.15">
      <c r="A1853" s="1">
        <f>LibCentral!C1853*1</f>
        <v>0</v>
      </c>
      <c r="B1853">
        <f>LibCentral!A1853</f>
        <v>0</v>
      </c>
      <c r="C1853">
        <f>LibCentral!AA1853</f>
        <v>0</v>
      </c>
    </row>
    <row r="1854" spans="1:3" x14ac:dyDescent="0.15">
      <c r="A1854" s="1">
        <f>LibCentral!C1854*1</f>
        <v>0</v>
      </c>
      <c r="B1854">
        <f>LibCentral!A1854</f>
        <v>0</v>
      </c>
      <c r="C1854">
        <f>LibCentral!AA1854</f>
        <v>0</v>
      </c>
    </row>
    <row r="1855" spans="1:3" x14ac:dyDescent="0.15">
      <c r="A1855" s="1">
        <f>LibCentral!C1855*1</f>
        <v>0</v>
      </c>
      <c r="B1855">
        <f>LibCentral!A1855</f>
        <v>0</v>
      </c>
      <c r="C1855">
        <f>LibCentral!AA1855</f>
        <v>0</v>
      </c>
    </row>
    <row r="1856" spans="1:3" x14ac:dyDescent="0.15">
      <c r="A1856" s="1">
        <f>LibCentral!C1856*1</f>
        <v>0</v>
      </c>
      <c r="B1856">
        <f>LibCentral!A1856</f>
        <v>0</v>
      </c>
      <c r="C1856">
        <f>LibCentral!AA1856</f>
        <v>0</v>
      </c>
    </row>
    <row r="1857" spans="1:3" x14ac:dyDescent="0.15">
      <c r="A1857" s="1">
        <f>LibCentral!C1857*1</f>
        <v>0</v>
      </c>
      <c r="B1857">
        <f>LibCentral!A1857</f>
        <v>0</v>
      </c>
      <c r="C1857">
        <f>LibCentral!AA1857</f>
        <v>0</v>
      </c>
    </row>
    <row r="1858" spans="1:3" x14ac:dyDescent="0.15">
      <c r="A1858" s="1">
        <f>LibCentral!C1858*1</f>
        <v>0</v>
      </c>
      <c r="B1858">
        <f>LibCentral!A1858</f>
        <v>0</v>
      </c>
      <c r="C1858">
        <f>LibCentral!AA1858</f>
        <v>0</v>
      </c>
    </row>
    <row r="1859" spans="1:3" x14ac:dyDescent="0.15">
      <c r="A1859" s="1">
        <f>LibCentral!C1859*1</f>
        <v>0</v>
      </c>
      <c r="B1859">
        <f>LibCentral!A1859</f>
        <v>0</v>
      </c>
      <c r="C1859">
        <f>LibCentral!AA1859</f>
        <v>0</v>
      </c>
    </row>
    <row r="1860" spans="1:3" x14ac:dyDescent="0.15">
      <c r="A1860" s="1">
        <f>LibCentral!C1860*1</f>
        <v>0</v>
      </c>
      <c r="B1860">
        <f>LibCentral!A1860</f>
        <v>0</v>
      </c>
      <c r="C1860">
        <f>LibCentral!AA1860</f>
        <v>0</v>
      </c>
    </row>
    <row r="1861" spans="1:3" x14ac:dyDescent="0.15">
      <c r="A1861" s="1">
        <f>LibCentral!C1861*1</f>
        <v>0</v>
      </c>
      <c r="B1861">
        <f>LibCentral!A1861</f>
        <v>0</v>
      </c>
      <c r="C1861">
        <f>LibCentral!AA1861</f>
        <v>0</v>
      </c>
    </row>
    <row r="1862" spans="1:3" x14ac:dyDescent="0.15">
      <c r="A1862" s="1">
        <f>LibCentral!C1862*1</f>
        <v>0</v>
      </c>
      <c r="B1862">
        <f>LibCentral!A1862</f>
        <v>0</v>
      </c>
      <c r="C1862">
        <f>LibCentral!AA1862</f>
        <v>0</v>
      </c>
    </row>
    <row r="1863" spans="1:3" x14ac:dyDescent="0.15">
      <c r="A1863" s="1">
        <f>LibCentral!C1863*1</f>
        <v>0</v>
      </c>
      <c r="B1863">
        <f>LibCentral!A1863</f>
        <v>0</v>
      </c>
      <c r="C1863">
        <f>LibCentral!AA1863</f>
        <v>0</v>
      </c>
    </row>
    <row r="1864" spans="1:3" x14ac:dyDescent="0.15">
      <c r="A1864" s="1">
        <f>LibCentral!C1864*1</f>
        <v>0</v>
      </c>
      <c r="B1864">
        <f>LibCentral!A1864</f>
        <v>0</v>
      </c>
      <c r="C1864">
        <f>LibCentral!AA1864</f>
        <v>0</v>
      </c>
    </row>
    <row r="1865" spans="1:3" x14ac:dyDescent="0.15">
      <c r="A1865" s="1">
        <f>LibCentral!C1865*1</f>
        <v>0</v>
      </c>
      <c r="B1865">
        <f>LibCentral!A1865</f>
        <v>0</v>
      </c>
      <c r="C1865">
        <f>LibCentral!AA1865</f>
        <v>0</v>
      </c>
    </row>
    <row r="1866" spans="1:3" x14ac:dyDescent="0.15">
      <c r="A1866" s="1">
        <f>LibCentral!C1866*1</f>
        <v>0</v>
      </c>
      <c r="B1866">
        <f>LibCentral!A1866</f>
        <v>0</v>
      </c>
      <c r="C1866">
        <f>LibCentral!AA1866</f>
        <v>0</v>
      </c>
    </row>
    <row r="1867" spans="1:3" x14ac:dyDescent="0.15">
      <c r="A1867" s="1">
        <f>LibCentral!C1867*1</f>
        <v>0</v>
      </c>
      <c r="B1867">
        <f>LibCentral!A1867</f>
        <v>0</v>
      </c>
      <c r="C1867">
        <f>LibCentral!AA1867</f>
        <v>0</v>
      </c>
    </row>
    <row r="1868" spans="1:3" x14ac:dyDescent="0.15">
      <c r="A1868" s="1">
        <f>LibCentral!C1868*1</f>
        <v>0</v>
      </c>
      <c r="B1868">
        <f>LibCentral!A1868</f>
        <v>0</v>
      </c>
      <c r="C1868">
        <f>LibCentral!AA1868</f>
        <v>0</v>
      </c>
    </row>
    <row r="1869" spans="1:3" x14ac:dyDescent="0.15">
      <c r="A1869" s="1">
        <f>LibCentral!C1869*1</f>
        <v>0</v>
      </c>
      <c r="B1869">
        <f>LibCentral!A1869</f>
        <v>0</v>
      </c>
      <c r="C1869">
        <f>LibCentral!AA1869</f>
        <v>0</v>
      </c>
    </row>
    <row r="1870" spans="1:3" x14ac:dyDescent="0.15">
      <c r="A1870" s="1">
        <f>LibCentral!C1870*1</f>
        <v>0</v>
      </c>
      <c r="B1870">
        <f>LibCentral!A1870</f>
        <v>0</v>
      </c>
      <c r="C1870">
        <f>LibCentral!AA1870</f>
        <v>0</v>
      </c>
    </row>
    <row r="1871" spans="1:3" x14ac:dyDescent="0.15">
      <c r="A1871" s="1">
        <f>LibCentral!C1871*1</f>
        <v>0</v>
      </c>
      <c r="B1871">
        <f>LibCentral!A1871</f>
        <v>0</v>
      </c>
      <c r="C1871">
        <f>LibCentral!AA1871</f>
        <v>0</v>
      </c>
    </row>
    <row r="1872" spans="1:3" x14ac:dyDescent="0.15">
      <c r="A1872" s="1">
        <f>LibCentral!C1872*1</f>
        <v>0</v>
      </c>
      <c r="B1872">
        <f>LibCentral!A1872</f>
        <v>0</v>
      </c>
      <c r="C1872">
        <f>LibCentral!AA1872</f>
        <v>0</v>
      </c>
    </row>
    <row r="1873" spans="1:3" x14ac:dyDescent="0.15">
      <c r="A1873" s="1">
        <f>LibCentral!C1873*1</f>
        <v>0</v>
      </c>
      <c r="B1873">
        <f>LibCentral!A1873</f>
        <v>0</v>
      </c>
      <c r="C1873">
        <f>LibCentral!AA1873</f>
        <v>0</v>
      </c>
    </row>
    <row r="1874" spans="1:3" x14ac:dyDescent="0.15">
      <c r="A1874" s="1">
        <f>LibCentral!C1874*1</f>
        <v>0</v>
      </c>
      <c r="B1874">
        <f>LibCentral!A1874</f>
        <v>0</v>
      </c>
      <c r="C1874">
        <f>LibCentral!AA1874</f>
        <v>0</v>
      </c>
    </row>
    <row r="1875" spans="1:3" x14ac:dyDescent="0.15">
      <c r="A1875" s="1">
        <f>LibCentral!C1875*1</f>
        <v>0</v>
      </c>
      <c r="B1875">
        <f>LibCentral!A1875</f>
        <v>0</v>
      </c>
      <c r="C1875">
        <f>LibCentral!AA1875</f>
        <v>0</v>
      </c>
    </row>
    <row r="1876" spans="1:3" x14ac:dyDescent="0.15">
      <c r="A1876" s="1">
        <f>LibCentral!C1876*1</f>
        <v>0</v>
      </c>
      <c r="B1876">
        <f>LibCentral!A1876</f>
        <v>0</v>
      </c>
      <c r="C1876">
        <f>LibCentral!AA1876</f>
        <v>0</v>
      </c>
    </row>
    <row r="1877" spans="1:3" x14ac:dyDescent="0.15">
      <c r="A1877" s="1">
        <f>LibCentral!C1877*1</f>
        <v>0</v>
      </c>
      <c r="B1877">
        <f>LibCentral!A1877</f>
        <v>0</v>
      </c>
      <c r="C1877">
        <f>LibCentral!AA1877</f>
        <v>0</v>
      </c>
    </row>
    <row r="1878" spans="1:3" x14ac:dyDescent="0.15">
      <c r="A1878" s="1">
        <f>LibCentral!C1878*1</f>
        <v>0</v>
      </c>
      <c r="B1878">
        <f>LibCentral!A1878</f>
        <v>0</v>
      </c>
      <c r="C1878">
        <f>LibCentral!AA1878</f>
        <v>0</v>
      </c>
    </row>
    <row r="1879" spans="1:3" x14ac:dyDescent="0.15">
      <c r="A1879" s="1">
        <f>LibCentral!C1879*1</f>
        <v>0</v>
      </c>
      <c r="B1879">
        <f>LibCentral!A1879</f>
        <v>0</v>
      </c>
      <c r="C1879">
        <f>LibCentral!AA1879</f>
        <v>0</v>
      </c>
    </row>
    <row r="1880" spans="1:3" x14ac:dyDescent="0.15">
      <c r="A1880" s="1">
        <f>LibCentral!C1880*1</f>
        <v>0</v>
      </c>
      <c r="B1880">
        <f>LibCentral!A1880</f>
        <v>0</v>
      </c>
      <c r="C1880">
        <f>LibCentral!AA1880</f>
        <v>0</v>
      </c>
    </row>
    <row r="1881" spans="1:3" x14ac:dyDescent="0.15">
      <c r="A1881" s="1">
        <f>LibCentral!C1881*1</f>
        <v>0</v>
      </c>
      <c r="B1881">
        <f>LibCentral!A1881</f>
        <v>0</v>
      </c>
      <c r="C1881">
        <f>LibCentral!AA1881</f>
        <v>0</v>
      </c>
    </row>
    <row r="1882" spans="1:3" x14ac:dyDescent="0.15">
      <c r="A1882" s="1">
        <f>LibCentral!C1882*1</f>
        <v>0</v>
      </c>
      <c r="B1882">
        <f>LibCentral!A1882</f>
        <v>0</v>
      </c>
      <c r="C1882">
        <f>LibCentral!AA1882</f>
        <v>0</v>
      </c>
    </row>
    <row r="1883" spans="1:3" x14ac:dyDescent="0.15">
      <c r="A1883" s="1">
        <f>LibCentral!C1883*1</f>
        <v>0</v>
      </c>
      <c r="B1883">
        <f>LibCentral!A1883</f>
        <v>0</v>
      </c>
      <c r="C1883">
        <f>LibCentral!AA1883</f>
        <v>0</v>
      </c>
    </row>
    <row r="1884" spans="1:3" x14ac:dyDescent="0.15">
      <c r="A1884" s="1">
        <f>LibCentral!C1884*1</f>
        <v>0</v>
      </c>
      <c r="B1884">
        <f>LibCentral!A1884</f>
        <v>0</v>
      </c>
      <c r="C1884">
        <f>LibCentral!AA1884</f>
        <v>0</v>
      </c>
    </row>
    <row r="1885" spans="1:3" x14ac:dyDescent="0.15">
      <c r="A1885" s="1">
        <f>LibCentral!C1885*1</f>
        <v>0</v>
      </c>
      <c r="B1885">
        <f>LibCentral!A1885</f>
        <v>0</v>
      </c>
      <c r="C1885">
        <f>LibCentral!AA1885</f>
        <v>0</v>
      </c>
    </row>
    <row r="1886" spans="1:3" x14ac:dyDescent="0.15">
      <c r="A1886" s="1">
        <f>LibCentral!C1886*1</f>
        <v>0</v>
      </c>
      <c r="B1886">
        <f>LibCentral!A1886</f>
        <v>0</v>
      </c>
      <c r="C1886">
        <f>LibCentral!AA1886</f>
        <v>0</v>
      </c>
    </row>
    <row r="1887" spans="1:3" x14ac:dyDescent="0.15">
      <c r="A1887" s="1">
        <f>LibCentral!C1887*1</f>
        <v>0</v>
      </c>
      <c r="B1887">
        <f>LibCentral!A1887</f>
        <v>0</v>
      </c>
      <c r="C1887">
        <f>LibCentral!AA1887</f>
        <v>0</v>
      </c>
    </row>
    <row r="1888" spans="1:3" x14ac:dyDescent="0.15">
      <c r="A1888" s="1">
        <f>LibCentral!C1888*1</f>
        <v>0</v>
      </c>
      <c r="B1888">
        <f>LibCentral!A1888</f>
        <v>0</v>
      </c>
      <c r="C1888">
        <f>LibCentral!AA1888</f>
        <v>0</v>
      </c>
    </row>
    <row r="1889" spans="1:3" x14ac:dyDescent="0.15">
      <c r="A1889" s="1">
        <f>LibCentral!C1889*1</f>
        <v>0</v>
      </c>
      <c r="B1889">
        <f>LibCentral!A1889</f>
        <v>0</v>
      </c>
      <c r="C1889">
        <f>LibCentral!AA1889</f>
        <v>0</v>
      </c>
    </row>
    <row r="1890" spans="1:3" x14ac:dyDescent="0.15">
      <c r="A1890" s="1">
        <f>LibCentral!C1890*1</f>
        <v>0</v>
      </c>
      <c r="B1890">
        <f>LibCentral!A1890</f>
        <v>0</v>
      </c>
      <c r="C1890">
        <f>LibCentral!AA1890</f>
        <v>0</v>
      </c>
    </row>
    <row r="1891" spans="1:3" x14ac:dyDescent="0.15">
      <c r="A1891" s="1">
        <f>LibCentral!C1891*1</f>
        <v>0</v>
      </c>
      <c r="B1891">
        <f>LibCentral!A1891</f>
        <v>0</v>
      </c>
      <c r="C1891">
        <f>LibCentral!AA1891</f>
        <v>0</v>
      </c>
    </row>
    <row r="1892" spans="1:3" x14ac:dyDescent="0.15">
      <c r="A1892" s="1">
        <f>LibCentral!C1892*1</f>
        <v>0</v>
      </c>
      <c r="B1892">
        <f>LibCentral!A1892</f>
        <v>0</v>
      </c>
      <c r="C1892">
        <f>LibCentral!AA1892</f>
        <v>0</v>
      </c>
    </row>
    <row r="1893" spans="1:3" x14ac:dyDescent="0.15">
      <c r="A1893" s="1">
        <f>LibCentral!C1893*1</f>
        <v>0</v>
      </c>
      <c r="B1893">
        <f>LibCentral!A1893</f>
        <v>0</v>
      </c>
      <c r="C1893">
        <f>LibCentral!AA1893</f>
        <v>0</v>
      </c>
    </row>
    <row r="1894" spans="1:3" x14ac:dyDescent="0.15">
      <c r="A1894" s="1">
        <f>LibCentral!C1894*1</f>
        <v>0</v>
      </c>
      <c r="B1894">
        <f>LibCentral!A1894</f>
        <v>0</v>
      </c>
      <c r="C1894">
        <f>LibCentral!AA1894</f>
        <v>0</v>
      </c>
    </row>
    <row r="1895" spans="1:3" x14ac:dyDescent="0.15">
      <c r="A1895" s="1">
        <f>LibCentral!C1895*1</f>
        <v>0</v>
      </c>
      <c r="B1895">
        <f>LibCentral!A1895</f>
        <v>0</v>
      </c>
      <c r="C1895">
        <f>LibCentral!AA1895</f>
        <v>0</v>
      </c>
    </row>
    <row r="1896" spans="1:3" x14ac:dyDescent="0.15">
      <c r="A1896" s="1">
        <f>LibCentral!C1896*1</f>
        <v>0</v>
      </c>
      <c r="B1896">
        <f>LibCentral!A1896</f>
        <v>0</v>
      </c>
      <c r="C1896">
        <f>LibCentral!AA1896</f>
        <v>0</v>
      </c>
    </row>
    <row r="1897" spans="1:3" x14ac:dyDescent="0.15">
      <c r="A1897" s="1">
        <f>LibCentral!C1897*1</f>
        <v>0</v>
      </c>
      <c r="B1897">
        <f>LibCentral!A1897</f>
        <v>0</v>
      </c>
      <c r="C1897">
        <f>LibCentral!AA1897</f>
        <v>0</v>
      </c>
    </row>
    <row r="1898" spans="1:3" x14ac:dyDescent="0.15">
      <c r="A1898" s="1">
        <f>LibCentral!C1898*1</f>
        <v>0</v>
      </c>
      <c r="B1898">
        <f>LibCentral!A1898</f>
        <v>0</v>
      </c>
      <c r="C1898">
        <f>LibCentral!AA1898</f>
        <v>0</v>
      </c>
    </row>
    <row r="1899" spans="1:3" x14ac:dyDescent="0.15">
      <c r="A1899" s="1">
        <f>LibCentral!C1899*1</f>
        <v>0</v>
      </c>
      <c r="B1899">
        <f>LibCentral!A1899</f>
        <v>0</v>
      </c>
      <c r="C1899">
        <f>LibCentral!AA1899</f>
        <v>0</v>
      </c>
    </row>
    <row r="1900" spans="1:3" x14ac:dyDescent="0.15">
      <c r="A1900" s="1">
        <f>LibCentral!C1900*1</f>
        <v>0</v>
      </c>
      <c r="B1900">
        <f>LibCentral!A1900</f>
        <v>0</v>
      </c>
      <c r="C1900">
        <f>LibCentral!AA1900</f>
        <v>0</v>
      </c>
    </row>
    <row r="1901" spans="1:3" x14ac:dyDescent="0.15">
      <c r="A1901" s="1">
        <f>LibCentral!C1901*1</f>
        <v>0</v>
      </c>
      <c r="B1901">
        <f>LibCentral!A1901</f>
        <v>0</v>
      </c>
      <c r="C1901">
        <f>LibCentral!AA1901</f>
        <v>0</v>
      </c>
    </row>
    <row r="1902" spans="1:3" x14ac:dyDescent="0.15">
      <c r="A1902" s="1">
        <f>LibCentral!C1902*1</f>
        <v>0</v>
      </c>
      <c r="B1902">
        <f>LibCentral!A1902</f>
        <v>0</v>
      </c>
      <c r="C1902">
        <f>LibCentral!AA1902</f>
        <v>0</v>
      </c>
    </row>
    <row r="1903" spans="1:3" x14ac:dyDescent="0.15">
      <c r="A1903" s="1">
        <f>LibCentral!C1903*1</f>
        <v>0</v>
      </c>
      <c r="B1903">
        <f>LibCentral!A1903</f>
        <v>0</v>
      </c>
      <c r="C1903">
        <f>LibCentral!AA1903</f>
        <v>0</v>
      </c>
    </row>
    <row r="1904" spans="1:3" x14ac:dyDescent="0.15">
      <c r="A1904" s="1">
        <f>LibCentral!C1904*1</f>
        <v>0</v>
      </c>
      <c r="B1904">
        <f>LibCentral!A1904</f>
        <v>0</v>
      </c>
      <c r="C1904">
        <f>LibCentral!AA1904</f>
        <v>0</v>
      </c>
    </row>
    <row r="1905" spans="1:3" x14ac:dyDescent="0.15">
      <c r="A1905" s="1">
        <f>LibCentral!C1905*1</f>
        <v>0</v>
      </c>
      <c r="B1905">
        <f>LibCentral!A1905</f>
        <v>0</v>
      </c>
      <c r="C1905">
        <f>LibCentral!AA1905</f>
        <v>0</v>
      </c>
    </row>
    <row r="1906" spans="1:3" x14ac:dyDescent="0.15">
      <c r="A1906" s="1">
        <f>LibCentral!C1906*1</f>
        <v>0</v>
      </c>
      <c r="B1906">
        <f>LibCentral!A1906</f>
        <v>0</v>
      </c>
      <c r="C1906">
        <f>LibCentral!AA1906</f>
        <v>0</v>
      </c>
    </row>
    <row r="1907" spans="1:3" x14ac:dyDescent="0.15">
      <c r="A1907" s="1">
        <f>LibCentral!C1907*1</f>
        <v>0</v>
      </c>
      <c r="B1907">
        <f>LibCentral!A1907</f>
        <v>0</v>
      </c>
      <c r="C1907">
        <f>LibCentral!AA1907</f>
        <v>0</v>
      </c>
    </row>
    <row r="1908" spans="1:3" x14ac:dyDescent="0.15">
      <c r="A1908" s="1">
        <f>LibCentral!C1908*1</f>
        <v>0</v>
      </c>
      <c r="B1908">
        <f>LibCentral!A1908</f>
        <v>0</v>
      </c>
      <c r="C1908">
        <f>LibCentral!AA1908</f>
        <v>0</v>
      </c>
    </row>
    <row r="1909" spans="1:3" x14ac:dyDescent="0.15">
      <c r="A1909" s="1">
        <f>LibCentral!C1909*1</f>
        <v>0</v>
      </c>
      <c r="B1909">
        <f>LibCentral!A1909</f>
        <v>0</v>
      </c>
      <c r="C1909">
        <f>LibCentral!AA1909</f>
        <v>0</v>
      </c>
    </row>
    <row r="1910" spans="1:3" x14ac:dyDescent="0.15">
      <c r="A1910" s="1">
        <f>LibCentral!C1910*1</f>
        <v>0</v>
      </c>
      <c r="B1910">
        <f>LibCentral!A1910</f>
        <v>0</v>
      </c>
      <c r="C1910">
        <f>LibCentral!AA1910</f>
        <v>0</v>
      </c>
    </row>
    <row r="1911" spans="1:3" x14ac:dyDescent="0.15">
      <c r="A1911" s="1">
        <f>LibCentral!C1911*1</f>
        <v>0</v>
      </c>
      <c r="B1911">
        <f>LibCentral!A1911</f>
        <v>0</v>
      </c>
      <c r="C1911">
        <f>LibCentral!AA1911</f>
        <v>0</v>
      </c>
    </row>
    <row r="1912" spans="1:3" x14ac:dyDescent="0.15">
      <c r="A1912" s="1">
        <f>LibCentral!C1912*1</f>
        <v>0</v>
      </c>
      <c r="B1912">
        <f>LibCentral!A1912</f>
        <v>0</v>
      </c>
      <c r="C1912">
        <f>LibCentral!AA1912</f>
        <v>0</v>
      </c>
    </row>
    <row r="1913" spans="1:3" x14ac:dyDescent="0.15">
      <c r="A1913" s="1">
        <f>LibCentral!C1913*1</f>
        <v>0</v>
      </c>
      <c r="B1913">
        <f>LibCentral!A1913</f>
        <v>0</v>
      </c>
      <c r="C1913">
        <f>LibCentral!AA1913</f>
        <v>0</v>
      </c>
    </row>
    <row r="1914" spans="1:3" x14ac:dyDescent="0.15">
      <c r="A1914" s="1">
        <f>LibCentral!C1914*1</f>
        <v>0</v>
      </c>
      <c r="B1914">
        <f>LibCentral!A1914</f>
        <v>0</v>
      </c>
      <c r="C1914">
        <f>LibCentral!AA1914</f>
        <v>0</v>
      </c>
    </row>
    <row r="1915" spans="1:3" x14ac:dyDescent="0.15">
      <c r="A1915" s="1">
        <f>LibCentral!C1915*1</f>
        <v>0</v>
      </c>
      <c r="B1915">
        <f>LibCentral!A1915</f>
        <v>0</v>
      </c>
      <c r="C1915">
        <f>LibCentral!AA1915</f>
        <v>0</v>
      </c>
    </row>
    <row r="1916" spans="1:3" x14ac:dyDescent="0.15">
      <c r="A1916" s="1">
        <f>LibCentral!C1916*1</f>
        <v>0</v>
      </c>
      <c r="B1916">
        <f>LibCentral!A1916</f>
        <v>0</v>
      </c>
      <c r="C1916">
        <f>LibCentral!AA1916</f>
        <v>0</v>
      </c>
    </row>
    <row r="1917" spans="1:3" x14ac:dyDescent="0.15">
      <c r="A1917" s="1">
        <f>LibCentral!C1917*1</f>
        <v>0</v>
      </c>
      <c r="B1917">
        <f>LibCentral!A1917</f>
        <v>0</v>
      </c>
      <c r="C1917">
        <f>LibCentral!AA1917</f>
        <v>0</v>
      </c>
    </row>
    <row r="1918" spans="1:3" x14ac:dyDescent="0.15">
      <c r="A1918" s="1">
        <f>LibCentral!C1918*1</f>
        <v>0</v>
      </c>
      <c r="B1918">
        <f>LibCentral!A1918</f>
        <v>0</v>
      </c>
      <c r="C1918">
        <f>LibCentral!AA1918</f>
        <v>0</v>
      </c>
    </row>
    <row r="1919" spans="1:3" x14ac:dyDescent="0.15">
      <c r="A1919" s="1">
        <f>LibCentral!C1919*1</f>
        <v>0</v>
      </c>
      <c r="B1919">
        <f>LibCentral!A1919</f>
        <v>0</v>
      </c>
      <c r="C1919">
        <f>LibCentral!AA1919</f>
        <v>0</v>
      </c>
    </row>
    <row r="1920" spans="1:3" x14ac:dyDescent="0.15">
      <c r="A1920" s="1">
        <f>LibCentral!C1920*1</f>
        <v>0</v>
      </c>
      <c r="B1920">
        <f>LibCentral!A1920</f>
        <v>0</v>
      </c>
      <c r="C1920">
        <f>LibCentral!AA1920</f>
        <v>0</v>
      </c>
    </row>
    <row r="1921" spans="1:3" x14ac:dyDescent="0.15">
      <c r="A1921" s="1">
        <f>LibCentral!C1921*1</f>
        <v>0</v>
      </c>
      <c r="B1921">
        <f>LibCentral!A1921</f>
        <v>0</v>
      </c>
      <c r="C1921">
        <f>LibCentral!AA1921</f>
        <v>0</v>
      </c>
    </row>
    <row r="1922" spans="1:3" x14ac:dyDescent="0.15">
      <c r="A1922" s="1">
        <f>LibCentral!C1922*1</f>
        <v>0</v>
      </c>
      <c r="B1922">
        <f>LibCentral!A1922</f>
        <v>0</v>
      </c>
      <c r="C1922">
        <f>LibCentral!AA1922</f>
        <v>0</v>
      </c>
    </row>
    <row r="1923" spans="1:3" x14ac:dyDescent="0.15">
      <c r="A1923" s="1">
        <f>LibCentral!C1923*1</f>
        <v>0</v>
      </c>
      <c r="B1923">
        <f>LibCentral!A1923</f>
        <v>0</v>
      </c>
      <c r="C1923">
        <f>LibCentral!AA1923</f>
        <v>0</v>
      </c>
    </row>
    <row r="1924" spans="1:3" x14ac:dyDescent="0.15">
      <c r="A1924" s="1">
        <f>LibCentral!C1924*1</f>
        <v>0</v>
      </c>
      <c r="B1924">
        <f>LibCentral!A1924</f>
        <v>0</v>
      </c>
      <c r="C1924">
        <f>LibCentral!AA1924</f>
        <v>0</v>
      </c>
    </row>
    <row r="1925" spans="1:3" x14ac:dyDescent="0.15">
      <c r="A1925" s="1">
        <f>LibCentral!C1925*1</f>
        <v>0</v>
      </c>
      <c r="B1925">
        <f>LibCentral!A1925</f>
        <v>0</v>
      </c>
      <c r="C1925">
        <f>LibCentral!AA1925</f>
        <v>0</v>
      </c>
    </row>
    <row r="1926" spans="1:3" x14ac:dyDescent="0.15">
      <c r="A1926" s="1">
        <f>LibCentral!C1926*1</f>
        <v>0</v>
      </c>
      <c r="B1926">
        <f>LibCentral!A1926</f>
        <v>0</v>
      </c>
      <c r="C1926">
        <f>LibCentral!AA1926</f>
        <v>0</v>
      </c>
    </row>
    <row r="1927" spans="1:3" x14ac:dyDescent="0.15">
      <c r="A1927" s="1">
        <f>LibCentral!C1927*1</f>
        <v>0</v>
      </c>
      <c r="B1927">
        <f>LibCentral!A1927</f>
        <v>0</v>
      </c>
      <c r="C1927">
        <f>LibCentral!AA1927</f>
        <v>0</v>
      </c>
    </row>
    <row r="1928" spans="1:3" x14ac:dyDescent="0.15">
      <c r="A1928" s="1">
        <f>LibCentral!C1928*1</f>
        <v>0</v>
      </c>
      <c r="B1928">
        <f>LibCentral!A1928</f>
        <v>0</v>
      </c>
      <c r="C1928">
        <f>LibCentral!AA1928</f>
        <v>0</v>
      </c>
    </row>
    <row r="1929" spans="1:3" x14ac:dyDescent="0.15">
      <c r="A1929" s="1">
        <f>LibCentral!C1929*1</f>
        <v>0</v>
      </c>
      <c r="B1929">
        <f>LibCentral!A1929</f>
        <v>0</v>
      </c>
      <c r="C1929">
        <f>LibCentral!AA1929</f>
        <v>0</v>
      </c>
    </row>
    <row r="1930" spans="1:3" x14ac:dyDescent="0.15">
      <c r="A1930" s="1">
        <f>LibCentral!C1930*1</f>
        <v>0</v>
      </c>
      <c r="B1930">
        <f>LibCentral!A1930</f>
        <v>0</v>
      </c>
      <c r="C1930">
        <f>LibCentral!AA1930</f>
        <v>0</v>
      </c>
    </row>
    <row r="1931" spans="1:3" x14ac:dyDescent="0.15">
      <c r="A1931" s="1">
        <f>LibCentral!C1931*1</f>
        <v>0</v>
      </c>
      <c r="B1931">
        <f>LibCentral!A1931</f>
        <v>0</v>
      </c>
      <c r="C1931">
        <f>LibCentral!AA1931</f>
        <v>0</v>
      </c>
    </row>
    <row r="1932" spans="1:3" x14ac:dyDescent="0.15">
      <c r="A1932" s="1">
        <f>LibCentral!C1932*1</f>
        <v>0</v>
      </c>
      <c r="B1932">
        <f>LibCentral!A1932</f>
        <v>0</v>
      </c>
      <c r="C1932">
        <f>LibCentral!AA1932</f>
        <v>0</v>
      </c>
    </row>
    <row r="1933" spans="1:3" x14ac:dyDescent="0.15">
      <c r="A1933" s="1">
        <f>LibCentral!C1933*1</f>
        <v>0</v>
      </c>
      <c r="B1933">
        <f>LibCentral!A1933</f>
        <v>0</v>
      </c>
      <c r="C1933">
        <f>LibCentral!AA1933</f>
        <v>0</v>
      </c>
    </row>
    <row r="1934" spans="1:3" x14ac:dyDescent="0.15">
      <c r="A1934" s="1">
        <f>LibCentral!C1934*1</f>
        <v>0</v>
      </c>
      <c r="B1934">
        <f>LibCentral!A1934</f>
        <v>0</v>
      </c>
      <c r="C1934">
        <f>LibCentral!AA1934</f>
        <v>0</v>
      </c>
    </row>
    <row r="1935" spans="1:3" x14ac:dyDescent="0.15">
      <c r="A1935" s="1">
        <f>LibCentral!C1935*1</f>
        <v>0</v>
      </c>
      <c r="B1935">
        <f>LibCentral!A1935</f>
        <v>0</v>
      </c>
      <c r="C1935">
        <f>LibCentral!AA1935</f>
        <v>0</v>
      </c>
    </row>
    <row r="1936" spans="1:3" x14ac:dyDescent="0.15">
      <c r="A1936" s="1">
        <f>LibCentral!C1936*1</f>
        <v>0</v>
      </c>
      <c r="B1936">
        <f>LibCentral!A1936</f>
        <v>0</v>
      </c>
      <c r="C1936">
        <f>LibCentral!AA1936</f>
        <v>0</v>
      </c>
    </row>
    <row r="1937" spans="1:3" x14ac:dyDescent="0.15">
      <c r="A1937" s="1">
        <f>LibCentral!C1937*1</f>
        <v>0</v>
      </c>
      <c r="B1937">
        <f>LibCentral!A1937</f>
        <v>0</v>
      </c>
      <c r="C1937">
        <f>LibCentral!AA1937</f>
        <v>0</v>
      </c>
    </row>
    <row r="1938" spans="1:3" x14ac:dyDescent="0.15">
      <c r="A1938" s="1">
        <f>LibCentral!C1938*1</f>
        <v>0</v>
      </c>
      <c r="B1938">
        <f>LibCentral!A1938</f>
        <v>0</v>
      </c>
      <c r="C1938">
        <f>LibCentral!AA1938</f>
        <v>0</v>
      </c>
    </row>
    <row r="1939" spans="1:3" x14ac:dyDescent="0.15">
      <c r="A1939" s="1">
        <f>LibCentral!C1939*1</f>
        <v>0</v>
      </c>
      <c r="B1939">
        <f>LibCentral!A1939</f>
        <v>0</v>
      </c>
      <c r="C1939">
        <f>LibCentral!AA1939</f>
        <v>0</v>
      </c>
    </row>
    <row r="1940" spans="1:3" x14ac:dyDescent="0.15">
      <c r="A1940" s="1">
        <f>LibCentral!C1940*1</f>
        <v>0</v>
      </c>
      <c r="B1940">
        <f>LibCentral!A1940</f>
        <v>0</v>
      </c>
      <c r="C1940">
        <f>LibCentral!AA1940</f>
        <v>0</v>
      </c>
    </row>
    <row r="1941" spans="1:3" x14ac:dyDescent="0.15">
      <c r="A1941" s="1">
        <f>LibCentral!C1941*1</f>
        <v>0</v>
      </c>
      <c r="B1941">
        <f>LibCentral!A1941</f>
        <v>0</v>
      </c>
      <c r="C1941">
        <f>LibCentral!AA1941</f>
        <v>0</v>
      </c>
    </row>
    <row r="1942" spans="1:3" x14ac:dyDescent="0.15">
      <c r="A1942" s="1">
        <f>LibCentral!C1942*1</f>
        <v>0</v>
      </c>
      <c r="B1942">
        <f>LibCentral!A1942</f>
        <v>0</v>
      </c>
      <c r="C1942">
        <f>LibCentral!AA1942</f>
        <v>0</v>
      </c>
    </row>
    <row r="1943" spans="1:3" x14ac:dyDescent="0.15">
      <c r="A1943" s="1">
        <f>LibCentral!C1943*1</f>
        <v>0</v>
      </c>
      <c r="B1943">
        <f>LibCentral!A1943</f>
        <v>0</v>
      </c>
      <c r="C1943">
        <f>LibCentral!AA1943</f>
        <v>0</v>
      </c>
    </row>
    <row r="1944" spans="1:3" x14ac:dyDescent="0.15">
      <c r="A1944" s="1">
        <f>LibCentral!C1944*1</f>
        <v>0</v>
      </c>
      <c r="B1944">
        <f>LibCentral!A1944</f>
        <v>0</v>
      </c>
      <c r="C1944">
        <f>LibCentral!AA1944</f>
        <v>0</v>
      </c>
    </row>
    <row r="1945" spans="1:3" x14ac:dyDescent="0.15">
      <c r="A1945" s="1">
        <f>LibCentral!C1945*1</f>
        <v>0</v>
      </c>
      <c r="B1945">
        <f>LibCentral!A1945</f>
        <v>0</v>
      </c>
      <c r="C1945">
        <f>LibCentral!AA1945</f>
        <v>0</v>
      </c>
    </row>
    <row r="1946" spans="1:3" x14ac:dyDescent="0.15">
      <c r="A1946" s="1">
        <f>LibCentral!C1946*1</f>
        <v>0</v>
      </c>
      <c r="B1946">
        <f>LibCentral!A1946</f>
        <v>0</v>
      </c>
      <c r="C1946">
        <f>LibCentral!AA1946</f>
        <v>0</v>
      </c>
    </row>
    <row r="1947" spans="1:3" x14ac:dyDescent="0.15">
      <c r="A1947" s="1">
        <f>LibCentral!C1947*1</f>
        <v>0</v>
      </c>
      <c r="B1947">
        <f>LibCentral!A1947</f>
        <v>0</v>
      </c>
      <c r="C1947">
        <f>LibCentral!AA1947</f>
        <v>0</v>
      </c>
    </row>
    <row r="1948" spans="1:3" x14ac:dyDescent="0.15">
      <c r="A1948" s="1">
        <f>LibCentral!C1948*1</f>
        <v>0</v>
      </c>
      <c r="B1948">
        <f>LibCentral!A1948</f>
        <v>0</v>
      </c>
      <c r="C1948">
        <f>LibCentral!AA1948</f>
        <v>0</v>
      </c>
    </row>
    <row r="1949" spans="1:3" x14ac:dyDescent="0.15">
      <c r="A1949" s="1">
        <f>LibCentral!C1949*1</f>
        <v>0</v>
      </c>
      <c r="B1949">
        <f>LibCentral!A1949</f>
        <v>0</v>
      </c>
      <c r="C1949">
        <f>LibCentral!AA1949</f>
        <v>0</v>
      </c>
    </row>
    <row r="1950" spans="1:3" x14ac:dyDescent="0.15">
      <c r="A1950" s="1">
        <f>LibCentral!C1950*1</f>
        <v>0</v>
      </c>
      <c r="B1950">
        <f>LibCentral!A1950</f>
        <v>0</v>
      </c>
      <c r="C1950">
        <f>LibCentral!AA1950</f>
        <v>0</v>
      </c>
    </row>
    <row r="1951" spans="1:3" x14ac:dyDescent="0.15">
      <c r="A1951" s="1">
        <f>LibCentral!C1951*1</f>
        <v>0</v>
      </c>
      <c r="B1951">
        <f>LibCentral!A1951</f>
        <v>0</v>
      </c>
      <c r="C1951">
        <f>LibCentral!AA1951</f>
        <v>0</v>
      </c>
    </row>
    <row r="1952" spans="1:3" x14ac:dyDescent="0.15">
      <c r="A1952" s="1">
        <f>LibCentral!C1952*1</f>
        <v>0</v>
      </c>
      <c r="B1952">
        <f>LibCentral!A1952</f>
        <v>0</v>
      </c>
      <c r="C1952">
        <f>LibCentral!AA1952</f>
        <v>0</v>
      </c>
    </row>
    <row r="1953" spans="1:3" x14ac:dyDescent="0.15">
      <c r="A1953" s="1">
        <f>LibCentral!C1953*1</f>
        <v>0</v>
      </c>
      <c r="B1953">
        <f>LibCentral!A1953</f>
        <v>0</v>
      </c>
      <c r="C1953">
        <f>LibCentral!AA1953</f>
        <v>0</v>
      </c>
    </row>
    <row r="1954" spans="1:3" x14ac:dyDescent="0.15">
      <c r="A1954" s="1">
        <f>LibCentral!C1954*1</f>
        <v>0</v>
      </c>
      <c r="B1954">
        <f>LibCentral!A1954</f>
        <v>0</v>
      </c>
      <c r="C1954">
        <f>LibCentral!AA1954</f>
        <v>0</v>
      </c>
    </row>
    <row r="1955" spans="1:3" x14ac:dyDescent="0.15">
      <c r="A1955" s="1">
        <f>LibCentral!C1955*1</f>
        <v>0</v>
      </c>
      <c r="B1955">
        <f>LibCentral!A1955</f>
        <v>0</v>
      </c>
      <c r="C1955">
        <f>LibCentral!AA1955</f>
        <v>0</v>
      </c>
    </row>
    <row r="1956" spans="1:3" x14ac:dyDescent="0.15">
      <c r="A1956" s="1">
        <f>LibCentral!C1956*1</f>
        <v>0</v>
      </c>
      <c r="B1956">
        <f>LibCentral!A1956</f>
        <v>0</v>
      </c>
      <c r="C1956">
        <f>LibCentral!AA1956</f>
        <v>0</v>
      </c>
    </row>
    <row r="1957" spans="1:3" x14ac:dyDescent="0.15">
      <c r="A1957" s="1">
        <f>LibCentral!C1957*1</f>
        <v>0</v>
      </c>
      <c r="B1957">
        <f>LibCentral!A1957</f>
        <v>0</v>
      </c>
      <c r="C1957">
        <f>LibCentral!AA1957</f>
        <v>0</v>
      </c>
    </row>
    <row r="1958" spans="1:3" x14ac:dyDescent="0.15">
      <c r="A1958" s="1">
        <f>LibCentral!C1958*1</f>
        <v>0</v>
      </c>
      <c r="B1958">
        <f>LibCentral!A1958</f>
        <v>0</v>
      </c>
      <c r="C1958">
        <f>LibCentral!AA1958</f>
        <v>0</v>
      </c>
    </row>
    <row r="1959" spans="1:3" x14ac:dyDescent="0.15">
      <c r="A1959" s="1">
        <f>LibCentral!C1959*1</f>
        <v>0</v>
      </c>
      <c r="B1959">
        <f>LibCentral!A1959</f>
        <v>0</v>
      </c>
      <c r="C1959">
        <f>LibCentral!AA1959</f>
        <v>0</v>
      </c>
    </row>
    <row r="1960" spans="1:3" x14ac:dyDescent="0.15">
      <c r="A1960" s="1">
        <f>LibCentral!C1960*1</f>
        <v>0</v>
      </c>
      <c r="B1960">
        <f>LibCentral!A1960</f>
        <v>0</v>
      </c>
      <c r="C1960">
        <f>LibCentral!AA1960</f>
        <v>0</v>
      </c>
    </row>
    <row r="1961" spans="1:3" x14ac:dyDescent="0.15">
      <c r="A1961" s="1">
        <f>LibCentral!C1961*1</f>
        <v>0</v>
      </c>
      <c r="B1961">
        <f>LibCentral!A1961</f>
        <v>0</v>
      </c>
      <c r="C1961">
        <f>LibCentral!AA1961</f>
        <v>0</v>
      </c>
    </row>
    <row r="1962" spans="1:3" x14ac:dyDescent="0.15">
      <c r="A1962" s="1">
        <f>LibCentral!C1962*1</f>
        <v>0</v>
      </c>
      <c r="B1962">
        <f>LibCentral!A1962</f>
        <v>0</v>
      </c>
      <c r="C1962">
        <f>LibCentral!AA1962</f>
        <v>0</v>
      </c>
    </row>
    <row r="1963" spans="1:3" x14ac:dyDescent="0.15">
      <c r="A1963" s="1">
        <f>LibCentral!C1963*1</f>
        <v>0</v>
      </c>
      <c r="B1963">
        <f>LibCentral!A1963</f>
        <v>0</v>
      </c>
      <c r="C1963">
        <f>LibCentral!AA1963</f>
        <v>0</v>
      </c>
    </row>
    <row r="1964" spans="1:3" x14ac:dyDescent="0.15">
      <c r="A1964" s="1">
        <f>LibCentral!C1964*1</f>
        <v>0</v>
      </c>
      <c r="B1964">
        <f>LibCentral!A1964</f>
        <v>0</v>
      </c>
      <c r="C1964">
        <f>LibCentral!AA1964</f>
        <v>0</v>
      </c>
    </row>
    <row r="1965" spans="1:3" x14ac:dyDescent="0.15">
      <c r="A1965" s="1">
        <f>LibCentral!C1965*1</f>
        <v>0</v>
      </c>
      <c r="B1965">
        <f>LibCentral!A1965</f>
        <v>0</v>
      </c>
      <c r="C1965">
        <f>LibCentral!AA1965</f>
        <v>0</v>
      </c>
    </row>
    <row r="1966" spans="1:3" x14ac:dyDescent="0.15">
      <c r="A1966" s="1">
        <f>LibCentral!C1966*1</f>
        <v>0</v>
      </c>
      <c r="B1966">
        <f>LibCentral!A1966</f>
        <v>0</v>
      </c>
      <c r="C1966">
        <f>LibCentral!AA1966</f>
        <v>0</v>
      </c>
    </row>
    <row r="1967" spans="1:3" x14ac:dyDescent="0.15">
      <c r="A1967" s="1">
        <f>LibCentral!C1967*1</f>
        <v>0</v>
      </c>
      <c r="B1967">
        <f>LibCentral!A1967</f>
        <v>0</v>
      </c>
      <c r="C1967">
        <f>LibCentral!AA1967</f>
        <v>0</v>
      </c>
    </row>
    <row r="1968" spans="1:3" x14ac:dyDescent="0.15">
      <c r="A1968" s="1">
        <f>LibCentral!C1968*1</f>
        <v>0</v>
      </c>
      <c r="B1968">
        <f>LibCentral!A1968</f>
        <v>0</v>
      </c>
      <c r="C1968">
        <f>LibCentral!AA1968</f>
        <v>0</v>
      </c>
    </row>
    <row r="1969" spans="1:3" x14ac:dyDescent="0.15">
      <c r="A1969" s="1">
        <f>LibCentral!C1969*1</f>
        <v>0</v>
      </c>
      <c r="B1969">
        <f>LibCentral!A1969</f>
        <v>0</v>
      </c>
      <c r="C1969">
        <f>LibCentral!AA1969</f>
        <v>0</v>
      </c>
    </row>
    <row r="1970" spans="1:3" x14ac:dyDescent="0.15">
      <c r="A1970" s="1">
        <f>LibCentral!C1970*1</f>
        <v>0</v>
      </c>
      <c r="B1970">
        <f>LibCentral!A1970</f>
        <v>0</v>
      </c>
      <c r="C1970">
        <f>LibCentral!AA1970</f>
        <v>0</v>
      </c>
    </row>
    <row r="1971" spans="1:3" x14ac:dyDescent="0.15">
      <c r="A1971" s="1">
        <f>LibCentral!C1971*1</f>
        <v>0</v>
      </c>
      <c r="B1971">
        <f>LibCentral!A1971</f>
        <v>0</v>
      </c>
      <c r="C1971">
        <f>LibCentral!AA1971</f>
        <v>0</v>
      </c>
    </row>
    <row r="1972" spans="1:3" x14ac:dyDescent="0.15">
      <c r="A1972" s="1">
        <f>LibCentral!C1972*1</f>
        <v>0</v>
      </c>
      <c r="B1972">
        <f>LibCentral!A1972</f>
        <v>0</v>
      </c>
      <c r="C1972">
        <f>LibCentral!AA1972</f>
        <v>0</v>
      </c>
    </row>
    <row r="1973" spans="1:3" x14ac:dyDescent="0.15">
      <c r="A1973" s="1">
        <f>LibCentral!C1973*1</f>
        <v>0</v>
      </c>
      <c r="B1973">
        <f>LibCentral!A1973</f>
        <v>0</v>
      </c>
      <c r="C1973">
        <f>LibCentral!AA1973</f>
        <v>0</v>
      </c>
    </row>
    <row r="1974" spans="1:3" x14ac:dyDescent="0.15">
      <c r="A1974" s="1">
        <f>LibCentral!C1974*1</f>
        <v>0</v>
      </c>
      <c r="B1974">
        <f>LibCentral!A1974</f>
        <v>0</v>
      </c>
      <c r="C1974">
        <f>LibCentral!AA1974</f>
        <v>0</v>
      </c>
    </row>
    <row r="1975" spans="1:3" x14ac:dyDescent="0.15">
      <c r="A1975" s="1">
        <f>LibCentral!C1975*1</f>
        <v>0</v>
      </c>
      <c r="B1975">
        <f>LibCentral!A1975</f>
        <v>0</v>
      </c>
      <c r="C1975">
        <f>LibCentral!AA1975</f>
        <v>0</v>
      </c>
    </row>
    <row r="1976" spans="1:3" x14ac:dyDescent="0.15">
      <c r="A1976" s="1">
        <f>LibCentral!C1976*1</f>
        <v>0</v>
      </c>
      <c r="B1976">
        <f>LibCentral!A1976</f>
        <v>0</v>
      </c>
      <c r="C1976">
        <f>LibCentral!AA1976</f>
        <v>0</v>
      </c>
    </row>
    <row r="1977" spans="1:3" x14ac:dyDescent="0.15">
      <c r="A1977" s="1">
        <f>LibCentral!C1977*1</f>
        <v>0</v>
      </c>
      <c r="B1977">
        <f>LibCentral!A1977</f>
        <v>0</v>
      </c>
      <c r="C1977">
        <f>LibCentral!AA1977</f>
        <v>0</v>
      </c>
    </row>
    <row r="1978" spans="1:3" x14ac:dyDescent="0.15">
      <c r="A1978" s="1">
        <f>LibCentral!C1978*1</f>
        <v>0</v>
      </c>
      <c r="B1978">
        <f>LibCentral!A1978</f>
        <v>0</v>
      </c>
      <c r="C1978">
        <f>LibCentral!AA1978</f>
        <v>0</v>
      </c>
    </row>
    <row r="1979" spans="1:3" x14ac:dyDescent="0.15">
      <c r="A1979" s="1">
        <f>LibCentral!C1979*1</f>
        <v>0</v>
      </c>
      <c r="B1979">
        <f>LibCentral!A1979</f>
        <v>0</v>
      </c>
      <c r="C1979">
        <f>LibCentral!AA1979</f>
        <v>0</v>
      </c>
    </row>
    <row r="1980" spans="1:3" x14ac:dyDescent="0.15">
      <c r="A1980" s="1">
        <f>LibCentral!C1980*1</f>
        <v>0</v>
      </c>
      <c r="B1980">
        <f>LibCentral!A1980</f>
        <v>0</v>
      </c>
      <c r="C1980">
        <f>LibCentral!AA1980</f>
        <v>0</v>
      </c>
    </row>
    <row r="1981" spans="1:3" x14ac:dyDescent="0.15">
      <c r="A1981" s="1">
        <f>LibCentral!C1981*1</f>
        <v>0</v>
      </c>
      <c r="B1981">
        <f>LibCentral!A1981</f>
        <v>0</v>
      </c>
      <c r="C1981">
        <f>LibCentral!AA1981</f>
        <v>0</v>
      </c>
    </row>
    <row r="1982" spans="1:3" x14ac:dyDescent="0.15">
      <c r="A1982" s="1">
        <f>LibCentral!C1982*1</f>
        <v>0</v>
      </c>
      <c r="B1982">
        <f>LibCentral!A1982</f>
        <v>0</v>
      </c>
      <c r="C1982">
        <f>LibCentral!AA1982</f>
        <v>0</v>
      </c>
    </row>
    <row r="1983" spans="1:3" x14ac:dyDescent="0.15">
      <c r="A1983" s="1">
        <f>LibCentral!C1983*1</f>
        <v>0</v>
      </c>
      <c r="B1983">
        <f>LibCentral!A1983</f>
        <v>0</v>
      </c>
      <c r="C1983">
        <f>LibCentral!AA1983</f>
        <v>0</v>
      </c>
    </row>
    <row r="1984" spans="1:3" x14ac:dyDescent="0.15">
      <c r="A1984" s="1">
        <f>LibCentral!C1984*1</f>
        <v>0</v>
      </c>
      <c r="B1984">
        <f>LibCentral!A1984</f>
        <v>0</v>
      </c>
      <c r="C1984">
        <f>LibCentral!AA1984</f>
        <v>0</v>
      </c>
    </row>
    <row r="1985" spans="1:3" x14ac:dyDescent="0.15">
      <c r="A1985" s="1">
        <f>LibCentral!C1985*1</f>
        <v>0</v>
      </c>
      <c r="B1985">
        <f>LibCentral!A1985</f>
        <v>0</v>
      </c>
      <c r="C1985">
        <f>LibCentral!AA1985</f>
        <v>0</v>
      </c>
    </row>
    <row r="1986" spans="1:3" x14ac:dyDescent="0.15">
      <c r="A1986" s="1">
        <f>LibCentral!C1986*1</f>
        <v>0</v>
      </c>
      <c r="B1986">
        <f>LibCentral!A1986</f>
        <v>0</v>
      </c>
      <c r="C1986">
        <f>LibCentral!AA1986</f>
        <v>0</v>
      </c>
    </row>
    <row r="1987" spans="1:3" x14ac:dyDescent="0.15">
      <c r="A1987" s="1">
        <f>LibCentral!C1987*1</f>
        <v>0</v>
      </c>
      <c r="B1987">
        <f>LibCentral!A1987</f>
        <v>0</v>
      </c>
      <c r="C1987">
        <f>LibCentral!AA1987</f>
        <v>0</v>
      </c>
    </row>
    <row r="1988" spans="1:3" x14ac:dyDescent="0.15">
      <c r="A1988" s="1">
        <f>LibCentral!C1988*1</f>
        <v>0</v>
      </c>
      <c r="B1988">
        <f>LibCentral!A1988</f>
        <v>0</v>
      </c>
      <c r="C1988">
        <f>LibCentral!AA1988</f>
        <v>0</v>
      </c>
    </row>
    <row r="1989" spans="1:3" x14ac:dyDescent="0.15">
      <c r="A1989" s="1">
        <f>LibCentral!C1989*1</f>
        <v>0</v>
      </c>
      <c r="B1989">
        <f>LibCentral!A1989</f>
        <v>0</v>
      </c>
      <c r="C1989">
        <f>LibCentral!AA1989</f>
        <v>0</v>
      </c>
    </row>
    <row r="1990" spans="1:3" x14ac:dyDescent="0.15">
      <c r="A1990" s="1">
        <f>LibCentral!C1990*1</f>
        <v>0</v>
      </c>
      <c r="B1990">
        <f>LibCentral!A1990</f>
        <v>0</v>
      </c>
      <c r="C1990">
        <f>LibCentral!AA1990</f>
        <v>0</v>
      </c>
    </row>
    <row r="1991" spans="1:3" x14ac:dyDescent="0.15">
      <c r="A1991" s="1">
        <f>LibCentral!C1991*1</f>
        <v>0</v>
      </c>
      <c r="B1991">
        <f>LibCentral!A1991</f>
        <v>0</v>
      </c>
      <c r="C1991">
        <f>LibCentral!AA1991</f>
        <v>0</v>
      </c>
    </row>
    <row r="1992" spans="1:3" x14ac:dyDescent="0.15">
      <c r="A1992" s="1">
        <f>LibCentral!C1992*1</f>
        <v>0</v>
      </c>
      <c r="B1992">
        <f>LibCentral!A1992</f>
        <v>0</v>
      </c>
      <c r="C1992">
        <f>LibCentral!AA1992</f>
        <v>0</v>
      </c>
    </row>
    <row r="1993" spans="1:3" x14ac:dyDescent="0.15">
      <c r="A1993" s="1">
        <f>LibCentral!C1993*1</f>
        <v>0</v>
      </c>
      <c r="B1993">
        <f>LibCentral!A1993</f>
        <v>0</v>
      </c>
      <c r="C1993">
        <f>LibCentral!AA1993</f>
        <v>0</v>
      </c>
    </row>
    <row r="1994" spans="1:3" x14ac:dyDescent="0.15">
      <c r="A1994" s="1">
        <f>LibCentral!C1994*1</f>
        <v>0</v>
      </c>
      <c r="B1994">
        <f>LibCentral!A1994</f>
        <v>0</v>
      </c>
      <c r="C1994">
        <f>LibCentral!AA1994</f>
        <v>0</v>
      </c>
    </row>
    <row r="1995" spans="1:3" x14ac:dyDescent="0.15">
      <c r="A1995" s="1">
        <f>LibCentral!C1995*1</f>
        <v>0</v>
      </c>
      <c r="B1995">
        <f>LibCentral!A1995</f>
        <v>0</v>
      </c>
      <c r="C1995">
        <f>LibCentral!AA1995</f>
        <v>0</v>
      </c>
    </row>
    <row r="1996" spans="1:3" x14ac:dyDescent="0.15">
      <c r="A1996" s="1">
        <f>LibCentral!C1996*1</f>
        <v>0</v>
      </c>
      <c r="B1996">
        <f>LibCentral!A1996</f>
        <v>0</v>
      </c>
      <c r="C1996">
        <f>LibCentral!AA1996</f>
        <v>0</v>
      </c>
    </row>
    <row r="1997" spans="1:3" x14ac:dyDescent="0.15">
      <c r="A1997" s="1">
        <f>LibCentral!C1997*1</f>
        <v>0</v>
      </c>
      <c r="B1997">
        <f>LibCentral!A1997</f>
        <v>0</v>
      </c>
      <c r="C1997">
        <f>LibCentral!AA1997</f>
        <v>0</v>
      </c>
    </row>
    <row r="1998" spans="1:3" x14ac:dyDescent="0.15">
      <c r="A1998" s="1">
        <f>LibCentral!C1998*1</f>
        <v>0</v>
      </c>
      <c r="B1998">
        <f>LibCentral!A1998</f>
        <v>0</v>
      </c>
      <c r="C1998">
        <f>LibCentral!AA1998</f>
        <v>0</v>
      </c>
    </row>
    <row r="1999" spans="1:3" x14ac:dyDescent="0.15">
      <c r="A1999" s="1">
        <f>LibCentral!C1999*1</f>
        <v>0</v>
      </c>
      <c r="B1999">
        <f>LibCentral!A1999</f>
        <v>0</v>
      </c>
      <c r="C1999">
        <f>LibCentral!AA1999</f>
        <v>0</v>
      </c>
    </row>
    <row r="2000" spans="1:3" x14ac:dyDescent="0.15">
      <c r="A2000" s="1">
        <f>LibCentral!C2000*1</f>
        <v>0</v>
      </c>
      <c r="B2000">
        <f>LibCentral!A2000</f>
        <v>0</v>
      </c>
      <c r="C2000">
        <f>LibCentral!AA2000</f>
        <v>0</v>
      </c>
    </row>
    <row r="2001" spans="1:3" x14ac:dyDescent="0.15">
      <c r="A2001" s="1">
        <f>LibCentral!C2001*1</f>
        <v>0</v>
      </c>
      <c r="B2001">
        <f>LibCentral!A2001</f>
        <v>0</v>
      </c>
      <c r="C2001">
        <f>LibCentral!AA2001</f>
        <v>0</v>
      </c>
    </row>
    <row r="2002" spans="1:3" x14ac:dyDescent="0.15">
      <c r="A2002" s="1">
        <f>LibCentral!C2002*1</f>
        <v>0</v>
      </c>
      <c r="B2002">
        <f>LibCentral!A2002</f>
        <v>0</v>
      </c>
      <c r="C2002">
        <f>LibCentral!AA2002</f>
        <v>0</v>
      </c>
    </row>
    <row r="2003" spans="1:3" x14ac:dyDescent="0.15">
      <c r="A2003" s="1">
        <f>LibCentral!C2003*1</f>
        <v>0</v>
      </c>
      <c r="B2003">
        <f>LibCentral!A2003</f>
        <v>0</v>
      </c>
      <c r="C2003">
        <f>LibCentral!AA2003</f>
        <v>0</v>
      </c>
    </row>
    <row r="2004" spans="1:3" x14ac:dyDescent="0.15">
      <c r="A2004" s="1">
        <f>LibCentral!C2004*1</f>
        <v>0</v>
      </c>
      <c r="B2004">
        <f>LibCentral!A2004</f>
        <v>0</v>
      </c>
      <c r="C2004">
        <f>LibCentral!AA2004</f>
        <v>0</v>
      </c>
    </row>
    <row r="2005" spans="1:3" x14ac:dyDescent="0.15">
      <c r="A2005" s="1">
        <f>LibCentral!C2005*1</f>
        <v>0</v>
      </c>
      <c r="B2005">
        <f>LibCentral!A2005</f>
        <v>0</v>
      </c>
      <c r="C2005">
        <f>LibCentral!AA2005</f>
        <v>0</v>
      </c>
    </row>
    <row r="2006" spans="1:3" x14ac:dyDescent="0.15">
      <c r="A2006" s="1">
        <f>LibCentral!C2006*1</f>
        <v>0</v>
      </c>
      <c r="B2006">
        <f>LibCentral!A2006</f>
        <v>0</v>
      </c>
      <c r="C2006">
        <f>LibCentral!AA2006</f>
        <v>0</v>
      </c>
    </row>
    <row r="2007" spans="1:3" x14ac:dyDescent="0.15">
      <c r="A2007" s="1">
        <f>LibCentral!C2007*1</f>
        <v>0</v>
      </c>
      <c r="B2007">
        <f>LibCentral!A2007</f>
        <v>0</v>
      </c>
      <c r="C2007">
        <f>LibCentral!AA2007</f>
        <v>0</v>
      </c>
    </row>
    <row r="2008" spans="1:3" x14ac:dyDescent="0.15">
      <c r="A2008" s="1">
        <f>LibCentral!C2008*1</f>
        <v>0</v>
      </c>
      <c r="B2008">
        <f>LibCentral!A2008</f>
        <v>0</v>
      </c>
      <c r="C2008">
        <f>LibCentral!AA2008</f>
        <v>0</v>
      </c>
    </row>
    <row r="2009" spans="1:3" x14ac:dyDescent="0.15">
      <c r="A2009" s="1">
        <f>LibCentral!C2009*1</f>
        <v>0</v>
      </c>
      <c r="B2009">
        <f>LibCentral!A2009</f>
        <v>0</v>
      </c>
      <c r="C2009">
        <f>LibCentral!AA2009</f>
        <v>0</v>
      </c>
    </row>
    <row r="2010" spans="1:3" x14ac:dyDescent="0.15">
      <c r="A2010" s="1">
        <f>LibCentral!C2010*1</f>
        <v>0</v>
      </c>
      <c r="B2010">
        <f>LibCentral!A2010</f>
        <v>0</v>
      </c>
      <c r="C2010">
        <f>LibCentral!AA2010</f>
        <v>0</v>
      </c>
    </row>
    <row r="2011" spans="1:3" x14ac:dyDescent="0.15">
      <c r="A2011" s="1">
        <f>LibCentral!C2011*1</f>
        <v>0</v>
      </c>
      <c r="B2011">
        <f>LibCentral!A2011</f>
        <v>0</v>
      </c>
      <c r="C2011">
        <f>LibCentral!AA2011</f>
        <v>0</v>
      </c>
    </row>
    <row r="2012" spans="1:3" x14ac:dyDescent="0.15">
      <c r="A2012" s="1">
        <f>LibCentral!C2012*1</f>
        <v>0</v>
      </c>
      <c r="B2012">
        <f>LibCentral!A2012</f>
        <v>0</v>
      </c>
      <c r="C2012">
        <f>LibCentral!AA2012</f>
        <v>0</v>
      </c>
    </row>
    <row r="2013" spans="1:3" x14ac:dyDescent="0.15">
      <c r="A2013" s="1">
        <f>LibCentral!C2013*1</f>
        <v>0</v>
      </c>
      <c r="B2013">
        <f>LibCentral!A2013</f>
        <v>0</v>
      </c>
      <c r="C2013">
        <f>LibCentral!AA2013</f>
        <v>0</v>
      </c>
    </row>
    <row r="2014" spans="1:3" x14ac:dyDescent="0.15">
      <c r="A2014" s="1">
        <f>LibCentral!C2014*1</f>
        <v>0</v>
      </c>
      <c r="B2014">
        <f>LibCentral!A2014</f>
        <v>0</v>
      </c>
      <c r="C2014">
        <f>LibCentral!AA2014</f>
        <v>0</v>
      </c>
    </row>
    <row r="2015" spans="1:3" x14ac:dyDescent="0.15">
      <c r="A2015" s="1">
        <f>LibCentral!C2015*1</f>
        <v>0</v>
      </c>
      <c r="B2015">
        <f>LibCentral!A2015</f>
        <v>0</v>
      </c>
      <c r="C2015">
        <f>LibCentral!AA2015</f>
        <v>0</v>
      </c>
    </row>
    <row r="2016" spans="1:3" x14ac:dyDescent="0.15">
      <c r="A2016" s="1">
        <f>LibCentral!C2016*1</f>
        <v>0</v>
      </c>
      <c r="B2016">
        <f>LibCentral!A2016</f>
        <v>0</v>
      </c>
      <c r="C2016">
        <f>LibCentral!AA2016</f>
        <v>0</v>
      </c>
    </row>
    <row r="2017" spans="1:3" x14ac:dyDescent="0.15">
      <c r="A2017" s="1">
        <f>LibCentral!C2017*1</f>
        <v>0</v>
      </c>
      <c r="B2017">
        <f>LibCentral!A2017</f>
        <v>0</v>
      </c>
      <c r="C2017">
        <f>LibCentral!AA2017</f>
        <v>0</v>
      </c>
    </row>
    <row r="2018" spans="1:3" x14ac:dyDescent="0.15">
      <c r="A2018" s="1">
        <f>LibCentral!C2018*1</f>
        <v>0</v>
      </c>
      <c r="B2018">
        <f>LibCentral!A2018</f>
        <v>0</v>
      </c>
      <c r="C2018">
        <f>LibCentral!AA2018</f>
        <v>0</v>
      </c>
    </row>
    <row r="2019" spans="1:3" x14ac:dyDescent="0.15">
      <c r="A2019" s="1">
        <f>LibCentral!C2019*1</f>
        <v>0</v>
      </c>
      <c r="B2019">
        <f>LibCentral!A2019</f>
        <v>0</v>
      </c>
      <c r="C2019">
        <f>LibCentral!AA2019</f>
        <v>0</v>
      </c>
    </row>
    <row r="2020" spans="1:3" x14ac:dyDescent="0.15">
      <c r="A2020" s="1">
        <f>LibCentral!C2020*1</f>
        <v>0</v>
      </c>
      <c r="B2020">
        <f>LibCentral!A2020</f>
        <v>0</v>
      </c>
      <c r="C2020">
        <f>LibCentral!AA2020</f>
        <v>0</v>
      </c>
    </row>
    <row r="2021" spans="1:3" x14ac:dyDescent="0.15">
      <c r="A2021" s="1">
        <f>LibCentral!C2021*1</f>
        <v>0</v>
      </c>
      <c r="B2021">
        <f>LibCentral!A2021</f>
        <v>0</v>
      </c>
      <c r="C2021">
        <f>LibCentral!AA2021</f>
        <v>0</v>
      </c>
    </row>
    <row r="2022" spans="1:3" x14ac:dyDescent="0.15">
      <c r="A2022" s="1">
        <f>LibCentral!C2022*1</f>
        <v>0</v>
      </c>
      <c r="B2022">
        <f>LibCentral!A2022</f>
        <v>0</v>
      </c>
      <c r="C2022">
        <f>LibCentral!AA2022</f>
        <v>0</v>
      </c>
    </row>
    <row r="2023" spans="1:3" x14ac:dyDescent="0.15">
      <c r="A2023" s="1">
        <f>LibCentral!C2023*1</f>
        <v>0</v>
      </c>
      <c r="B2023">
        <f>LibCentral!A2023</f>
        <v>0</v>
      </c>
      <c r="C2023">
        <f>LibCentral!AA2023</f>
        <v>0</v>
      </c>
    </row>
    <row r="2024" spans="1:3" x14ac:dyDescent="0.15">
      <c r="A2024" s="1">
        <f>LibCentral!C2024*1</f>
        <v>0</v>
      </c>
      <c r="B2024">
        <f>LibCentral!A2024</f>
        <v>0</v>
      </c>
      <c r="C2024">
        <f>LibCentral!AA2024</f>
        <v>0</v>
      </c>
    </row>
    <row r="2025" spans="1:3" x14ac:dyDescent="0.15">
      <c r="A2025" s="1">
        <f>LibCentral!C2025*1</f>
        <v>0</v>
      </c>
      <c r="B2025">
        <f>LibCentral!A2025</f>
        <v>0</v>
      </c>
      <c r="C2025">
        <f>LibCentral!AA2025</f>
        <v>0</v>
      </c>
    </row>
    <row r="2026" spans="1:3" x14ac:dyDescent="0.15">
      <c r="A2026" s="1">
        <f>LibCentral!C2026*1</f>
        <v>0</v>
      </c>
      <c r="B2026">
        <f>LibCentral!A2026</f>
        <v>0</v>
      </c>
      <c r="C2026">
        <f>LibCentral!AA2026</f>
        <v>0</v>
      </c>
    </row>
    <row r="2027" spans="1:3" x14ac:dyDescent="0.15">
      <c r="A2027" s="1">
        <f>LibCentral!C2027*1</f>
        <v>0</v>
      </c>
      <c r="B2027">
        <f>LibCentral!A2027</f>
        <v>0</v>
      </c>
      <c r="C2027">
        <f>LibCentral!AA2027</f>
        <v>0</v>
      </c>
    </row>
    <row r="2028" spans="1:3" x14ac:dyDescent="0.15">
      <c r="A2028" s="1">
        <f>LibCentral!C2028*1</f>
        <v>0</v>
      </c>
      <c r="B2028">
        <f>LibCentral!A2028</f>
        <v>0</v>
      </c>
      <c r="C2028">
        <f>LibCentral!AA2028</f>
        <v>0</v>
      </c>
    </row>
    <row r="2029" spans="1:3" x14ac:dyDescent="0.15">
      <c r="A2029" s="1">
        <f>LibCentral!C2029*1</f>
        <v>0</v>
      </c>
      <c r="B2029">
        <f>LibCentral!A2029</f>
        <v>0</v>
      </c>
      <c r="C2029">
        <f>LibCentral!AA2029</f>
        <v>0</v>
      </c>
    </row>
    <row r="2030" spans="1:3" x14ac:dyDescent="0.15">
      <c r="A2030" s="1">
        <f>LibCentral!C2030*1</f>
        <v>0</v>
      </c>
      <c r="B2030">
        <f>LibCentral!A2030</f>
        <v>0</v>
      </c>
      <c r="C2030">
        <f>LibCentral!AA2030</f>
        <v>0</v>
      </c>
    </row>
    <row r="2031" spans="1:3" x14ac:dyDescent="0.15">
      <c r="A2031" s="1">
        <f>LibCentral!C2031*1</f>
        <v>0</v>
      </c>
      <c r="B2031">
        <f>LibCentral!A2031</f>
        <v>0</v>
      </c>
      <c r="C2031">
        <f>LibCentral!AA2031</f>
        <v>0</v>
      </c>
    </row>
    <row r="2032" spans="1:3" x14ac:dyDescent="0.15">
      <c r="A2032" s="1">
        <f>LibCentral!C2032*1</f>
        <v>0</v>
      </c>
      <c r="B2032">
        <f>LibCentral!A2032</f>
        <v>0</v>
      </c>
      <c r="C2032">
        <f>LibCentral!AA2032</f>
        <v>0</v>
      </c>
    </row>
    <row r="2033" spans="1:3" x14ac:dyDescent="0.15">
      <c r="A2033" s="1">
        <f>LibCentral!C2033*1</f>
        <v>0</v>
      </c>
      <c r="B2033">
        <f>LibCentral!A2033</f>
        <v>0</v>
      </c>
      <c r="C2033">
        <f>LibCentral!AA2033</f>
        <v>0</v>
      </c>
    </row>
    <row r="2034" spans="1:3" x14ac:dyDescent="0.15">
      <c r="A2034" s="1">
        <f>LibCentral!C2034*1</f>
        <v>0</v>
      </c>
      <c r="B2034">
        <f>LibCentral!A2034</f>
        <v>0</v>
      </c>
      <c r="C2034">
        <f>LibCentral!AA2034</f>
        <v>0</v>
      </c>
    </row>
    <row r="2035" spans="1:3" x14ac:dyDescent="0.15">
      <c r="A2035" s="1">
        <f>LibCentral!C2035*1</f>
        <v>0</v>
      </c>
      <c r="B2035">
        <f>LibCentral!A2035</f>
        <v>0</v>
      </c>
      <c r="C2035">
        <f>LibCentral!AA2035</f>
        <v>0</v>
      </c>
    </row>
    <row r="2036" spans="1:3" x14ac:dyDescent="0.15">
      <c r="A2036" s="1">
        <f>LibCentral!C2036*1</f>
        <v>0</v>
      </c>
      <c r="B2036">
        <f>LibCentral!A2036</f>
        <v>0</v>
      </c>
      <c r="C2036">
        <f>LibCentral!AA2036</f>
        <v>0</v>
      </c>
    </row>
    <row r="2037" spans="1:3" x14ac:dyDescent="0.15">
      <c r="A2037" s="1">
        <f>LibCentral!C2037*1</f>
        <v>0</v>
      </c>
      <c r="B2037">
        <f>LibCentral!A2037</f>
        <v>0</v>
      </c>
      <c r="C2037">
        <f>LibCentral!AA2037</f>
        <v>0</v>
      </c>
    </row>
    <row r="2038" spans="1:3" x14ac:dyDescent="0.15">
      <c r="A2038" s="1">
        <f>LibCentral!C2038*1</f>
        <v>0</v>
      </c>
      <c r="B2038">
        <f>LibCentral!A2038</f>
        <v>0</v>
      </c>
      <c r="C2038">
        <f>LibCentral!AA2038</f>
        <v>0</v>
      </c>
    </row>
    <row r="2039" spans="1:3" x14ac:dyDescent="0.15">
      <c r="A2039" s="1">
        <f>LibCentral!C2039*1</f>
        <v>0</v>
      </c>
      <c r="B2039">
        <f>LibCentral!A2039</f>
        <v>0</v>
      </c>
      <c r="C2039">
        <f>LibCentral!AA2039</f>
        <v>0</v>
      </c>
    </row>
    <row r="2040" spans="1:3" x14ac:dyDescent="0.15">
      <c r="A2040" s="1">
        <f>LibCentral!C2040*1</f>
        <v>0</v>
      </c>
      <c r="B2040">
        <f>LibCentral!A2040</f>
        <v>0</v>
      </c>
      <c r="C2040">
        <f>LibCentral!AA2040</f>
        <v>0</v>
      </c>
    </row>
    <row r="2041" spans="1:3" x14ac:dyDescent="0.15">
      <c r="A2041" s="1">
        <f>LibCentral!C2041*1</f>
        <v>0</v>
      </c>
      <c r="B2041">
        <f>LibCentral!A2041</f>
        <v>0</v>
      </c>
      <c r="C2041">
        <f>LibCentral!AA2041</f>
        <v>0</v>
      </c>
    </row>
    <row r="2042" spans="1:3" x14ac:dyDescent="0.15">
      <c r="A2042" s="1">
        <f>LibCentral!C2042*1</f>
        <v>0</v>
      </c>
      <c r="B2042">
        <f>LibCentral!A2042</f>
        <v>0</v>
      </c>
      <c r="C2042">
        <f>LibCentral!AA2042</f>
        <v>0</v>
      </c>
    </row>
    <row r="2043" spans="1:3" x14ac:dyDescent="0.15">
      <c r="A2043" s="1">
        <f>LibCentral!C2043*1</f>
        <v>0</v>
      </c>
      <c r="B2043">
        <f>LibCentral!A2043</f>
        <v>0</v>
      </c>
      <c r="C2043">
        <f>LibCentral!AA2043</f>
        <v>0</v>
      </c>
    </row>
    <row r="2044" spans="1:3" x14ac:dyDescent="0.15">
      <c r="A2044" s="1">
        <f>LibCentral!C2044*1</f>
        <v>0</v>
      </c>
      <c r="B2044">
        <f>LibCentral!A2044</f>
        <v>0</v>
      </c>
      <c r="C2044">
        <f>LibCentral!AA2044</f>
        <v>0</v>
      </c>
    </row>
    <row r="2045" spans="1:3" x14ac:dyDescent="0.15">
      <c r="A2045" s="1">
        <f>LibCentral!C2045*1</f>
        <v>0</v>
      </c>
      <c r="B2045">
        <f>LibCentral!A2045</f>
        <v>0</v>
      </c>
      <c r="C2045">
        <f>LibCentral!AA2045</f>
        <v>0</v>
      </c>
    </row>
    <row r="2046" spans="1:3" x14ac:dyDescent="0.15">
      <c r="A2046" s="1">
        <f>LibCentral!C2046*1</f>
        <v>0</v>
      </c>
      <c r="B2046">
        <f>LibCentral!A2046</f>
        <v>0</v>
      </c>
      <c r="C2046">
        <f>LibCentral!AA2046</f>
        <v>0</v>
      </c>
    </row>
    <row r="2047" spans="1:3" x14ac:dyDescent="0.15">
      <c r="A2047" s="1">
        <f>LibCentral!C2047*1</f>
        <v>0</v>
      </c>
      <c r="B2047">
        <f>LibCentral!A2047</f>
        <v>0</v>
      </c>
      <c r="C2047">
        <f>LibCentral!AA2047</f>
        <v>0</v>
      </c>
    </row>
    <row r="2048" spans="1:3" x14ac:dyDescent="0.15">
      <c r="A2048" s="1">
        <f>LibCentral!C2048*1</f>
        <v>0</v>
      </c>
      <c r="B2048">
        <f>LibCentral!A2048</f>
        <v>0</v>
      </c>
      <c r="C2048">
        <f>LibCentral!AA2048</f>
        <v>0</v>
      </c>
    </row>
    <row r="2049" spans="1:3" x14ac:dyDescent="0.15">
      <c r="A2049" s="1">
        <f>LibCentral!C2049*1</f>
        <v>0</v>
      </c>
      <c r="B2049">
        <f>LibCentral!A2049</f>
        <v>0</v>
      </c>
      <c r="C2049">
        <f>LibCentral!AA2049</f>
        <v>0</v>
      </c>
    </row>
    <row r="2050" spans="1:3" x14ac:dyDescent="0.15">
      <c r="A2050" s="1">
        <f>LibCentral!C2050*1</f>
        <v>0</v>
      </c>
      <c r="B2050">
        <f>LibCentral!A2050</f>
        <v>0</v>
      </c>
      <c r="C2050">
        <f>LibCentral!AA2050</f>
        <v>0</v>
      </c>
    </row>
    <row r="2051" spans="1:3" x14ac:dyDescent="0.15">
      <c r="A2051" s="1">
        <f>LibCentral!C2051*1</f>
        <v>0</v>
      </c>
      <c r="B2051">
        <f>LibCentral!A2051</f>
        <v>0</v>
      </c>
      <c r="C2051">
        <f>LibCentral!AA2051</f>
        <v>0</v>
      </c>
    </row>
    <row r="2052" spans="1:3" x14ac:dyDescent="0.15">
      <c r="A2052" s="1">
        <f>LibCentral!C2052*1</f>
        <v>0</v>
      </c>
      <c r="B2052">
        <f>LibCentral!A2052</f>
        <v>0</v>
      </c>
      <c r="C2052">
        <f>LibCentral!AA2052</f>
        <v>0</v>
      </c>
    </row>
    <row r="2053" spans="1:3" x14ac:dyDescent="0.15">
      <c r="A2053" s="1">
        <f>LibCentral!C2053*1</f>
        <v>0</v>
      </c>
      <c r="B2053">
        <f>LibCentral!A2053</f>
        <v>0</v>
      </c>
      <c r="C2053">
        <f>LibCentral!AA2053</f>
        <v>0</v>
      </c>
    </row>
    <row r="2054" spans="1:3" x14ac:dyDescent="0.15">
      <c r="A2054" s="1">
        <f>LibCentral!C2054*1</f>
        <v>0</v>
      </c>
      <c r="B2054">
        <f>LibCentral!A2054</f>
        <v>0</v>
      </c>
      <c r="C2054">
        <f>LibCentral!AA2054</f>
        <v>0</v>
      </c>
    </row>
    <row r="2055" spans="1:3" x14ac:dyDescent="0.15">
      <c r="A2055" s="1">
        <f>LibCentral!C2055*1</f>
        <v>0</v>
      </c>
      <c r="B2055">
        <f>LibCentral!A2055</f>
        <v>0</v>
      </c>
      <c r="C2055">
        <f>LibCentral!AA2055</f>
        <v>0</v>
      </c>
    </row>
    <row r="2056" spans="1:3" x14ac:dyDescent="0.15">
      <c r="A2056" s="1">
        <f>LibCentral!C2056*1</f>
        <v>0</v>
      </c>
      <c r="B2056">
        <f>LibCentral!A2056</f>
        <v>0</v>
      </c>
      <c r="C2056">
        <f>LibCentral!AA2056</f>
        <v>0</v>
      </c>
    </row>
    <row r="2057" spans="1:3" x14ac:dyDescent="0.15">
      <c r="A2057" s="1">
        <f>LibCentral!C2057*1</f>
        <v>0</v>
      </c>
      <c r="B2057">
        <f>LibCentral!A2057</f>
        <v>0</v>
      </c>
      <c r="C2057">
        <f>LibCentral!AA2057</f>
        <v>0</v>
      </c>
    </row>
    <row r="2058" spans="1:3" x14ac:dyDescent="0.15">
      <c r="A2058" s="1">
        <f>LibCentral!C2058*1</f>
        <v>0</v>
      </c>
      <c r="B2058">
        <f>LibCentral!A2058</f>
        <v>0</v>
      </c>
      <c r="C2058">
        <f>LibCentral!AA2058</f>
        <v>0</v>
      </c>
    </row>
    <row r="2059" spans="1:3" x14ac:dyDescent="0.15">
      <c r="A2059" s="1">
        <f>LibCentral!C2059*1</f>
        <v>0</v>
      </c>
      <c r="B2059">
        <f>LibCentral!A2059</f>
        <v>0</v>
      </c>
      <c r="C2059">
        <f>LibCentral!AA2059</f>
        <v>0</v>
      </c>
    </row>
    <row r="2060" spans="1:3" x14ac:dyDescent="0.15">
      <c r="A2060" s="1">
        <f>LibCentral!C2060*1</f>
        <v>0</v>
      </c>
      <c r="B2060">
        <f>LibCentral!A2060</f>
        <v>0</v>
      </c>
      <c r="C2060">
        <f>LibCentral!AA2060</f>
        <v>0</v>
      </c>
    </row>
    <row r="2061" spans="1:3" x14ac:dyDescent="0.15">
      <c r="A2061" s="1">
        <f>LibCentral!C2061*1</f>
        <v>0</v>
      </c>
      <c r="B2061">
        <f>LibCentral!A2061</f>
        <v>0</v>
      </c>
      <c r="C2061">
        <f>LibCentral!AA2061</f>
        <v>0</v>
      </c>
    </row>
    <row r="2062" spans="1:3" x14ac:dyDescent="0.15">
      <c r="A2062" s="1">
        <f>LibCentral!C2062*1</f>
        <v>0</v>
      </c>
      <c r="B2062">
        <f>LibCentral!A2062</f>
        <v>0</v>
      </c>
      <c r="C2062">
        <f>LibCentral!AA2062</f>
        <v>0</v>
      </c>
    </row>
    <row r="2063" spans="1:3" x14ac:dyDescent="0.15">
      <c r="A2063" s="1">
        <f>LibCentral!C2063*1</f>
        <v>0</v>
      </c>
      <c r="B2063">
        <f>LibCentral!A2063</f>
        <v>0</v>
      </c>
      <c r="C2063">
        <f>LibCentral!AA2063</f>
        <v>0</v>
      </c>
    </row>
    <row r="2064" spans="1:3" x14ac:dyDescent="0.15">
      <c r="A2064" s="1">
        <f>LibCentral!C2064*1</f>
        <v>0</v>
      </c>
      <c r="B2064">
        <f>LibCentral!A2064</f>
        <v>0</v>
      </c>
      <c r="C2064">
        <f>LibCentral!AA2064</f>
        <v>0</v>
      </c>
    </row>
    <row r="2065" spans="1:3" x14ac:dyDescent="0.15">
      <c r="A2065" s="1">
        <f>LibCentral!C2065*1</f>
        <v>0</v>
      </c>
      <c r="B2065">
        <f>LibCentral!A2065</f>
        <v>0</v>
      </c>
      <c r="C2065">
        <f>LibCentral!AA2065</f>
        <v>0</v>
      </c>
    </row>
    <row r="2066" spans="1:3" x14ac:dyDescent="0.15">
      <c r="A2066" s="1">
        <f>LibCentral!C2066*1</f>
        <v>0</v>
      </c>
      <c r="B2066">
        <f>LibCentral!A2066</f>
        <v>0</v>
      </c>
      <c r="C2066">
        <f>LibCentral!AA2066</f>
        <v>0</v>
      </c>
    </row>
    <row r="2067" spans="1:3" x14ac:dyDescent="0.15">
      <c r="A2067" s="1">
        <f>LibCentral!C2067*1</f>
        <v>0</v>
      </c>
      <c r="B2067">
        <f>LibCentral!A2067</f>
        <v>0</v>
      </c>
      <c r="C2067">
        <f>LibCentral!AA2067</f>
        <v>0</v>
      </c>
    </row>
    <row r="2068" spans="1:3" x14ac:dyDescent="0.15">
      <c r="A2068" s="1">
        <f>LibCentral!C2068*1</f>
        <v>0</v>
      </c>
      <c r="B2068">
        <f>LibCentral!A2068</f>
        <v>0</v>
      </c>
      <c r="C2068">
        <f>LibCentral!AA2068</f>
        <v>0</v>
      </c>
    </row>
    <row r="2069" spans="1:3" x14ac:dyDescent="0.15">
      <c r="A2069" s="1">
        <f>LibCentral!C2069*1</f>
        <v>0</v>
      </c>
      <c r="B2069">
        <f>LibCentral!A2069</f>
        <v>0</v>
      </c>
      <c r="C2069">
        <f>LibCentral!AA2069</f>
        <v>0</v>
      </c>
    </row>
    <row r="2070" spans="1:3" x14ac:dyDescent="0.15">
      <c r="A2070" s="1">
        <f>LibCentral!C2070*1</f>
        <v>0</v>
      </c>
      <c r="B2070">
        <f>LibCentral!A2070</f>
        <v>0</v>
      </c>
      <c r="C2070">
        <f>LibCentral!AA2070</f>
        <v>0</v>
      </c>
    </row>
    <row r="2071" spans="1:3" x14ac:dyDescent="0.15">
      <c r="A2071" s="1">
        <f>LibCentral!C2071*1</f>
        <v>0</v>
      </c>
      <c r="B2071">
        <f>LibCentral!A2071</f>
        <v>0</v>
      </c>
      <c r="C2071">
        <f>LibCentral!AA2071</f>
        <v>0</v>
      </c>
    </row>
    <row r="2072" spans="1:3" x14ac:dyDescent="0.15">
      <c r="A2072" s="1">
        <f>LibCentral!C2072*1</f>
        <v>0</v>
      </c>
      <c r="B2072">
        <f>LibCentral!A2072</f>
        <v>0</v>
      </c>
      <c r="C2072">
        <f>LibCentral!AA2072</f>
        <v>0</v>
      </c>
    </row>
    <row r="2073" spans="1:3" x14ac:dyDescent="0.15">
      <c r="A2073" s="1">
        <f>LibCentral!C2073*1</f>
        <v>0</v>
      </c>
      <c r="B2073">
        <f>LibCentral!A2073</f>
        <v>0</v>
      </c>
      <c r="C2073">
        <f>LibCentral!AA2073</f>
        <v>0</v>
      </c>
    </row>
    <row r="2074" spans="1:3" x14ac:dyDescent="0.15">
      <c r="A2074" s="1">
        <f>LibCentral!C2074*1</f>
        <v>0</v>
      </c>
      <c r="B2074">
        <f>LibCentral!A2074</f>
        <v>0</v>
      </c>
      <c r="C2074">
        <f>LibCentral!AA2074</f>
        <v>0</v>
      </c>
    </row>
    <row r="2075" spans="1:3" x14ac:dyDescent="0.15">
      <c r="A2075" s="1">
        <f>LibCentral!C2075*1</f>
        <v>0</v>
      </c>
      <c r="B2075">
        <f>LibCentral!A2075</f>
        <v>0</v>
      </c>
      <c r="C2075">
        <f>LibCentral!AA2075</f>
        <v>0</v>
      </c>
    </row>
    <row r="2076" spans="1:3" x14ac:dyDescent="0.15">
      <c r="A2076" s="1">
        <f>LibCentral!C2076*1</f>
        <v>0</v>
      </c>
      <c r="B2076">
        <f>LibCentral!A2076</f>
        <v>0</v>
      </c>
      <c r="C2076">
        <f>LibCentral!AA2076</f>
        <v>0</v>
      </c>
    </row>
    <row r="2077" spans="1:3" x14ac:dyDescent="0.15">
      <c r="A2077" s="1">
        <f>LibCentral!C2077*1</f>
        <v>0</v>
      </c>
      <c r="B2077">
        <f>LibCentral!A2077</f>
        <v>0</v>
      </c>
      <c r="C2077">
        <f>LibCentral!AA2077</f>
        <v>0</v>
      </c>
    </row>
    <row r="2078" spans="1:3" x14ac:dyDescent="0.15">
      <c r="A2078" s="1">
        <f>LibCentral!C2078*1</f>
        <v>0</v>
      </c>
      <c r="B2078">
        <f>LibCentral!A2078</f>
        <v>0</v>
      </c>
      <c r="C2078">
        <f>LibCentral!AA2078</f>
        <v>0</v>
      </c>
    </row>
    <row r="2079" spans="1:3" x14ac:dyDescent="0.15">
      <c r="A2079" s="1">
        <f>LibCentral!C2079*1</f>
        <v>0</v>
      </c>
      <c r="B2079">
        <f>LibCentral!A2079</f>
        <v>0</v>
      </c>
      <c r="C2079">
        <f>LibCentral!AA2079</f>
        <v>0</v>
      </c>
    </row>
    <row r="2080" spans="1:3" x14ac:dyDescent="0.15">
      <c r="A2080" s="1">
        <f>LibCentral!C2080*1</f>
        <v>0</v>
      </c>
      <c r="B2080">
        <f>LibCentral!A2080</f>
        <v>0</v>
      </c>
      <c r="C2080">
        <f>LibCentral!AA2080</f>
        <v>0</v>
      </c>
    </row>
    <row r="2081" spans="1:3" x14ac:dyDescent="0.15">
      <c r="A2081" s="1">
        <f>LibCentral!C2081*1</f>
        <v>0</v>
      </c>
      <c r="B2081">
        <f>LibCentral!A2081</f>
        <v>0</v>
      </c>
      <c r="C2081">
        <f>LibCentral!AA2081</f>
        <v>0</v>
      </c>
    </row>
    <row r="2082" spans="1:3" x14ac:dyDescent="0.15">
      <c r="A2082" s="1">
        <f>LibCentral!C2082*1</f>
        <v>0</v>
      </c>
      <c r="B2082">
        <f>LibCentral!A2082</f>
        <v>0</v>
      </c>
      <c r="C2082">
        <f>LibCentral!AA2082</f>
        <v>0</v>
      </c>
    </row>
    <row r="2083" spans="1:3" x14ac:dyDescent="0.15">
      <c r="A2083" s="1">
        <f>LibCentral!C2083*1</f>
        <v>0</v>
      </c>
      <c r="B2083">
        <f>LibCentral!A2083</f>
        <v>0</v>
      </c>
      <c r="C2083">
        <f>LibCentral!AA2083</f>
        <v>0</v>
      </c>
    </row>
    <row r="2084" spans="1:3" x14ac:dyDescent="0.15">
      <c r="A2084" s="1">
        <f>LibCentral!C2084*1</f>
        <v>0</v>
      </c>
      <c r="B2084">
        <f>LibCentral!A2084</f>
        <v>0</v>
      </c>
      <c r="C2084">
        <f>LibCentral!AA2084</f>
        <v>0</v>
      </c>
    </row>
    <row r="2085" spans="1:3" x14ac:dyDescent="0.15">
      <c r="A2085" s="1">
        <f>LibCentral!C2085*1</f>
        <v>0</v>
      </c>
      <c r="B2085">
        <f>LibCentral!A2085</f>
        <v>0</v>
      </c>
      <c r="C2085">
        <f>LibCentral!AA2085</f>
        <v>0</v>
      </c>
    </row>
    <row r="2086" spans="1:3" x14ac:dyDescent="0.15">
      <c r="A2086" s="1">
        <f>LibCentral!C2086*1</f>
        <v>0</v>
      </c>
      <c r="B2086">
        <f>LibCentral!A2086</f>
        <v>0</v>
      </c>
      <c r="C2086">
        <f>LibCentral!AA2086</f>
        <v>0</v>
      </c>
    </row>
    <row r="2087" spans="1:3" x14ac:dyDescent="0.15">
      <c r="A2087" s="1">
        <f>LibCentral!C2087*1</f>
        <v>0</v>
      </c>
      <c r="B2087">
        <f>LibCentral!A2087</f>
        <v>0</v>
      </c>
      <c r="C2087">
        <f>LibCentral!AA2087</f>
        <v>0</v>
      </c>
    </row>
    <row r="2088" spans="1:3" x14ac:dyDescent="0.15">
      <c r="A2088" s="1">
        <f>LibCentral!C2088*1</f>
        <v>0</v>
      </c>
      <c r="B2088">
        <f>LibCentral!A2088</f>
        <v>0</v>
      </c>
      <c r="C2088">
        <f>LibCentral!AA2088</f>
        <v>0</v>
      </c>
    </row>
    <row r="2089" spans="1:3" x14ac:dyDescent="0.15">
      <c r="A2089" s="1">
        <f>LibCentral!C2089*1</f>
        <v>0</v>
      </c>
      <c r="B2089">
        <f>LibCentral!A2089</f>
        <v>0</v>
      </c>
      <c r="C2089">
        <f>LibCentral!AA2089</f>
        <v>0</v>
      </c>
    </row>
    <row r="2090" spans="1:3" x14ac:dyDescent="0.15">
      <c r="A2090" s="1">
        <f>LibCentral!C2090*1</f>
        <v>0</v>
      </c>
      <c r="B2090">
        <f>LibCentral!A2090</f>
        <v>0</v>
      </c>
      <c r="C2090">
        <f>LibCentral!AA2090</f>
        <v>0</v>
      </c>
    </row>
    <row r="2091" spans="1:3" x14ac:dyDescent="0.15">
      <c r="A2091" s="1">
        <f>LibCentral!C2091*1</f>
        <v>0</v>
      </c>
      <c r="B2091">
        <f>LibCentral!A2091</f>
        <v>0</v>
      </c>
      <c r="C2091">
        <f>LibCentral!AA2091</f>
        <v>0</v>
      </c>
    </row>
    <row r="2092" spans="1:3" x14ac:dyDescent="0.15">
      <c r="A2092" s="1">
        <f>LibCentral!C2092*1</f>
        <v>0</v>
      </c>
      <c r="B2092">
        <f>LibCentral!A2092</f>
        <v>0</v>
      </c>
      <c r="C2092">
        <f>LibCentral!AA2092</f>
        <v>0</v>
      </c>
    </row>
    <row r="2093" spans="1:3" x14ac:dyDescent="0.15">
      <c r="A2093" s="1">
        <f>LibCentral!C2093*1</f>
        <v>0</v>
      </c>
      <c r="B2093">
        <f>LibCentral!A2093</f>
        <v>0</v>
      </c>
      <c r="C2093">
        <f>LibCentral!AA2093</f>
        <v>0</v>
      </c>
    </row>
    <row r="2094" spans="1:3" x14ac:dyDescent="0.15">
      <c r="A2094" s="1">
        <f>LibCentral!C2094*1</f>
        <v>0</v>
      </c>
      <c r="B2094">
        <f>LibCentral!A2094</f>
        <v>0</v>
      </c>
      <c r="C2094">
        <f>LibCentral!AA2094</f>
        <v>0</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00CC"/>
  </sheetPr>
  <dimension ref="A1:C739"/>
  <sheetViews>
    <sheetView workbookViewId="0">
      <selection activeCell="C9" sqref="C9"/>
    </sheetView>
  </sheetViews>
  <sheetFormatPr defaultRowHeight="13.5" x14ac:dyDescent="0.15"/>
  <cols>
    <col min="1" max="1" width="5.375" style="8" customWidth="1"/>
    <col min="2" max="3" width="35.375" style="8" customWidth="1"/>
  </cols>
  <sheetData>
    <row r="1" spans="1:3" x14ac:dyDescent="0.15">
      <c r="A1" s="14" t="s">
        <v>2045</v>
      </c>
      <c r="B1" s="13" t="s">
        <v>2046</v>
      </c>
      <c r="C1" s="12" t="s">
        <v>2047</v>
      </c>
    </row>
    <row r="2" spans="1:3" x14ac:dyDescent="0.15">
      <c r="A2" s="14" t="s">
        <v>2048</v>
      </c>
      <c r="B2" s="13" t="s">
        <v>2049</v>
      </c>
      <c r="C2" s="12" t="s">
        <v>2050</v>
      </c>
    </row>
    <row r="3" spans="1:3" x14ac:dyDescent="0.15">
      <c r="A3" s="11" t="s">
        <v>2051</v>
      </c>
      <c r="B3" s="10" t="s">
        <v>2052</v>
      </c>
      <c r="C3" s="9" t="s">
        <v>2053</v>
      </c>
    </row>
    <row r="4" spans="1:3" x14ac:dyDescent="0.15">
      <c r="A4" s="11" t="s">
        <v>2054</v>
      </c>
      <c r="B4" s="10" t="s">
        <v>2055</v>
      </c>
      <c r="C4" s="9" t="s">
        <v>2056</v>
      </c>
    </row>
    <row r="5" spans="1:3" x14ac:dyDescent="0.15">
      <c r="A5" s="11" t="s">
        <v>2057</v>
      </c>
      <c r="B5" s="10" t="s">
        <v>2058</v>
      </c>
      <c r="C5" s="9" t="s">
        <v>2059</v>
      </c>
    </row>
    <row r="6" spans="1:3" x14ac:dyDescent="0.15">
      <c r="A6" s="11" t="s">
        <v>1375</v>
      </c>
      <c r="B6" s="10" t="s">
        <v>2060</v>
      </c>
      <c r="C6" s="9" t="s">
        <v>2061</v>
      </c>
    </row>
    <row r="7" spans="1:3" x14ac:dyDescent="0.15">
      <c r="A7" s="11" t="s">
        <v>2062</v>
      </c>
      <c r="B7" s="10" t="s">
        <v>2063</v>
      </c>
      <c r="C7" s="9" t="s">
        <v>2064</v>
      </c>
    </row>
    <row r="8" spans="1:3" x14ac:dyDescent="0.15">
      <c r="A8" s="11" t="s">
        <v>2065</v>
      </c>
      <c r="B8" s="10" t="s">
        <v>2066</v>
      </c>
      <c r="C8" s="9" t="s">
        <v>2067</v>
      </c>
    </row>
    <row r="9" spans="1:3" x14ac:dyDescent="0.15">
      <c r="A9" s="11" t="s">
        <v>2068</v>
      </c>
      <c r="B9" s="10" t="s">
        <v>2069</v>
      </c>
      <c r="C9" s="9" t="s">
        <v>2070</v>
      </c>
    </row>
    <row r="10" spans="1:3" x14ac:dyDescent="0.15">
      <c r="A10" s="11" t="s">
        <v>2071</v>
      </c>
      <c r="B10" s="10" t="s">
        <v>2072</v>
      </c>
      <c r="C10" s="9" t="s">
        <v>2073</v>
      </c>
    </row>
    <row r="11" spans="1:3" x14ac:dyDescent="0.15">
      <c r="A11" s="11" t="s">
        <v>2074</v>
      </c>
      <c r="B11" s="10" t="s">
        <v>2075</v>
      </c>
      <c r="C11" s="9" t="s">
        <v>2076</v>
      </c>
    </row>
    <row r="12" spans="1:3" x14ac:dyDescent="0.15">
      <c r="A12" s="11" t="s">
        <v>2077</v>
      </c>
      <c r="B12" s="10" t="s">
        <v>2078</v>
      </c>
      <c r="C12" s="9" t="s">
        <v>2079</v>
      </c>
    </row>
    <row r="13" spans="1:3" x14ac:dyDescent="0.15">
      <c r="A13" s="14" t="s">
        <v>2080</v>
      </c>
      <c r="B13" s="13" t="s">
        <v>2081</v>
      </c>
      <c r="C13" s="12" t="s">
        <v>2082</v>
      </c>
    </row>
    <row r="14" spans="1:3" x14ac:dyDescent="0.15">
      <c r="A14" s="11" t="s">
        <v>550</v>
      </c>
      <c r="B14" s="10" t="s">
        <v>2083</v>
      </c>
      <c r="C14" s="9" t="s">
        <v>2084</v>
      </c>
    </row>
    <row r="15" spans="1:3" x14ac:dyDescent="0.15">
      <c r="A15" s="11" t="s">
        <v>2085</v>
      </c>
      <c r="B15" s="10" t="s">
        <v>2086</v>
      </c>
      <c r="C15" s="9" t="s">
        <v>2087</v>
      </c>
    </row>
    <row r="16" spans="1:3" x14ac:dyDescent="0.15">
      <c r="A16" s="11" t="s">
        <v>169</v>
      </c>
      <c r="B16" s="10" t="s">
        <v>2088</v>
      </c>
      <c r="C16" s="9" t="s">
        <v>2084</v>
      </c>
    </row>
    <row r="17" spans="1:3" x14ac:dyDescent="0.15">
      <c r="A17" s="11" t="s">
        <v>2089</v>
      </c>
      <c r="B17" s="10" t="s">
        <v>2090</v>
      </c>
      <c r="C17" s="9" t="s">
        <v>2091</v>
      </c>
    </row>
    <row r="18" spans="1:3" x14ac:dyDescent="0.15">
      <c r="A18" s="11" t="s">
        <v>2092</v>
      </c>
      <c r="B18" s="10" t="s">
        <v>2093</v>
      </c>
      <c r="C18" s="9" t="s">
        <v>2094</v>
      </c>
    </row>
    <row r="19" spans="1:3" x14ac:dyDescent="0.15">
      <c r="A19" s="11" t="s">
        <v>2095</v>
      </c>
      <c r="B19" s="10" t="s">
        <v>2096</v>
      </c>
      <c r="C19" s="9" t="s">
        <v>2097</v>
      </c>
    </row>
    <row r="20" spans="1:3" x14ac:dyDescent="0.15">
      <c r="A20" s="11" t="s">
        <v>2098</v>
      </c>
      <c r="B20" s="10" t="s">
        <v>2099</v>
      </c>
      <c r="C20" s="9" t="s">
        <v>2100</v>
      </c>
    </row>
    <row r="21" spans="1:3" x14ac:dyDescent="0.15">
      <c r="A21" s="11" t="s">
        <v>2101</v>
      </c>
      <c r="B21" s="10" t="s">
        <v>2102</v>
      </c>
      <c r="C21" s="9" t="s">
        <v>2103</v>
      </c>
    </row>
    <row r="22" spans="1:3" x14ac:dyDescent="0.15">
      <c r="A22" s="11" t="s">
        <v>1588</v>
      </c>
      <c r="B22" s="10" t="s">
        <v>2104</v>
      </c>
      <c r="C22" s="9" t="s">
        <v>2105</v>
      </c>
    </row>
    <row r="23" spans="1:3" x14ac:dyDescent="0.15">
      <c r="A23" s="11" t="s">
        <v>881</v>
      </c>
      <c r="B23" s="10" t="s">
        <v>2106</v>
      </c>
      <c r="C23" s="9" t="s">
        <v>2107</v>
      </c>
    </row>
    <row r="24" spans="1:3" x14ac:dyDescent="0.15">
      <c r="A24" s="11" t="s">
        <v>272</v>
      </c>
      <c r="B24" s="10" t="s">
        <v>2108</v>
      </c>
      <c r="C24" s="9" t="s">
        <v>2109</v>
      </c>
    </row>
    <row r="25" spans="1:3" x14ac:dyDescent="0.15">
      <c r="A25" s="11" t="s">
        <v>277</v>
      </c>
      <c r="B25" s="10" t="s">
        <v>2110</v>
      </c>
      <c r="C25" s="9" t="s">
        <v>2111</v>
      </c>
    </row>
    <row r="26" spans="1:3" x14ac:dyDescent="0.15">
      <c r="A26" s="11" t="s">
        <v>2112</v>
      </c>
      <c r="B26" s="10" t="s">
        <v>2113</v>
      </c>
      <c r="C26" s="9" t="s">
        <v>2114</v>
      </c>
    </row>
    <row r="27" spans="1:3" x14ac:dyDescent="0.15">
      <c r="A27" s="11" t="s">
        <v>2115</v>
      </c>
      <c r="B27" s="10" t="s">
        <v>2116</v>
      </c>
      <c r="C27" s="9" t="s">
        <v>2117</v>
      </c>
    </row>
    <row r="28" spans="1:3" x14ac:dyDescent="0.15">
      <c r="A28" s="11" t="s">
        <v>2118</v>
      </c>
      <c r="B28" s="10" t="s">
        <v>2119</v>
      </c>
      <c r="C28" s="9" t="s">
        <v>2120</v>
      </c>
    </row>
    <row r="29" spans="1:3" x14ac:dyDescent="0.15">
      <c r="A29" s="11" t="s">
        <v>2121</v>
      </c>
      <c r="B29" s="10" t="s">
        <v>2122</v>
      </c>
      <c r="C29" s="9" t="s">
        <v>2123</v>
      </c>
    </row>
    <row r="30" spans="1:3" x14ac:dyDescent="0.15">
      <c r="A30" s="11" t="s">
        <v>2124</v>
      </c>
      <c r="B30" s="10" t="s">
        <v>2125</v>
      </c>
      <c r="C30" s="9" t="s">
        <v>2084</v>
      </c>
    </row>
    <row r="31" spans="1:3" x14ac:dyDescent="0.15">
      <c r="A31" s="11" t="s">
        <v>2126</v>
      </c>
      <c r="B31" s="10" t="s">
        <v>2127</v>
      </c>
      <c r="C31" s="9" t="s">
        <v>2128</v>
      </c>
    </row>
    <row r="32" spans="1:3" x14ac:dyDescent="0.15">
      <c r="A32" s="11" t="s">
        <v>2129</v>
      </c>
      <c r="B32" s="10" t="s">
        <v>2130</v>
      </c>
      <c r="C32" s="9" t="s">
        <v>2131</v>
      </c>
    </row>
    <row r="33" spans="1:3" x14ac:dyDescent="0.15">
      <c r="A33" s="11" t="s">
        <v>2132</v>
      </c>
      <c r="B33" s="10" t="s">
        <v>2133</v>
      </c>
      <c r="C33" s="9" t="s">
        <v>2134</v>
      </c>
    </row>
    <row r="34" spans="1:3" x14ac:dyDescent="0.15">
      <c r="A34" s="11" t="s">
        <v>2135</v>
      </c>
      <c r="B34" s="10" t="s">
        <v>2136</v>
      </c>
      <c r="C34" s="9" t="s">
        <v>2137</v>
      </c>
    </row>
    <row r="35" spans="1:3" x14ac:dyDescent="0.15">
      <c r="A35" s="11" t="s">
        <v>2138</v>
      </c>
      <c r="B35" s="10" t="s">
        <v>2139</v>
      </c>
      <c r="C35" s="9" t="s">
        <v>2140</v>
      </c>
    </row>
    <row r="36" spans="1:3" x14ac:dyDescent="0.15">
      <c r="A36" s="11" t="s">
        <v>353</v>
      </c>
      <c r="B36" s="10" t="s">
        <v>2141</v>
      </c>
      <c r="C36" s="9" t="s">
        <v>2142</v>
      </c>
    </row>
    <row r="37" spans="1:3" x14ac:dyDescent="0.15">
      <c r="A37" s="11" t="s">
        <v>2143</v>
      </c>
      <c r="B37" s="10" t="s">
        <v>2144</v>
      </c>
      <c r="C37" s="9" t="s">
        <v>2145</v>
      </c>
    </row>
    <row r="38" spans="1:3" x14ac:dyDescent="0.15">
      <c r="A38" s="14" t="s">
        <v>2146</v>
      </c>
      <c r="B38" s="13" t="s">
        <v>2147</v>
      </c>
      <c r="C38" s="12" t="s">
        <v>2148</v>
      </c>
    </row>
    <row r="39" spans="1:3" x14ac:dyDescent="0.15">
      <c r="A39" s="11" t="s">
        <v>2149</v>
      </c>
      <c r="B39" s="10" t="s">
        <v>2150</v>
      </c>
      <c r="C39" s="9" t="s">
        <v>2084</v>
      </c>
    </row>
    <row r="40" spans="1:3" x14ac:dyDescent="0.15">
      <c r="A40" s="11" t="s">
        <v>1025</v>
      </c>
      <c r="B40" s="10" t="s">
        <v>2151</v>
      </c>
      <c r="C40" s="9" t="s">
        <v>2152</v>
      </c>
    </row>
    <row r="41" spans="1:3" x14ac:dyDescent="0.15">
      <c r="A41" s="11" t="s">
        <v>2153</v>
      </c>
      <c r="B41" s="10" t="s">
        <v>2154</v>
      </c>
      <c r="C41" s="9" t="s">
        <v>2155</v>
      </c>
    </row>
    <row r="42" spans="1:3" x14ac:dyDescent="0.15">
      <c r="A42" s="11" t="s">
        <v>378</v>
      </c>
      <c r="B42" s="10" t="s">
        <v>2156</v>
      </c>
      <c r="C42" s="9" t="s">
        <v>2157</v>
      </c>
    </row>
    <row r="43" spans="1:3" x14ac:dyDescent="0.15">
      <c r="A43" s="11" t="s">
        <v>2158</v>
      </c>
      <c r="B43" s="10" t="s">
        <v>2159</v>
      </c>
      <c r="C43" s="9" t="s">
        <v>2160</v>
      </c>
    </row>
    <row r="44" spans="1:3" x14ac:dyDescent="0.15">
      <c r="A44" s="11" t="s">
        <v>2161</v>
      </c>
      <c r="B44" s="10" t="s">
        <v>2162</v>
      </c>
      <c r="C44" s="9" t="s">
        <v>2084</v>
      </c>
    </row>
    <row r="45" spans="1:3" x14ac:dyDescent="0.15">
      <c r="A45" s="11" t="s">
        <v>2163</v>
      </c>
      <c r="B45" s="10" t="s">
        <v>2164</v>
      </c>
      <c r="C45" s="9" t="s">
        <v>2165</v>
      </c>
    </row>
    <row r="46" spans="1:3" x14ac:dyDescent="0.15">
      <c r="A46" s="11" t="s">
        <v>2166</v>
      </c>
      <c r="B46" s="10" t="s">
        <v>2167</v>
      </c>
      <c r="C46" s="9" t="s">
        <v>2168</v>
      </c>
    </row>
    <row r="47" spans="1:3" x14ac:dyDescent="0.15">
      <c r="A47" s="11" t="s">
        <v>2169</v>
      </c>
      <c r="B47" s="10" t="s">
        <v>2170</v>
      </c>
      <c r="C47" s="9" t="s">
        <v>2171</v>
      </c>
    </row>
    <row r="48" spans="1:3" x14ac:dyDescent="0.15">
      <c r="A48" s="11" t="s">
        <v>2172</v>
      </c>
      <c r="B48" s="10" t="s">
        <v>2173</v>
      </c>
      <c r="C48" s="9" t="s">
        <v>2174</v>
      </c>
    </row>
    <row r="49" spans="1:3" x14ac:dyDescent="0.15">
      <c r="A49" s="11" t="s">
        <v>2175</v>
      </c>
      <c r="B49" s="10" t="s">
        <v>2176</v>
      </c>
      <c r="C49" s="9" t="s">
        <v>2177</v>
      </c>
    </row>
    <row r="50" spans="1:3" x14ac:dyDescent="0.15">
      <c r="A50" s="11" t="s">
        <v>2178</v>
      </c>
      <c r="B50" s="10" t="s">
        <v>2179</v>
      </c>
      <c r="C50" s="9" t="s">
        <v>2180</v>
      </c>
    </row>
    <row r="51" spans="1:3" x14ac:dyDescent="0.15">
      <c r="A51" s="11" t="s">
        <v>2181</v>
      </c>
      <c r="B51" s="10" t="s">
        <v>2144</v>
      </c>
      <c r="C51" s="9" t="s">
        <v>2145</v>
      </c>
    </row>
    <row r="52" spans="1:3" x14ac:dyDescent="0.15">
      <c r="A52" s="14" t="s">
        <v>2182</v>
      </c>
      <c r="B52" s="13" t="s">
        <v>2183</v>
      </c>
      <c r="C52" s="12" t="s">
        <v>2184</v>
      </c>
    </row>
    <row r="53" spans="1:3" x14ac:dyDescent="0.15">
      <c r="A53" s="11" t="s">
        <v>2185</v>
      </c>
      <c r="B53" s="10" t="s">
        <v>2186</v>
      </c>
      <c r="C53" s="9" t="s">
        <v>2187</v>
      </c>
    </row>
    <row r="54" spans="1:3" x14ac:dyDescent="0.15">
      <c r="A54" s="11" t="s">
        <v>508</v>
      </c>
      <c r="B54" s="10" t="s">
        <v>2188</v>
      </c>
      <c r="C54" s="9" t="s">
        <v>2189</v>
      </c>
    </row>
    <row r="55" spans="1:3" x14ac:dyDescent="0.15">
      <c r="A55" s="11" t="s">
        <v>2190</v>
      </c>
      <c r="B55" s="10" t="s">
        <v>2191</v>
      </c>
      <c r="C55" s="9" t="s">
        <v>2192</v>
      </c>
    </row>
    <row r="56" spans="1:3" x14ac:dyDescent="0.15">
      <c r="A56" s="11" t="s">
        <v>176</v>
      </c>
      <c r="B56" s="10" t="s">
        <v>2193</v>
      </c>
      <c r="C56" s="9" t="s">
        <v>2194</v>
      </c>
    </row>
    <row r="57" spans="1:3" x14ac:dyDescent="0.15">
      <c r="A57" s="11" t="s">
        <v>667</v>
      </c>
      <c r="B57" s="10" t="s">
        <v>2195</v>
      </c>
      <c r="C57" s="9" t="s">
        <v>2196</v>
      </c>
    </row>
    <row r="58" spans="1:3" x14ac:dyDescent="0.15">
      <c r="A58" s="11" t="s">
        <v>1224</v>
      </c>
      <c r="B58" s="10" t="s">
        <v>2197</v>
      </c>
      <c r="C58" s="9" t="s">
        <v>2198</v>
      </c>
    </row>
    <row r="59" spans="1:3" x14ac:dyDescent="0.15">
      <c r="A59" s="11" t="s">
        <v>2199</v>
      </c>
      <c r="B59" s="10" t="s">
        <v>2200</v>
      </c>
      <c r="C59" s="9" t="s">
        <v>2201</v>
      </c>
    </row>
    <row r="60" spans="1:3" x14ac:dyDescent="0.15">
      <c r="A60" s="11" t="s">
        <v>2202</v>
      </c>
      <c r="B60" s="10" t="s">
        <v>2203</v>
      </c>
      <c r="C60" s="9" t="s">
        <v>2204</v>
      </c>
    </row>
    <row r="61" spans="1:3" x14ac:dyDescent="0.15">
      <c r="A61" s="11" t="s">
        <v>2205</v>
      </c>
      <c r="B61" s="10" t="s">
        <v>2206</v>
      </c>
      <c r="C61" s="9" t="s">
        <v>2207</v>
      </c>
    </row>
    <row r="62" spans="1:3" x14ac:dyDescent="0.15">
      <c r="A62" s="11" t="s">
        <v>2208</v>
      </c>
      <c r="B62" s="10" t="s">
        <v>2209</v>
      </c>
      <c r="C62" s="9" t="s">
        <v>2210</v>
      </c>
    </row>
    <row r="63" spans="1:3" x14ac:dyDescent="0.15">
      <c r="A63" s="14" t="s">
        <v>2211</v>
      </c>
      <c r="B63" s="13" t="s">
        <v>2212</v>
      </c>
      <c r="C63" s="12" t="s">
        <v>2213</v>
      </c>
    </row>
    <row r="64" spans="1:3" x14ac:dyDescent="0.15">
      <c r="A64" s="11" t="s">
        <v>502</v>
      </c>
      <c r="B64" s="10" t="s">
        <v>2214</v>
      </c>
      <c r="C64" s="9" t="s">
        <v>2084</v>
      </c>
    </row>
    <row r="65" spans="1:3" x14ac:dyDescent="0.15">
      <c r="A65" s="11" t="s">
        <v>2215</v>
      </c>
      <c r="B65" s="10" t="s">
        <v>2216</v>
      </c>
      <c r="C65" s="9" t="s">
        <v>2217</v>
      </c>
    </row>
    <row r="66" spans="1:3" x14ac:dyDescent="0.15">
      <c r="A66" s="11" t="s">
        <v>2218</v>
      </c>
      <c r="B66" s="10" t="s">
        <v>2219</v>
      </c>
      <c r="C66" s="9" t="s">
        <v>2220</v>
      </c>
    </row>
    <row r="67" spans="1:3" x14ac:dyDescent="0.15">
      <c r="A67" s="11" t="s">
        <v>2221</v>
      </c>
      <c r="B67" s="10" t="s">
        <v>2222</v>
      </c>
      <c r="C67" s="9" t="s">
        <v>2223</v>
      </c>
    </row>
    <row r="68" spans="1:3" x14ac:dyDescent="0.15">
      <c r="A68" s="11" t="s">
        <v>2224</v>
      </c>
      <c r="B68" s="10" t="s">
        <v>2225</v>
      </c>
      <c r="C68" s="9" t="s">
        <v>2226</v>
      </c>
    </row>
    <row r="69" spans="1:3" x14ac:dyDescent="0.15">
      <c r="A69" s="11" t="s">
        <v>2227</v>
      </c>
      <c r="B69" s="10" t="s">
        <v>2228</v>
      </c>
      <c r="C69" s="9" t="s">
        <v>2229</v>
      </c>
    </row>
    <row r="70" spans="1:3" x14ac:dyDescent="0.15">
      <c r="A70" s="11" t="s">
        <v>1324</v>
      </c>
      <c r="B70" s="10" t="s">
        <v>2230</v>
      </c>
      <c r="C70" s="9" t="s">
        <v>2231</v>
      </c>
    </row>
    <row r="71" spans="1:3" x14ac:dyDescent="0.15">
      <c r="A71" s="11" t="s">
        <v>2232</v>
      </c>
      <c r="B71" s="10" t="s">
        <v>2233</v>
      </c>
      <c r="C71" s="9" t="s">
        <v>2234</v>
      </c>
    </row>
    <row r="72" spans="1:3" x14ac:dyDescent="0.15">
      <c r="A72" s="14" t="s">
        <v>2235</v>
      </c>
      <c r="B72" s="13" t="s">
        <v>2236</v>
      </c>
      <c r="C72" s="12" t="s">
        <v>2237</v>
      </c>
    </row>
    <row r="73" spans="1:3" x14ac:dyDescent="0.15">
      <c r="A73" s="11" t="s">
        <v>2238</v>
      </c>
      <c r="B73" s="10" t="s">
        <v>2239</v>
      </c>
      <c r="C73" s="9" t="s">
        <v>2084</v>
      </c>
    </row>
    <row r="74" spans="1:3" x14ac:dyDescent="0.15">
      <c r="A74" s="11" t="s">
        <v>2240</v>
      </c>
      <c r="B74" s="10" t="s">
        <v>2241</v>
      </c>
      <c r="C74" s="9" t="s">
        <v>2242</v>
      </c>
    </row>
    <row r="75" spans="1:3" x14ac:dyDescent="0.15">
      <c r="A75" s="11" t="s">
        <v>2243</v>
      </c>
      <c r="B75" s="10" t="s">
        <v>2244</v>
      </c>
      <c r="C75" s="9" t="s">
        <v>2084</v>
      </c>
    </row>
    <row r="76" spans="1:3" x14ac:dyDescent="0.15">
      <c r="A76" s="11" t="s">
        <v>2245</v>
      </c>
      <c r="B76" s="10" t="s">
        <v>2246</v>
      </c>
      <c r="C76" s="9" t="s">
        <v>2247</v>
      </c>
    </row>
    <row r="77" spans="1:3" x14ac:dyDescent="0.15">
      <c r="A77" s="11" t="s">
        <v>2248</v>
      </c>
      <c r="B77" s="10" t="s">
        <v>2249</v>
      </c>
      <c r="C77" s="9" t="s">
        <v>2250</v>
      </c>
    </row>
    <row r="78" spans="1:3" x14ac:dyDescent="0.15">
      <c r="A78" s="11" t="s">
        <v>2251</v>
      </c>
      <c r="B78" s="10" t="s">
        <v>2252</v>
      </c>
      <c r="C78" s="9" t="s">
        <v>2253</v>
      </c>
    </row>
    <row r="79" spans="1:3" x14ac:dyDescent="0.15">
      <c r="A79" s="11" t="s">
        <v>2254</v>
      </c>
      <c r="B79" s="10" t="s">
        <v>2255</v>
      </c>
      <c r="C79" s="9" t="s">
        <v>2256</v>
      </c>
    </row>
    <row r="80" spans="1:3" x14ac:dyDescent="0.15">
      <c r="A80" s="11" t="s">
        <v>2257</v>
      </c>
      <c r="B80" s="10" t="s">
        <v>2258</v>
      </c>
      <c r="C80" s="9" t="s">
        <v>2259</v>
      </c>
    </row>
    <row r="81" spans="1:3" x14ac:dyDescent="0.15">
      <c r="A81" s="11" t="s">
        <v>2260</v>
      </c>
      <c r="B81" s="10" t="s">
        <v>2261</v>
      </c>
      <c r="C81" s="9" t="s">
        <v>2262</v>
      </c>
    </row>
    <row r="82" spans="1:3" x14ac:dyDescent="0.15">
      <c r="A82" s="14" t="s">
        <v>2263</v>
      </c>
      <c r="B82" s="13" t="s">
        <v>2264</v>
      </c>
      <c r="C82" s="12" t="s">
        <v>2265</v>
      </c>
    </row>
    <row r="83" spans="1:3" x14ac:dyDescent="0.15">
      <c r="A83" s="11" t="s">
        <v>1294</v>
      </c>
      <c r="B83" s="10" t="s">
        <v>2266</v>
      </c>
      <c r="C83" s="9" t="s">
        <v>2084</v>
      </c>
    </row>
    <row r="84" spans="1:3" x14ac:dyDescent="0.15">
      <c r="A84" s="11" t="s">
        <v>2267</v>
      </c>
      <c r="B84" s="10" t="s">
        <v>2268</v>
      </c>
      <c r="C84" s="9" t="s">
        <v>1043</v>
      </c>
    </row>
    <row r="85" spans="1:3" x14ac:dyDescent="0.15">
      <c r="A85" s="11" t="s">
        <v>154</v>
      </c>
      <c r="B85" s="10" t="s">
        <v>2269</v>
      </c>
      <c r="C85" s="9" t="s">
        <v>2084</v>
      </c>
    </row>
    <row r="86" spans="1:3" x14ac:dyDescent="0.15">
      <c r="A86" s="11" t="s">
        <v>2270</v>
      </c>
      <c r="B86" s="10" t="s">
        <v>2271</v>
      </c>
      <c r="C86" s="9" t="s">
        <v>2272</v>
      </c>
    </row>
    <row r="87" spans="1:3" x14ac:dyDescent="0.15">
      <c r="A87" s="11" t="s">
        <v>784</v>
      </c>
      <c r="B87" s="10" t="s">
        <v>2273</v>
      </c>
      <c r="C87" s="9" t="s">
        <v>2274</v>
      </c>
    </row>
    <row r="88" spans="1:3" x14ac:dyDescent="0.15">
      <c r="A88" s="11" t="s">
        <v>371</v>
      </c>
      <c r="B88" s="10" t="s">
        <v>2275</v>
      </c>
      <c r="C88" s="9" t="s">
        <v>2276</v>
      </c>
    </row>
    <row r="89" spans="1:3" x14ac:dyDescent="0.15">
      <c r="A89" s="11" t="s">
        <v>2277</v>
      </c>
      <c r="B89" s="10" t="s">
        <v>2278</v>
      </c>
      <c r="C89" s="9" t="s">
        <v>2279</v>
      </c>
    </row>
    <row r="90" spans="1:3" x14ac:dyDescent="0.15">
      <c r="A90" s="11" t="s">
        <v>2280</v>
      </c>
      <c r="B90" s="10" t="s">
        <v>2281</v>
      </c>
      <c r="C90" s="9" t="s">
        <v>2084</v>
      </c>
    </row>
    <row r="91" spans="1:3" x14ac:dyDescent="0.15">
      <c r="A91" s="11" t="s">
        <v>2282</v>
      </c>
      <c r="B91" s="10" t="s">
        <v>2283</v>
      </c>
      <c r="C91" s="9" t="s">
        <v>2284</v>
      </c>
    </row>
    <row r="92" spans="1:3" x14ac:dyDescent="0.15">
      <c r="A92" s="11" t="s">
        <v>2285</v>
      </c>
      <c r="B92" s="10" t="s">
        <v>2286</v>
      </c>
      <c r="C92" s="9" t="s">
        <v>2287</v>
      </c>
    </row>
    <row r="93" spans="1:3" x14ac:dyDescent="0.15">
      <c r="A93" s="11" t="s">
        <v>2288</v>
      </c>
      <c r="B93" s="10" t="s">
        <v>2289</v>
      </c>
      <c r="C93" s="9" t="s">
        <v>2290</v>
      </c>
    </row>
    <row r="94" spans="1:3" x14ac:dyDescent="0.15">
      <c r="A94" s="11" t="s">
        <v>2291</v>
      </c>
      <c r="B94" s="10" t="s">
        <v>2292</v>
      </c>
      <c r="C94" s="9" t="s">
        <v>2293</v>
      </c>
    </row>
    <row r="95" spans="1:3" x14ac:dyDescent="0.15">
      <c r="A95" s="11" t="s">
        <v>2294</v>
      </c>
      <c r="B95" s="10" t="s">
        <v>2295</v>
      </c>
      <c r="C95" s="9" t="s">
        <v>2296</v>
      </c>
    </row>
    <row r="96" spans="1:3" x14ac:dyDescent="0.15">
      <c r="A96" s="11" t="s">
        <v>2297</v>
      </c>
      <c r="B96" s="10" t="s">
        <v>2298</v>
      </c>
      <c r="C96" s="9" t="s">
        <v>2299</v>
      </c>
    </row>
    <row r="97" spans="1:3" x14ac:dyDescent="0.15">
      <c r="A97" s="14" t="s">
        <v>2300</v>
      </c>
      <c r="B97" s="13" t="s">
        <v>2301</v>
      </c>
      <c r="C97" s="12" t="s">
        <v>2302</v>
      </c>
    </row>
    <row r="98" spans="1:3" x14ac:dyDescent="0.15">
      <c r="A98" s="11" t="s">
        <v>2303</v>
      </c>
      <c r="B98" s="10" t="s">
        <v>2304</v>
      </c>
      <c r="C98" s="9" t="s">
        <v>2305</v>
      </c>
    </row>
    <row r="99" spans="1:3" x14ac:dyDescent="0.15">
      <c r="A99" s="11" t="s">
        <v>2306</v>
      </c>
      <c r="B99" s="10" t="s">
        <v>2307</v>
      </c>
      <c r="C99" s="9" t="s">
        <v>2308</v>
      </c>
    </row>
    <row r="100" spans="1:3" x14ac:dyDescent="0.15">
      <c r="A100" s="14" t="s">
        <v>2309</v>
      </c>
      <c r="B100" s="13" t="s">
        <v>2310</v>
      </c>
      <c r="C100" s="12" t="s">
        <v>2311</v>
      </c>
    </row>
    <row r="101" spans="1:3" x14ac:dyDescent="0.15">
      <c r="A101" s="11" t="s">
        <v>2312</v>
      </c>
      <c r="B101" s="10" t="s">
        <v>2313</v>
      </c>
      <c r="C101" s="9" t="s">
        <v>2314</v>
      </c>
    </row>
    <row r="102" spans="1:3" x14ac:dyDescent="0.15">
      <c r="A102" s="14" t="s">
        <v>2315</v>
      </c>
      <c r="B102" s="13" t="s">
        <v>2316</v>
      </c>
      <c r="C102" s="12" t="s">
        <v>2317</v>
      </c>
    </row>
    <row r="103" spans="1:3" x14ac:dyDescent="0.15">
      <c r="A103" s="14" t="s">
        <v>2318</v>
      </c>
      <c r="B103" s="13" t="s">
        <v>2049</v>
      </c>
      <c r="C103" s="12" t="s">
        <v>2050</v>
      </c>
    </row>
    <row r="104" spans="1:3" x14ac:dyDescent="0.15">
      <c r="A104" s="11" t="s">
        <v>2319</v>
      </c>
      <c r="B104" s="10" t="s">
        <v>2052</v>
      </c>
      <c r="C104" s="9" t="s">
        <v>2053</v>
      </c>
    </row>
    <row r="105" spans="1:3" x14ac:dyDescent="0.15">
      <c r="A105" s="11" t="s">
        <v>2320</v>
      </c>
      <c r="B105" s="10" t="s">
        <v>2055</v>
      </c>
      <c r="C105" s="9" t="s">
        <v>2056</v>
      </c>
    </row>
    <row r="106" spans="1:3" x14ac:dyDescent="0.15">
      <c r="A106" s="11" t="s">
        <v>2321</v>
      </c>
      <c r="B106" s="10" t="s">
        <v>2058</v>
      </c>
      <c r="C106" s="9" t="s">
        <v>2059</v>
      </c>
    </row>
    <row r="107" spans="1:3" x14ac:dyDescent="0.15">
      <c r="A107" s="11" t="s">
        <v>2322</v>
      </c>
      <c r="B107" s="10" t="s">
        <v>2060</v>
      </c>
      <c r="C107" s="9" t="s">
        <v>2061</v>
      </c>
    </row>
    <row r="108" spans="1:3" x14ac:dyDescent="0.15">
      <c r="A108" s="11" t="s">
        <v>2323</v>
      </c>
      <c r="B108" s="10" t="s">
        <v>2063</v>
      </c>
      <c r="C108" s="9" t="s">
        <v>2064</v>
      </c>
    </row>
    <row r="109" spans="1:3" x14ac:dyDescent="0.15">
      <c r="A109" s="11" t="s">
        <v>2324</v>
      </c>
      <c r="B109" s="10" t="s">
        <v>2066</v>
      </c>
      <c r="C109" s="9" t="s">
        <v>2067</v>
      </c>
    </row>
    <row r="110" spans="1:3" x14ac:dyDescent="0.15">
      <c r="A110" s="11" t="s">
        <v>2325</v>
      </c>
      <c r="B110" s="10" t="s">
        <v>2069</v>
      </c>
      <c r="C110" s="9" t="s">
        <v>2070</v>
      </c>
    </row>
    <row r="111" spans="1:3" x14ac:dyDescent="0.15">
      <c r="A111" s="11" t="s">
        <v>2326</v>
      </c>
      <c r="B111" s="10" t="s">
        <v>2072</v>
      </c>
      <c r="C111" s="9" t="s">
        <v>2073</v>
      </c>
    </row>
    <row r="112" spans="1:3" x14ac:dyDescent="0.15">
      <c r="A112" s="11" t="s">
        <v>2327</v>
      </c>
      <c r="B112" s="10" t="s">
        <v>2075</v>
      </c>
      <c r="C112" s="9" t="s">
        <v>2076</v>
      </c>
    </row>
    <row r="113" spans="1:3" x14ac:dyDescent="0.15">
      <c r="A113" s="11" t="s">
        <v>2328</v>
      </c>
      <c r="B113" s="10" t="s">
        <v>2078</v>
      </c>
      <c r="C113" s="9" t="s">
        <v>2079</v>
      </c>
    </row>
    <row r="114" spans="1:3" x14ac:dyDescent="0.15">
      <c r="A114" s="14" t="s">
        <v>2329</v>
      </c>
      <c r="B114" s="13" t="s">
        <v>2330</v>
      </c>
      <c r="C114" s="12" t="s">
        <v>2331</v>
      </c>
    </row>
    <row r="115" spans="1:3" x14ac:dyDescent="0.15">
      <c r="A115" s="11" t="s">
        <v>2332</v>
      </c>
      <c r="B115" s="10" t="s">
        <v>2333</v>
      </c>
      <c r="C115" s="9" t="s">
        <v>2334</v>
      </c>
    </row>
    <row r="116" spans="1:3" x14ac:dyDescent="0.15">
      <c r="A116" s="11" t="s">
        <v>2335</v>
      </c>
      <c r="B116" s="10" t="s">
        <v>2336</v>
      </c>
      <c r="C116" s="9" t="s">
        <v>2084</v>
      </c>
    </row>
    <row r="117" spans="1:3" x14ac:dyDescent="0.15">
      <c r="A117" s="11" t="s">
        <v>2337</v>
      </c>
      <c r="B117" s="10" t="s">
        <v>2338</v>
      </c>
      <c r="C117" s="9" t="s">
        <v>2339</v>
      </c>
    </row>
    <row r="118" spans="1:3" x14ac:dyDescent="0.15">
      <c r="A118" s="11" t="s">
        <v>2340</v>
      </c>
      <c r="B118" s="10" t="s">
        <v>2341</v>
      </c>
      <c r="C118" s="9" t="s">
        <v>2342</v>
      </c>
    </row>
    <row r="119" spans="1:3" x14ac:dyDescent="0.15">
      <c r="A119" s="11" t="s">
        <v>2343</v>
      </c>
      <c r="B119" s="10" t="s">
        <v>2344</v>
      </c>
      <c r="C119" s="9" t="s">
        <v>2345</v>
      </c>
    </row>
    <row r="120" spans="1:3" x14ac:dyDescent="0.15">
      <c r="A120" s="11" t="s">
        <v>2346</v>
      </c>
      <c r="B120" s="10" t="s">
        <v>2347</v>
      </c>
      <c r="C120" s="9" t="s">
        <v>2348</v>
      </c>
    </row>
    <row r="121" spans="1:3" x14ac:dyDescent="0.15">
      <c r="A121" s="11" t="s">
        <v>2349</v>
      </c>
      <c r="B121" s="10" t="s">
        <v>2350</v>
      </c>
      <c r="C121" s="9" t="s">
        <v>2351</v>
      </c>
    </row>
    <row r="122" spans="1:3" x14ac:dyDescent="0.15">
      <c r="A122" s="11" t="s">
        <v>2352</v>
      </c>
      <c r="B122" s="10" t="s">
        <v>2353</v>
      </c>
      <c r="C122" s="9" t="s">
        <v>2354</v>
      </c>
    </row>
    <row r="123" spans="1:3" x14ac:dyDescent="0.15">
      <c r="A123" s="11" t="s">
        <v>2355</v>
      </c>
      <c r="B123" s="10" t="s">
        <v>2356</v>
      </c>
      <c r="C123" s="9" t="s">
        <v>2357</v>
      </c>
    </row>
    <row r="124" spans="1:3" x14ac:dyDescent="0.15">
      <c r="A124" s="11" t="s">
        <v>2358</v>
      </c>
      <c r="B124" s="10" t="s">
        <v>2359</v>
      </c>
      <c r="C124" s="9" t="s">
        <v>2084</v>
      </c>
    </row>
    <row r="125" spans="1:3" x14ac:dyDescent="0.15">
      <c r="A125" s="11" t="s">
        <v>2360</v>
      </c>
      <c r="B125" s="10" t="s">
        <v>2361</v>
      </c>
      <c r="C125" s="9" t="s">
        <v>2362</v>
      </c>
    </row>
    <row r="126" spans="1:3" x14ac:dyDescent="0.15">
      <c r="A126" s="11" t="s">
        <v>2363</v>
      </c>
      <c r="B126" s="10" t="s">
        <v>2364</v>
      </c>
      <c r="C126" s="9" t="s">
        <v>2365</v>
      </c>
    </row>
    <row r="127" spans="1:3" x14ac:dyDescent="0.15">
      <c r="A127" s="11" t="s">
        <v>2366</v>
      </c>
      <c r="B127" s="10" t="s">
        <v>2367</v>
      </c>
      <c r="C127" s="9" t="s">
        <v>2368</v>
      </c>
    </row>
    <row r="128" spans="1:3" x14ac:dyDescent="0.15">
      <c r="A128" s="11" t="s">
        <v>1185</v>
      </c>
      <c r="B128" s="10" t="s">
        <v>2369</v>
      </c>
      <c r="C128" s="9" t="s">
        <v>2370</v>
      </c>
    </row>
    <row r="129" spans="1:3" x14ac:dyDescent="0.15">
      <c r="A129" s="11" t="s">
        <v>265</v>
      </c>
      <c r="B129" s="10" t="s">
        <v>2371</v>
      </c>
      <c r="C129" s="9" t="s">
        <v>2372</v>
      </c>
    </row>
    <row r="130" spans="1:3" x14ac:dyDescent="0.15">
      <c r="A130" s="11" t="s">
        <v>2373</v>
      </c>
      <c r="B130" s="10" t="s">
        <v>2374</v>
      </c>
      <c r="C130" s="9" t="s">
        <v>2375</v>
      </c>
    </row>
    <row r="131" spans="1:3" x14ac:dyDescent="0.15">
      <c r="A131" s="11" t="s">
        <v>2376</v>
      </c>
      <c r="B131" s="10" t="s">
        <v>2377</v>
      </c>
      <c r="C131" s="9" t="s">
        <v>2378</v>
      </c>
    </row>
    <row r="132" spans="1:3" x14ac:dyDescent="0.15">
      <c r="A132" s="11" t="s">
        <v>2379</v>
      </c>
      <c r="B132" s="10" t="s">
        <v>2380</v>
      </c>
      <c r="C132" s="9" t="s">
        <v>2381</v>
      </c>
    </row>
    <row r="133" spans="1:3" x14ac:dyDescent="0.15">
      <c r="A133" s="11" t="s">
        <v>2382</v>
      </c>
      <c r="B133" s="10" t="s">
        <v>2383</v>
      </c>
      <c r="C133" s="9" t="s">
        <v>1682</v>
      </c>
    </row>
    <row r="134" spans="1:3" x14ac:dyDescent="0.15">
      <c r="A134" s="11" t="s">
        <v>2384</v>
      </c>
      <c r="B134" s="10" t="s">
        <v>2385</v>
      </c>
      <c r="C134" s="9" t="s">
        <v>2084</v>
      </c>
    </row>
    <row r="135" spans="1:3" x14ac:dyDescent="0.15">
      <c r="A135" s="11" t="s">
        <v>2386</v>
      </c>
      <c r="B135" s="10" t="s">
        <v>2387</v>
      </c>
      <c r="C135" s="9" t="s">
        <v>2388</v>
      </c>
    </row>
    <row r="136" spans="1:3" x14ac:dyDescent="0.15">
      <c r="A136" s="11" t="s">
        <v>2389</v>
      </c>
      <c r="B136" s="10" t="s">
        <v>2390</v>
      </c>
      <c r="C136" s="9" t="s">
        <v>2391</v>
      </c>
    </row>
    <row r="137" spans="1:3" x14ac:dyDescent="0.15">
      <c r="A137" s="11" t="s">
        <v>2392</v>
      </c>
      <c r="B137" s="10" t="s">
        <v>2393</v>
      </c>
      <c r="C137" s="9" t="s">
        <v>2394</v>
      </c>
    </row>
    <row r="138" spans="1:3" x14ac:dyDescent="0.15">
      <c r="A138" s="11" t="s">
        <v>2395</v>
      </c>
      <c r="B138" s="10" t="s">
        <v>2396</v>
      </c>
      <c r="C138" s="9" t="s">
        <v>2397</v>
      </c>
    </row>
    <row r="139" spans="1:3" x14ac:dyDescent="0.15">
      <c r="A139" s="11" t="s">
        <v>2398</v>
      </c>
      <c r="B139" s="10" t="s">
        <v>2399</v>
      </c>
      <c r="C139" s="9" t="s">
        <v>2400</v>
      </c>
    </row>
    <row r="140" spans="1:3" x14ac:dyDescent="0.15">
      <c r="A140" s="11" t="s">
        <v>2401</v>
      </c>
      <c r="B140" s="10" t="s">
        <v>2402</v>
      </c>
      <c r="C140" s="9" t="s">
        <v>2403</v>
      </c>
    </row>
    <row r="141" spans="1:3" x14ac:dyDescent="0.15">
      <c r="A141" s="11" t="s">
        <v>2404</v>
      </c>
      <c r="B141" s="10" t="s">
        <v>2405</v>
      </c>
      <c r="C141" s="9" t="s">
        <v>2145</v>
      </c>
    </row>
    <row r="142" spans="1:3" x14ac:dyDescent="0.15">
      <c r="A142" s="14" t="s">
        <v>2406</v>
      </c>
      <c r="B142" s="13" t="s">
        <v>2407</v>
      </c>
      <c r="C142" s="12" t="s">
        <v>2408</v>
      </c>
    </row>
    <row r="143" spans="1:3" x14ac:dyDescent="0.15">
      <c r="A143" s="11" t="s">
        <v>2409</v>
      </c>
      <c r="B143" s="10" t="s">
        <v>2410</v>
      </c>
      <c r="C143" s="9" t="s">
        <v>2411</v>
      </c>
    </row>
    <row r="144" spans="1:3" x14ac:dyDescent="0.15">
      <c r="A144" s="11" t="s">
        <v>2412</v>
      </c>
      <c r="B144" s="10" t="s">
        <v>2413</v>
      </c>
      <c r="C144" s="9" t="s">
        <v>2084</v>
      </c>
    </row>
    <row r="145" spans="1:3" x14ac:dyDescent="0.15">
      <c r="A145" s="11" t="s">
        <v>1013</v>
      </c>
      <c r="B145" s="10" t="s">
        <v>2414</v>
      </c>
      <c r="C145" s="9" t="s">
        <v>2415</v>
      </c>
    </row>
    <row r="146" spans="1:3" x14ac:dyDescent="0.15">
      <c r="A146" s="11" t="s">
        <v>624</v>
      </c>
      <c r="B146" s="10" t="s">
        <v>2416</v>
      </c>
      <c r="C146" s="9" t="s">
        <v>2417</v>
      </c>
    </row>
    <row r="147" spans="1:3" x14ac:dyDescent="0.15">
      <c r="A147" s="11" t="s">
        <v>2418</v>
      </c>
      <c r="B147" s="10" t="s">
        <v>2419</v>
      </c>
      <c r="C147" s="9" t="s">
        <v>2420</v>
      </c>
    </row>
    <row r="148" spans="1:3" x14ac:dyDescent="0.15">
      <c r="A148" s="11" t="s">
        <v>2421</v>
      </c>
      <c r="B148" s="10" t="s">
        <v>2422</v>
      </c>
      <c r="C148" s="9" t="s">
        <v>2423</v>
      </c>
    </row>
    <row r="149" spans="1:3" x14ac:dyDescent="0.15">
      <c r="A149" s="11" t="s">
        <v>2424</v>
      </c>
      <c r="B149" s="10" t="s">
        <v>2425</v>
      </c>
      <c r="C149" s="9" t="s">
        <v>2426</v>
      </c>
    </row>
    <row r="150" spans="1:3" x14ac:dyDescent="0.15">
      <c r="A150" s="11" t="s">
        <v>2427</v>
      </c>
      <c r="B150" s="10" t="s">
        <v>2428</v>
      </c>
      <c r="C150" s="9" t="s">
        <v>2084</v>
      </c>
    </row>
    <row r="151" spans="1:3" x14ac:dyDescent="0.15">
      <c r="A151" s="11" t="s">
        <v>2429</v>
      </c>
      <c r="B151" s="10" t="s">
        <v>2430</v>
      </c>
      <c r="C151" s="9" t="s">
        <v>2431</v>
      </c>
    </row>
    <row r="152" spans="1:3" x14ac:dyDescent="0.15">
      <c r="A152" s="11" t="s">
        <v>2432</v>
      </c>
      <c r="B152" s="10" t="s">
        <v>2433</v>
      </c>
      <c r="C152" s="9" t="s">
        <v>2434</v>
      </c>
    </row>
    <row r="153" spans="1:3" x14ac:dyDescent="0.15">
      <c r="A153" s="11" t="s">
        <v>2435</v>
      </c>
      <c r="B153" s="10" t="s">
        <v>2436</v>
      </c>
      <c r="C153" s="9" t="s">
        <v>2437</v>
      </c>
    </row>
    <row r="154" spans="1:3" x14ac:dyDescent="0.15">
      <c r="A154" s="11" t="s">
        <v>2438</v>
      </c>
      <c r="B154" s="10" t="s">
        <v>2439</v>
      </c>
      <c r="C154" s="9" t="s">
        <v>2440</v>
      </c>
    </row>
    <row r="155" spans="1:3" x14ac:dyDescent="0.15">
      <c r="A155" s="11" t="s">
        <v>2441</v>
      </c>
      <c r="B155" s="10" t="s">
        <v>2442</v>
      </c>
      <c r="C155" s="9" t="s">
        <v>2253</v>
      </c>
    </row>
    <row r="156" spans="1:3" x14ac:dyDescent="0.15">
      <c r="A156" s="11" t="s">
        <v>2443</v>
      </c>
      <c r="B156" s="10" t="s">
        <v>2444</v>
      </c>
      <c r="C156" s="9" t="s">
        <v>2445</v>
      </c>
    </row>
    <row r="157" spans="1:3" x14ac:dyDescent="0.15">
      <c r="A157" s="11" t="s">
        <v>2446</v>
      </c>
      <c r="B157" s="10" t="s">
        <v>2447</v>
      </c>
      <c r="C157" s="9" t="s">
        <v>2448</v>
      </c>
    </row>
    <row r="158" spans="1:3" x14ac:dyDescent="0.15">
      <c r="A158" s="11" t="s">
        <v>2449</v>
      </c>
      <c r="B158" s="10" t="s">
        <v>2450</v>
      </c>
      <c r="C158" s="9" t="s">
        <v>2451</v>
      </c>
    </row>
    <row r="159" spans="1:3" x14ac:dyDescent="0.15">
      <c r="A159" s="11" t="s">
        <v>2452</v>
      </c>
      <c r="B159" s="10" t="s">
        <v>2453</v>
      </c>
      <c r="C159" s="9" t="s">
        <v>2454</v>
      </c>
    </row>
    <row r="160" spans="1:3" x14ac:dyDescent="0.15">
      <c r="A160" s="11" t="s">
        <v>2455</v>
      </c>
      <c r="B160" s="10" t="s">
        <v>2456</v>
      </c>
      <c r="C160" s="9" t="s">
        <v>2457</v>
      </c>
    </row>
    <row r="161" spans="1:3" x14ac:dyDescent="0.15">
      <c r="A161" s="11" t="s">
        <v>2458</v>
      </c>
      <c r="B161" s="10" t="s">
        <v>2459</v>
      </c>
      <c r="C161" s="9" t="s">
        <v>2084</v>
      </c>
    </row>
    <row r="162" spans="1:3" x14ac:dyDescent="0.15">
      <c r="A162" s="11" t="s">
        <v>2460</v>
      </c>
      <c r="B162" s="10" t="s">
        <v>2461</v>
      </c>
      <c r="C162" s="9" t="s">
        <v>2462</v>
      </c>
    </row>
    <row r="163" spans="1:3" x14ac:dyDescent="0.15">
      <c r="A163" s="11" t="s">
        <v>2463</v>
      </c>
      <c r="B163" s="10" t="s">
        <v>2464</v>
      </c>
      <c r="C163" s="9" t="s">
        <v>2465</v>
      </c>
    </row>
    <row r="164" spans="1:3" x14ac:dyDescent="0.15">
      <c r="A164" s="11" t="s">
        <v>2466</v>
      </c>
      <c r="B164" s="10" t="s">
        <v>2467</v>
      </c>
      <c r="C164" s="9" t="s">
        <v>2468</v>
      </c>
    </row>
    <row r="165" spans="1:3" x14ac:dyDescent="0.15">
      <c r="A165" s="11" t="s">
        <v>2469</v>
      </c>
      <c r="B165" s="10" t="s">
        <v>2470</v>
      </c>
      <c r="C165" s="9" t="s">
        <v>2471</v>
      </c>
    </row>
    <row r="166" spans="1:3" x14ac:dyDescent="0.15">
      <c r="A166" s="11" t="s">
        <v>2472</v>
      </c>
      <c r="B166" s="10" t="s">
        <v>2473</v>
      </c>
      <c r="C166" s="9" t="s">
        <v>2474</v>
      </c>
    </row>
    <row r="167" spans="1:3" x14ac:dyDescent="0.15">
      <c r="A167" s="11" t="s">
        <v>2475</v>
      </c>
      <c r="B167" s="10" t="s">
        <v>2476</v>
      </c>
      <c r="C167" s="9" t="s">
        <v>2145</v>
      </c>
    </row>
    <row r="168" spans="1:3" x14ac:dyDescent="0.15">
      <c r="A168" s="14" t="s">
        <v>2477</v>
      </c>
      <c r="B168" s="13" t="s">
        <v>2478</v>
      </c>
      <c r="C168" s="12" t="s">
        <v>2479</v>
      </c>
    </row>
    <row r="169" spans="1:3" x14ac:dyDescent="0.15">
      <c r="A169" s="11" t="s">
        <v>2480</v>
      </c>
      <c r="B169" s="10" t="s">
        <v>2481</v>
      </c>
      <c r="C169" s="9" t="s">
        <v>2084</v>
      </c>
    </row>
    <row r="170" spans="1:3" x14ac:dyDescent="0.15">
      <c r="A170" s="11" t="s">
        <v>736</v>
      </c>
      <c r="B170" s="10" t="s">
        <v>2482</v>
      </c>
      <c r="C170" s="9" t="s">
        <v>2483</v>
      </c>
    </row>
    <row r="171" spans="1:3" x14ac:dyDescent="0.15">
      <c r="A171" s="11" t="s">
        <v>2484</v>
      </c>
      <c r="B171" s="10" t="s">
        <v>2485</v>
      </c>
      <c r="C171" s="9" t="s">
        <v>2486</v>
      </c>
    </row>
    <row r="172" spans="1:3" x14ac:dyDescent="0.15">
      <c r="A172" s="11" t="s">
        <v>2487</v>
      </c>
      <c r="B172" s="10" t="s">
        <v>2488</v>
      </c>
      <c r="C172" s="9" t="s">
        <v>2489</v>
      </c>
    </row>
    <row r="173" spans="1:3" x14ac:dyDescent="0.15">
      <c r="A173" s="11" t="s">
        <v>2490</v>
      </c>
      <c r="B173" s="10" t="s">
        <v>2491</v>
      </c>
      <c r="C173" s="9" t="s">
        <v>2492</v>
      </c>
    </row>
    <row r="174" spans="1:3" x14ac:dyDescent="0.15">
      <c r="A174" s="11" t="s">
        <v>2493</v>
      </c>
      <c r="B174" s="10" t="s">
        <v>2494</v>
      </c>
      <c r="C174" s="9" t="s">
        <v>2495</v>
      </c>
    </row>
    <row r="175" spans="1:3" x14ac:dyDescent="0.15">
      <c r="A175" s="11" t="s">
        <v>2496</v>
      </c>
      <c r="B175" s="10" t="s">
        <v>2497</v>
      </c>
      <c r="C175" s="9" t="s">
        <v>2084</v>
      </c>
    </row>
    <row r="176" spans="1:3" x14ac:dyDescent="0.15">
      <c r="A176" s="11" t="s">
        <v>2498</v>
      </c>
      <c r="B176" s="10" t="s">
        <v>2499</v>
      </c>
      <c r="C176" s="9" t="s">
        <v>2500</v>
      </c>
    </row>
    <row r="177" spans="1:3" x14ac:dyDescent="0.15">
      <c r="A177" s="11" t="s">
        <v>386</v>
      </c>
      <c r="B177" s="10" t="s">
        <v>2501</v>
      </c>
      <c r="C177" s="9" t="s">
        <v>2502</v>
      </c>
    </row>
    <row r="178" spans="1:3" x14ac:dyDescent="0.15">
      <c r="A178" s="11" t="s">
        <v>2503</v>
      </c>
      <c r="B178" s="10" t="s">
        <v>2504</v>
      </c>
      <c r="C178" s="9" t="s">
        <v>2505</v>
      </c>
    </row>
    <row r="179" spans="1:3" x14ac:dyDescent="0.15">
      <c r="A179" s="11" t="s">
        <v>394</v>
      </c>
      <c r="B179" s="10" t="s">
        <v>2506</v>
      </c>
      <c r="C179" s="9" t="s">
        <v>2507</v>
      </c>
    </row>
    <row r="180" spans="1:3" x14ac:dyDescent="0.15">
      <c r="A180" s="11" t="s">
        <v>2508</v>
      </c>
      <c r="B180" s="10" t="s">
        <v>2509</v>
      </c>
      <c r="C180" s="9" t="s">
        <v>2510</v>
      </c>
    </row>
    <row r="181" spans="1:3" x14ac:dyDescent="0.15">
      <c r="A181" s="11" t="s">
        <v>1303</v>
      </c>
      <c r="B181" s="10" t="s">
        <v>2511</v>
      </c>
      <c r="C181" s="9" t="s">
        <v>2512</v>
      </c>
    </row>
    <row r="182" spans="1:3" x14ac:dyDescent="0.15">
      <c r="A182" s="11" t="s">
        <v>1379</v>
      </c>
      <c r="B182" s="10" t="s">
        <v>2513</v>
      </c>
      <c r="C182" s="9" t="s">
        <v>2514</v>
      </c>
    </row>
    <row r="183" spans="1:3" x14ac:dyDescent="0.15">
      <c r="A183" s="11" t="s">
        <v>406</v>
      </c>
      <c r="B183" s="10" t="s">
        <v>2515</v>
      </c>
      <c r="C183" s="9" t="s">
        <v>2516</v>
      </c>
    </row>
    <row r="184" spans="1:3" x14ac:dyDescent="0.15">
      <c r="A184" s="14" t="s">
        <v>2517</v>
      </c>
      <c r="B184" s="13" t="s">
        <v>2518</v>
      </c>
      <c r="C184" s="12" t="s">
        <v>2519</v>
      </c>
    </row>
    <row r="185" spans="1:3" x14ac:dyDescent="0.15">
      <c r="A185" s="14" t="s">
        <v>2520</v>
      </c>
      <c r="B185" s="13" t="s">
        <v>2049</v>
      </c>
      <c r="C185" s="12" t="s">
        <v>2050</v>
      </c>
    </row>
    <row r="186" spans="1:3" x14ac:dyDescent="0.15">
      <c r="A186" s="11" t="s">
        <v>2521</v>
      </c>
      <c r="B186" s="10" t="s">
        <v>2052</v>
      </c>
      <c r="C186" s="9" t="s">
        <v>2053</v>
      </c>
    </row>
    <row r="187" spans="1:3" x14ac:dyDescent="0.15">
      <c r="A187" s="11" t="s">
        <v>2522</v>
      </c>
      <c r="B187" s="10" t="s">
        <v>2055</v>
      </c>
      <c r="C187" s="9" t="s">
        <v>2056</v>
      </c>
    </row>
    <row r="188" spans="1:3" x14ac:dyDescent="0.15">
      <c r="A188" s="11" t="s">
        <v>2523</v>
      </c>
      <c r="B188" s="10" t="s">
        <v>2058</v>
      </c>
      <c r="C188" s="9" t="s">
        <v>2059</v>
      </c>
    </row>
    <row r="189" spans="1:3" x14ac:dyDescent="0.15">
      <c r="A189" s="11" t="s">
        <v>2524</v>
      </c>
      <c r="B189" s="10" t="s">
        <v>2060</v>
      </c>
      <c r="C189" s="9" t="s">
        <v>2061</v>
      </c>
    </row>
    <row r="190" spans="1:3" x14ac:dyDescent="0.15">
      <c r="A190" s="11" t="s">
        <v>2525</v>
      </c>
      <c r="B190" s="10" t="s">
        <v>2063</v>
      </c>
      <c r="C190" s="9" t="s">
        <v>2064</v>
      </c>
    </row>
    <row r="191" spans="1:3" x14ac:dyDescent="0.15">
      <c r="A191" s="11" t="s">
        <v>1173</v>
      </c>
      <c r="B191" s="10" t="s">
        <v>2066</v>
      </c>
      <c r="C191" s="9" t="s">
        <v>2067</v>
      </c>
    </row>
    <row r="192" spans="1:3" x14ac:dyDescent="0.15">
      <c r="A192" s="11" t="s">
        <v>2526</v>
      </c>
      <c r="B192" s="10" t="s">
        <v>2069</v>
      </c>
      <c r="C192" s="9" t="s">
        <v>2070</v>
      </c>
    </row>
    <row r="193" spans="1:3" x14ac:dyDescent="0.15">
      <c r="A193" s="11" t="s">
        <v>2527</v>
      </c>
      <c r="B193" s="10" t="s">
        <v>2072</v>
      </c>
      <c r="C193" s="9" t="s">
        <v>2073</v>
      </c>
    </row>
    <row r="194" spans="1:3" x14ac:dyDescent="0.15">
      <c r="A194" s="11" t="s">
        <v>2528</v>
      </c>
      <c r="B194" s="10" t="s">
        <v>2529</v>
      </c>
      <c r="C194" s="9" t="s">
        <v>2076</v>
      </c>
    </row>
    <row r="195" spans="1:3" x14ac:dyDescent="0.15">
      <c r="A195" s="11" t="s">
        <v>2530</v>
      </c>
      <c r="B195" s="10" t="s">
        <v>2531</v>
      </c>
      <c r="C195" s="9" t="s">
        <v>2079</v>
      </c>
    </row>
    <row r="196" spans="1:3" x14ac:dyDescent="0.15">
      <c r="A196" s="14" t="s">
        <v>2532</v>
      </c>
      <c r="B196" s="13" t="s">
        <v>2533</v>
      </c>
      <c r="C196" s="12" t="s">
        <v>2534</v>
      </c>
    </row>
    <row r="197" spans="1:3" x14ac:dyDescent="0.15">
      <c r="A197" s="11" t="s">
        <v>99</v>
      </c>
      <c r="B197" s="10" t="s">
        <v>2535</v>
      </c>
      <c r="C197" s="9" t="s">
        <v>2536</v>
      </c>
    </row>
    <row r="198" spans="1:3" x14ac:dyDescent="0.15">
      <c r="A198" s="11" t="s">
        <v>41</v>
      </c>
      <c r="B198" s="10" t="s">
        <v>2537</v>
      </c>
      <c r="C198" s="9" t="s">
        <v>2538</v>
      </c>
    </row>
    <row r="199" spans="1:3" x14ac:dyDescent="0.15">
      <c r="A199" s="11" t="s">
        <v>2539</v>
      </c>
      <c r="B199" s="10" t="s">
        <v>2533</v>
      </c>
      <c r="C199" s="9" t="s">
        <v>113</v>
      </c>
    </row>
    <row r="200" spans="1:3" x14ac:dyDescent="0.15">
      <c r="A200" s="11" t="s">
        <v>111</v>
      </c>
      <c r="B200" s="10" t="s">
        <v>2540</v>
      </c>
      <c r="C200" s="9" t="s">
        <v>2541</v>
      </c>
    </row>
    <row r="201" spans="1:3" x14ac:dyDescent="0.15">
      <c r="A201" s="11" t="s">
        <v>2542</v>
      </c>
      <c r="B201" s="10" t="s">
        <v>2543</v>
      </c>
      <c r="C201" s="9" t="s">
        <v>2544</v>
      </c>
    </row>
    <row r="202" spans="1:3" x14ac:dyDescent="0.15">
      <c r="A202" s="11" t="s">
        <v>183</v>
      </c>
      <c r="B202" s="10" t="s">
        <v>2545</v>
      </c>
      <c r="C202" s="9" t="s">
        <v>2546</v>
      </c>
    </row>
    <row r="203" spans="1:3" x14ac:dyDescent="0.15">
      <c r="A203" s="11" t="s">
        <v>218</v>
      </c>
      <c r="B203" s="10" t="s">
        <v>2547</v>
      </c>
      <c r="C203" s="9" t="s">
        <v>2548</v>
      </c>
    </row>
    <row r="204" spans="1:3" x14ac:dyDescent="0.15">
      <c r="A204" s="11" t="s">
        <v>296</v>
      </c>
      <c r="B204" s="10" t="s">
        <v>2549</v>
      </c>
      <c r="C204" s="9" t="s">
        <v>2550</v>
      </c>
    </row>
    <row r="205" spans="1:3" x14ac:dyDescent="0.15">
      <c r="A205" s="11" t="s">
        <v>322</v>
      </c>
      <c r="B205" s="10" t="s">
        <v>2551</v>
      </c>
      <c r="C205" s="9" t="s">
        <v>2552</v>
      </c>
    </row>
    <row r="206" spans="1:3" x14ac:dyDescent="0.15">
      <c r="A206" s="11" t="s">
        <v>359</v>
      </c>
      <c r="B206" s="10" t="s">
        <v>2553</v>
      </c>
      <c r="C206" s="9" t="s">
        <v>2554</v>
      </c>
    </row>
    <row r="207" spans="1:3" x14ac:dyDescent="0.15">
      <c r="A207" s="11" t="s">
        <v>1034</v>
      </c>
      <c r="B207" s="10" t="s">
        <v>2555</v>
      </c>
      <c r="C207" s="9" t="s">
        <v>1694</v>
      </c>
    </row>
    <row r="208" spans="1:3" x14ac:dyDescent="0.15">
      <c r="A208" s="11" t="s">
        <v>418</v>
      </c>
      <c r="B208" s="10" t="s">
        <v>2556</v>
      </c>
      <c r="C208" s="9" t="s">
        <v>2557</v>
      </c>
    </row>
    <row r="209" spans="1:3" x14ac:dyDescent="0.15">
      <c r="A209" s="11" t="s">
        <v>447</v>
      </c>
      <c r="B209" s="10" t="s">
        <v>2558</v>
      </c>
      <c r="C209" s="9" t="s">
        <v>2559</v>
      </c>
    </row>
    <row r="210" spans="1:3" x14ac:dyDescent="0.15">
      <c r="A210" s="11" t="s">
        <v>2560</v>
      </c>
      <c r="B210" s="10" t="s">
        <v>2561</v>
      </c>
      <c r="C210" s="9" t="s">
        <v>2562</v>
      </c>
    </row>
    <row r="211" spans="1:3" x14ac:dyDescent="0.15">
      <c r="A211" s="11" t="s">
        <v>515</v>
      </c>
      <c r="B211" s="10" t="s">
        <v>510</v>
      </c>
      <c r="C211" s="9" t="s">
        <v>2563</v>
      </c>
    </row>
    <row r="212" spans="1:3" x14ac:dyDescent="0.15">
      <c r="A212" s="11" t="s">
        <v>532</v>
      </c>
      <c r="B212" s="10" t="s">
        <v>2564</v>
      </c>
      <c r="C212" s="9" t="s">
        <v>2565</v>
      </c>
    </row>
    <row r="213" spans="1:3" x14ac:dyDescent="0.15">
      <c r="A213" s="11" t="s">
        <v>1122</v>
      </c>
      <c r="B213" s="10" t="s">
        <v>2566</v>
      </c>
      <c r="C213" s="9" t="s">
        <v>2567</v>
      </c>
    </row>
    <row r="214" spans="1:3" x14ac:dyDescent="0.15">
      <c r="A214" s="11" t="s">
        <v>563</v>
      </c>
      <c r="B214" s="10" t="s">
        <v>2568</v>
      </c>
      <c r="C214" s="9" t="s">
        <v>2569</v>
      </c>
    </row>
    <row r="215" spans="1:3" x14ac:dyDescent="0.15">
      <c r="A215" s="11" t="s">
        <v>315</v>
      </c>
      <c r="B215" s="10" t="s">
        <v>2570</v>
      </c>
      <c r="C215" s="9" t="s">
        <v>2571</v>
      </c>
    </row>
    <row r="216" spans="1:3" x14ac:dyDescent="0.15">
      <c r="A216" s="11" t="s">
        <v>2572</v>
      </c>
      <c r="B216" s="10" t="s">
        <v>2573</v>
      </c>
      <c r="C216" s="9" t="s">
        <v>2574</v>
      </c>
    </row>
    <row r="217" spans="1:3" x14ac:dyDescent="0.15">
      <c r="A217" s="11" t="s">
        <v>678</v>
      </c>
      <c r="B217" s="10" t="s">
        <v>2575</v>
      </c>
      <c r="C217" s="9" t="s">
        <v>2576</v>
      </c>
    </row>
    <row r="218" spans="1:3" x14ac:dyDescent="0.15">
      <c r="A218" s="11" t="s">
        <v>1339</v>
      </c>
      <c r="B218" s="10" t="s">
        <v>2577</v>
      </c>
      <c r="C218" s="9" t="s">
        <v>2578</v>
      </c>
    </row>
    <row r="219" spans="1:3" x14ac:dyDescent="0.15">
      <c r="A219" s="11" t="s">
        <v>1502</v>
      </c>
      <c r="B219" s="10" t="s">
        <v>2579</v>
      </c>
      <c r="C219" s="9" t="s">
        <v>2580</v>
      </c>
    </row>
    <row r="220" spans="1:3" x14ac:dyDescent="0.15">
      <c r="A220" s="11" t="s">
        <v>684</v>
      </c>
      <c r="B220" s="10" t="s">
        <v>2581</v>
      </c>
      <c r="C220" s="9" t="s">
        <v>2582</v>
      </c>
    </row>
    <row r="221" spans="1:3" x14ac:dyDescent="0.15">
      <c r="A221" s="11" t="s">
        <v>713</v>
      </c>
      <c r="B221" s="10" t="s">
        <v>2583</v>
      </c>
      <c r="C221" s="9" t="s">
        <v>2584</v>
      </c>
    </row>
    <row r="222" spans="1:3" x14ac:dyDescent="0.15">
      <c r="A222" s="11" t="s">
        <v>2585</v>
      </c>
      <c r="B222" s="10" t="s">
        <v>2586</v>
      </c>
      <c r="C222" s="9" t="s">
        <v>2587</v>
      </c>
    </row>
    <row r="223" spans="1:3" x14ac:dyDescent="0.15">
      <c r="A223" s="11" t="s">
        <v>753</v>
      </c>
      <c r="B223" s="10" t="s">
        <v>2588</v>
      </c>
      <c r="C223" s="9" t="s">
        <v>2589</v>
      </c>
    </row>
    <row r="224" spans="1:3" x14ac:dyDescent="0.15">
      <c r="A224" s="11" t="s">
        <v>793</v>
      </c>
      <c r="B224" s="10" t="s">
        <v>2590</v>
      </c>
      <c r="C224" s="9" t="s">
        <v>2591</v>
      </c>
    </row>
    <row r="225" spans="1:3" x14ac:dyDescent="0.15">
      <c r="A225" s="11" t="s">
        <v>2592</v>
      </c>
      <c r="B225" s="10" t="s">
        <v>2593</v>
      </c>
      <c r="C225" s="9" t="s">
        <v>2594</v>
      </c>
    </row>
    <row r="226" spans="1:3" x14ac:dyDescent="0.15">
      <c r="A226" s="11" t="s">
        <v>1422</v>
      </c>
      <c r="B226" s="10" t="s">
        <v>2595</v>
      </c>
      <c r="C226" s="9" t="s">
        <v>2596</v>
      </c>
    </row>
    <row r="227" spans="1:3" x14ac:dyDescent="0.15">
      <c r="A227" s="11" t="s">
        <v>1045</v>
      </c>
      <c r="B227" s="10" t="s">
        <v>2597</v>
      </c>
      <c r="C227" s="9" t="s">
        <v>2598</v>
      </c>
    </row>
    <row r="228" spans="1:3" x14ac:dyDescent="0.15">
      <c r="A228" s="11" t="s">
        <v>2599</v>
      </c>
      <c r="B228" s="10" t="s">
        <v>2600</v>
      </c>
      <c r="C228" s="9" t="s">
        <v>2601</v>
      </c>
    </row>
    <row r="229" spans="1:3" x14ac:dyDescent="0.15">
      <c r="A229" s="11" t="s">
        <v>2602</v>
      </c>
      <c r="B229" s="10" t="s">
        <v>2603</v>
      </c>
      <c r="C229" s="9" t="s">
        <v>2604</v>
      </c>
    </row>
    <row r="230" spans="1:3" x14ac:dyDescent="0.15">
      <c r="A230" s="11" t="s">
        <v>2605</v>
      </c>
      <c r="B230" s="10" t="s">
        <v>2606</v>
      </c>
      <c r="C230" s="9" t="s">
        <v>2607</v>
      </c>
    </row>
    <row r="231" spans="1:3" x14ac:dyDescent="0.15">
      <c r="A231" s="11" t="s">
        <v>829</v>
      </c>
      <c r="B231" s="10" t="s">
        <v>2608</v>
      </c>
      <c r="C231" s="9" t="s">
        <v>2609</v>
      </c>
    </row>
    <row r="232" spans="1:3" x14ac:dyDescent="0.15">
      <c r="A232" s="11" t="s">
        <v>843</v>
      </c>
      <c r="B232" s="10" t="s">
        <v>2610</v>
      </c>
      <c r="C232" s="9" t="s">
        <v>2611</v>
      </c>
    </row>
    <row r="233" spans="1:3" x14ac:dyDescent="0.15">
      <c r="A233" s="11" t="s">
        <v>1556</v>
      </c>
      <c r="B233" s="10" t="s">
        <v>2612</v>
      </c>
      <c r="C233" s="9" t="s">
        <v>2613</v>
      </c>
    </row>
    <row r="234" spans="1:3" x14ac:dyDescent="0.15">
      <c r="A234" s="11" t="s">
        <v>2614</v>
      </c>
      <c r="B234" s="10" t="s">
        <v>2615</v>
      </c>
      <c r="C234" s="9" t="s">
        <v>2616</v>
      </c>
    </row>
    <row r="235" spans="1:3" x14ac:dyDescent="0.15">
      <c r="A235" s="11" t="s">
        <v>855</v>
      </c>
      <c r="B235" s="10" t="s">
        <v>2617</v>
      </c>
      <c r="C235" s="9" t="s">
        <v>2618</v>
      </c>
    </row>
    <row r="236" spans="1:3" x14ac:dyDescent="0.15">
      <c r="A236" s="11" t="s">
        <v>870</v>
      </c>
      <c r="B236" s="10" t="s">
        <v>2619</v>
      </c>
      <c r="C236" s="9" t="s">
        <v>2620</v>
      </c>
    </row>
    <row r="237" spans="1:3" x14ac:dyDescent="0.15">
      <c r="A237" s="14" t="s">
        <v>2621</v>
      </c>
      <c r="B237" s="13" t="s">
        <v>2622</v>
      </c>
      <c r="C237" s="12" t="s">
        <v>2623</v>
      </c>
    </row>
    <row r="238" spans="1:3" x14ac:dyDescent="0.15">
      <c r="A238" s="11" t="s">
        <v>2624</v>
      </c>
      <c r="B238" s="10" t="s">
        <v>2625</v>
      </c>
      <c r="C238" s="9" t="s">
        <v>2626</v>
      </c>
    </row>
    <row r="239" spans="1:3" x14ac:dyDescent="0.15">
      <c r="A239" s="11" t="s">
        <v>1195</v>
      </c>
      <c r="B239" s="10" t="s">
        <v>2625</v>
      </c>
      <c r="C239" s="9" t="s">
        <v>2626</v>
      </c>
    </row>
    <row r="240" spans="1:3" x14ac:dyDescent="0.15">
      <c r="A240" s="11" t="s">
        <v>2627</v>
      </c>
      <c r="B240" s="10" t="s">
        <v>2628</v>
      </c>
      <c r="C240" s="9" t="s">
        <v>2629</v>
      </c>
    </row>
    <row r="241" spans="1:3" x14ac:dyDescent="0.15">
      <c r="A241" s="11" t="s">
        <v>2630</v>
      </c>
      <c r="B241" s="10" t="s">
        <v>2622</v>
      </c>
      <c r="C241" s="9" t="s">
        <v>2631</v>
      </c>
    </row>
    <row r="242" spans="1:3" x14ac:dyDescent="0.15">
      <c r="A242" s="11" t="s">
        <v>1469</v>
      </c>
      <c r="B242" s="10" t="s">
        <v>2632</v>
      </c>
      <c r="C242" s="9" t="s">
        <v>2633</v>
      </c>
    </row>
    <row r="243" spans="1:3" x14ac:dyDescent="0.15">
      <c r="A243" s="11" t="s">
        <v>2634</v>
      </c>
      <c r="B243" s="10" t="s">
        <v>2635</v>
      </c>
      <c r="C243" s="9" t="s">
        <v>2636</v>
      </c>
    </row>
    <row r="244" spans="1:3" x14ac:dyDescent="0.15">
      <c r="A244" s="11" t="s">
        <v>2637</v>
      </c>
      <c r="B244" s="10" t="s">
        <v>2638</v>
      </c>
      <c r="C244" s="9" t="s">
        <v>2639</v>
      </c>
    </row>
    <row r="245" spans="1:3" x14ac:dyDescent="0.15">
      <c r="A245" s="11" t="s">
        <v>1436</v>
      </c>
      <c r="B245" s="10" t="s">
        <v>2581</v>
      </c>
      <c r="C245" s="9" t="s">
        <v>2582</v>
      </c>
    </row>
    <row r="246" spans="1:3" x14ac:dyDescent="0.15">
      <c r="A246" s="11" t="s">
        <v>2640</v>
      </c>
      <c r="B246" s="10" t="s">
        <v>2641</v>
      </c>
      <c r="C246" s="9" t="s">
        <v>2642</v>
      </c>
    </row>
    <row r="247" spans="1:3" x14ac:dyDescent="0.15">
      <c r="A247" s="11" t="s">
        <v>2643</v>
      </c>
      <c r="B247" s="10" t="s">
        <v>2644</v>
      </c>
      <c r="C247" s="9" t="s">
        <v>2645</v>
      </c>
    </row>
    <row r="248" spans="1:3" x14ac:dyDescent="0.15">
      <c r="A248" s="11" t="s">
        <v>2646</v>
      </c>
      <c r="B248" s="10" t="s">
        <v>2647</v>
      </c>
      <c r="C248" s="9" t="s">
        <v>2648</v>
      </c>
    </row>
    <row r="249" spans="1:3" x14ac:dyDescent="0.15">
      <c r="A249" s="11" t="s">
        <v>2649</v>
      </c>
      <c r="B249" s="10" t="s">
        <v>2577</v>
      </c>
      <c r="C249" s="9" t="s">
        <v>2578</v>
      </c>
    </row>
    <row r="250" spans="1:3" x14ac:dyDescent="0.15">
      <c r="A250" s="11" t="s">
        <v>2650</v>
      </c>
      <c r="B250" s="10" t="s">
        <v>2579</v>
      </c>
      <c r="C250" s="9" t="s">
        <v>2580</v>
      </c>
    </row>
    <row r="251" spans="1:3" x14ac:dyDescent="0.15">
      <c r="A251" s="11" t="s">
        <v>2651</v>
      </c>
      <c r="B251" s="10" t="s">
        <v>2652</v>
      </c>
      <c r="C251" s="9" t="s">
        <v>2653</v>
      </c>
    </row>
    <row r="252" spans="1:3" x14ac:dyDescent="0.15">
      <c r="A252" s="11" t="s">
        <v>2654</v>
      </c>
      <c r="B252" s="10" t="s">
        <v>2655</v>
      </c>
      <c r="C252" s="9" t="s">
        <v>2656</v>
      </c>
    </row>
    <row r="253" spans="1:3" x14ac:dyDescent="0.15">
      <c r="A253" s="11" t="s">
        <v>544</v>
      </c>
      <c r="B253" s="10" t="s">
        <v>2657</v>
      </c>
      <c r="C253" s="9" t="s">
        <v>2658</v>
      </c>
    </row>
    <row r="254" spans="1:3" x14ac:dyDescent="0.15">
      <c r="A254" s="11" t="s">
        <v>2659</v>
      </c>
      <c r="B254" s="10" t="s">
        <v>2660</v>
      </c>
      <c r="C254" s="9" t="s">
        <v>2661</v>
      </c>
    </row>
    <row r="255" spans="1:3" x14ac:dyDescent="0.15">
      <c r="A255" s="11" t="s">
        <v>2662</v>
      </c>
      <c r="B255" s="10" t="s">
        <v>2663</v>
      </c>
      <c r="C255" s="9" t="s">
        <v>2664</v>
      </c>
    </row>
    <row r="256" spans="1:3" x14ac:dyDescent="0.15">
      <c r="A256" s="11" t="s">
        <v>1535</v>
      </c>
      <c r="B256" s="10" t="s">
        <v>2665</v>
      </c>
      <c r="C256" s="9" t="s">
        <v>2666</v>
      </c>
    </row>
    <row r="257" spans="1:3" x14ac:dyDescent="0.15">
      <c r="A257" s="11" t="s">
        <v>2667</v>
      </c>
      <c r="B257" s="10" t="s">
        <v>2668</v>
      </c>
      <c r="C257" s="9" t="s">
        <v>2669</v>
      </c>
    </row>
    <row r="258" spans="1:3" x14ac:dyDescent="0.15">
      <c r="A258" s="11" t="s">
        <v>2670</v>
      </c>
      <c r="B258" s="10" t="s">
        <v>2671</v>
      </c>
      <c r="C258" s="9" t="s">
        <v>2672</v>
      </c>
    </row>
    <row r="259" spans="1:3" x14ac:dyDescent="0.15">
      <c r="A259" s="11" t="s">
        <v>2673</v>
      </c>
      <c r="B259" s="10" t="s">
        <v>2674</v>
      </c>
      <c r="C259" s="9" t="s">
        <v>2675</v>
      </c>
    </row>
    <row r="260" spans="1:3" x14ac:dyDescent="0.15">
      <c r="A260" s="11" t="s">
        <v>2676</v>
      </c>
      <c r="B260" s="10" t="s">
        <v>2677</v>
      </c>
      <c r="C260" s="9" t="s">
        <v>2678</v>
      </c>
    </row>
    <row r="261" spans="1:3" x14ac:dyDescent="0.15">
      <c r="A261" s="14" t="s">
        <v>2679</v>
      </c>
      <c r="B261" s="13" t="s">
        <v>2680</v>
      </c>
      <c r="C261" s="12" t="s">
        <v>2681</v>
      </c>
    </row>
    <row r="262" spans="1:3" x14ac:dyDescent="0.15">
      <c r="A262" s="11" t="s">
        <v>2682</v>
      </c>
      <c r="B262" s="10" t="s">
        <v>2683</v>
      </c>
      <c r="C262" s="9" t="s">
        <v>2684</v>
      </c>
    </row>
    <row r="263" spans="1:3" x14ac:dyDescent="0.15">
      <c r="A263" s="11" t="s">
        <v>2685</v>
      </c>
      <c r="B263" s="10" t="s">
        <v>2686</v>
      </c>
      <c r="C263" s="9" t="s">
        <v>1948</v>
      </c>
    </row>
    <row r="264" spans="1:3" x14ac:dyDescent="0.15">
      <c r="A264" s="11" t="s">
        <v>2687</v>
      </c>
      <c r="B264" s="10" t="s">
        <v>2688</v>
      </c>
      <c r="C264" s="9" t="s">
        <v>2689</v>
      </c>
    </row>
    <row r="265" spans="1:3" x14ac:dyDescent="0.15">
      <c r="A265" s="11" t="s">
        <v>290</v>
      </c>
      <c r="B265" s="10" t="s">
        <v>2690</v>
      </c>
      <c r="C265" s="9" t="s">
        <v>2691</v>
      </c>
    </row>
    <row r="266" spans="1:3" x14ac:dyDescent="0.15">
      <c r="A266" s="11" t="s">
        <v>2692</v>
      </c>
      <c r="B266" s="10" t="s">
        <v>2693</v>
      </c>
      <c r="C266" s="9" t="s">
        <v>2694</v>
      </c>
    </row>
    <row r="267" spans="1:3" x14ac:dyDescent="0.15">
      <c r="A267" s="11" t="s">
        <v>742</v>
      </c>
      <c r="B267" s="10" t="s">
        <v>2695</v>
      </c>
      <c r="C267" s="9" t="s">
        <v>2696</v>
      </c>
    </row>
    <row r="268" spans="1:3" x14ac:dyDescent="0.15">
      <c r="A268" s="11" t="s">
        <v>2697</v>
      </c>
      <c r="B268" s="10" t="s">
        <v>2698</v>
      </c>
      <c r="C268" s="9" t="s">
        <v>2699</v>
      </c>
    </row>
    <row r="269" spans="1:3" x14ac:dyDescent="0.15">
      <c r="A269" s="11" t="s">
        <v>2700</v>
      </c>
      <c r="B269" s="10" t="s">
        <v>2701</v>
      </c>
      <c r="C269" s="9" t="s">
        <v>2702</v>
      </c>
    </row>
    <row r="270" spans="1:3" x14ac:dyDescent="0.15">
      <c r="A270" s="11" t="s">
        <v>2703</v>
      </c>
      <c r="B270" s="10" t="s">
        <v>2704</v>
      </c>
      <c r="C270" s="9" t="s">
        <v>2705</v>
      </c>
    </row>
    <row r="271" spans="1:3" x14ac:dyDescent="0.15">
      <c r="A271" s="11" t="s">
        <v>2706</v>
      </c>
      <c r="B271" s="10" t="s">
        <v>2707</v>
      </c>
      <c r="C271" s="9" t="s">
        <v>2708</v>
      </c>
    </row>
    <row r="272" spans="1:3" x14ac:dyDescent="0.15">
      <c r="A272" s="11" t="s">
        <v>2709</v>
      </c>
      <c r="B272" s="10" t="s">
        <v>2710</v>
      </c>
      <c r="C272" s="9" t="s">
        <v>2711</v>
      </c>
    </row>
    <row r="273" spans="1:3" x14ac:dyDescent="0.15">
      <c r="A273" s="11" t="s">
        <v>2712</v>
      </c>
      <c r="B273" s="10" t="s">
        <v>2713</v>
      </c>
      <c r="C273" s="9" t="s">
        <v>2714</v>
      </c>
    </row>
    <row r="274" spans="1:3" x14ac:dyDescent="0.15">
      <c r="A274" s="11" t="s">
        <v>2715</v>
      </c>
      <c r="B274" s="10" t="s">
        <v>2716</v>
      </c>
      <c r="C274" s="9" t="s">
        <v>2717</v>
      </c>
    </row>
    <row r="275" spans="1:3" x14ac:dyDescent="0.15">
      <c r="A275" s="11" t="s">
        <v>1534</v>
      </c>
      <c r="B275" s="10" t="s">
        <v>2718</v>
      </c>
      <c r="C275" s="9" t="s">
        <v>2719</v>
      </c>
    </row>
    <row r="276" spans="1:3" x14ac:dyDescent="0.15">
      <c r="A276" s="11" t="s">
        <v>2720</v>
      </c>
      <c r="B276" s="10" t="s">
        <v>2721</v>
      </c>
      <c r="C276" s="9" t="s">
        <v>2722</v>
      </c>
    </row>
    <row r="277" spans="1:3" x14ac:dyDescent="0.15">
      <c r="A277" s="14" t="s">
        <v>2723</v>
      </c>
      <c r="B277" s="13" t="s">
        <v>2724</v>
      </c>
      <c r="C277" s="12" t="s">
        <v>2725</v>
      </c>
    </row>
    <row r="278" spans="1:3" x14ac:dyDescent="0.15">
      <c r="A278" s="11" t="s">
        <v>974</v>
      </c>
      <c r="B278" s="10" t="s">
        <v>2724</v>
      </c>
      <c r="C278" s="9" t="s">
        <v>2726</v>
      </c>
    </row>
    <row r="279" spans="1:3" x14ac:dyDescent="0.15">
      <c r="A279" s="14" t="s">
        <v>2727</v>
      </c>
      <c r="B279" s="13" t="s">
        <v>2728</v>
      </c>
      <c r="C279" s="12" t="s">
        <v>2729</v>
      </c>
    </row>
    <row r="280" spans="1:3" x14ac:dyDescent="0.15">
      <c r="A280" s="11" t="s">
        <v>210</v>
      </c>
      <c r="B280" s="10" t="s">
        <v>2728</v>
      </c>
      <c r="C280" s="9" t="s">
        <v>2730</v>
      </c>
    </row>
    <row r="281" spans="1:3" x14ac:dyDescent="0.15">
      <c r="A281" s="11" t="s">
        <v>2731</v>
      </c>
      <c r="B281" s="10" t="s">
        <v>2732</v>
      </c>
      <c r="C281" s="9" t="s">
        <v>2733</v>
      </c>
    </row>
    <row r="282" spans="1:3" x14ac:dyDescent="0.15">
      <c r="A282" s="14" t="s">
        <v>2734</v>
      </c>
      <c r="B282" s="13" t="s">
        <v>2735</v>
      </c>
      <c r="C282" s="12" t="s">
        <v>2736</v>
      </c>
    </row>
    <row r="283" spans="1:3" x14ac:dyDescent="0.15">
      <c r="A283" s="11" t="s">
        <v>1026</v>
      </c>
      <c r="B283" s="10" t="s">
        <v>2735</v>
      </c>
      <c r="C283" s="9" t="s">
        <v>2737</v>
      </c>
    </row>
    <row r="284" spans="1:3" x14ac:dyDescent="0.15">
      <c r="A284" s="14" t="s">
        <v>2738</v>
      </c>
      <c r="B284" s="13" t="s">
        <v>2739</v>
      </c>
      <c r="C284" s="12" t="s">
        <v>2740</v>
      </c>
    </row>
    <row r="285" spans="1:3" x14ac:dyDescent="0.15">
      <c r="A285" s="14" t="s">
        <v>2741</v>
      </c>
      <c r="B285" s="13" t="s">
        <v>2049</v>
      </c>
      <c r="C285" s="12" t="s">
        <v>2050</v>
      </c>
    </row>
    <row r="286" spans="1:3" x14ac:dyDescent="0.15">
      <c r="A286" s="11" t="s">
        <v>2742</v>
      </c>
      <c r="B286" s="10" t="s">
        <v>2052</v>
      </c>
      <c r="C286" s="9" t="s">
        <v>2053</v>
      </c>
    </row>
    <row r="287" spans="1:3" x14ac:dyDescent="0.15">
      <c r="A287" s="11" t="s">
        <v>2743</v>
      </c>
      <c r="B287" s="10" t="s">
        <v>2055</v>
      </c>
      <c r="C287" s="9" t="s">
        <v>2056</v>
      </c>
    </row>
    <row r="288" spans="1:3" x14ac:dyDescent="0.15">
      <c r="A288" s="11" t="s">
        <v>2744</v>
      </c>
      <c r="B288" s="10" t="s">
        <v>2058</v>
      </c>
      <c r="C288" s="9" t="s">
        <v>2059</v>
      </c>
    </row>
    <row r="289" spans="1:3" x14ac:dyDescent="0.15">
      <c r="A289" s="11" t="s">
        <v>2745</v>
      </c>
      <c r="B289" s="10" t="s">
        <v>2060</v>
      </c>
      <c r="C289" s="9" t="s">
        <v>2061</v>
      </c>
    </row>
    <row r="290" spans="1:3" x14ac:dyDescent="0.15">
      <c r="A290" s="11" t="s">
        <v>2746</v>
      </c>
      <c r="B290" s="10" t="s">
        <v>2063</v>
      </c>
      <c r="C290" s="9" t="s">
        <v>2064</v>
      </c>
    </row>
    <row r="291" spans="1:3" x14ac:dyDescent="0.15">
      <c r="A291" s="11" t="s">
        <v>2747</v>
      </c>
      <c r="B291" s="10" t="s">
        <v>2066</v>
      </c>
      <c r="C291" s="9" t="s">
        <v>2067</v>
      </c>
    </row>
    <row r="292" spans="1:3" x14ac:dyDescent="0.15">
      <c r="A292" s="11" t="s">
        <v>2748</v>
      </c>
      <c r="B292" s="10" t="s">
        <v>2069</v>
      </c>
      <c r="C292" s="9" t="s">
        <v>2070</v>
      </c>
    </row>
    <row r="293" spans="1:3" x14ac:dyDescent="0.15">
      <c r="A293" s="11" t="s">
        <v>2749</v>
      </c>
      <c r="B293" s="10" t="s">
        <v>2072</v>
      </c>
      <c r="C293" s="9" t="s">
        <v>2073</v>
      </c>
    </row>
    <row r="294" spans="1:3" x14ac:dyDescent="0.15">
      <c r="A294" s="11" t="s">
        <v>2750</v>
      </c>
      <c r="B294" s="10" t="s">
        <v>2529</v>
      </c>
      <c r="C294" s="9" t="s">
        <v>2076</v>
      </c>
    </row>
    <row r="295" spans="1:3" x14ac:dyDescent="0.15">
      <c r="A295" s="11" t="s">
        <v>2751</v>
      </c>
      <c r="B295" s="10" t="s">
        <v>2531</v>
      </c>
      <c r="C295" s="9" t="s">
        <v>2079</v>
      </c>
    </row>
    <row r="296" spans="1:3" x14ac:dyDescent="0.15">
      <c r="A296" s="14" t="s">
        <v>2752</v>
      </c>
      <c r="B296" s="13" t="s">
        <v>2753</v>
      </c>
      <c r="C296" s="12" t="s">
        <v>2754</v>
      </c>
    </row>
    <row r="297" spans="1:3" x14ac:dyDescent="0.15">
      <c r="A297" s="11" t="s">
        <v>2755</v>
      </c>
      <c r="B297" s="10" t="s">
        <v>2756</v>
      </c>
      <c r="C297" s="9" t="s">
        <v>2757</v>
      </c>
    </row>
    <row r="298" spans="1:3" x14ac:dyDescent="0.15">
      <c r="A298" s="11" t="s">
        <v>2758</v>
      </c>
      <c r="B298" s="10" t="s">
        <v>2759</v>
      </c>
      <c r="C298" s="9" t="s">
        <v>2760</v>
      </c>
    </row>
    <row r="299" spans="1:3" x14ac:dyDescent="0.15">
      <c r="A299" s="11" t="s">
        <v>2761</v>
      </c>
      <c r="B299" s="10" t="s">
        <v>2762</v>
      </c>
      <c r="C299" s="9" t="s">
        <v>2763</v>
      </c>
    </row>
    <row r="300" spans="1:3" x14ac:dyDescent="0.15">
      <c r="A300" s="11" t="s">
        <v>2764</v>
      </c>
      <c r="B300" s="10" t="s">
        <v>2765</v>
      </c>
      <c r="C300" s="9" t="s">
        <v>2766</v>
      </c>
    </row>
    <row r="301" spans="1:3" x14ac:dyDescent="0.15">
      <c r="A301" s="11" t="s">
        <v>2767</v>
      </c>
      <c r="B301" s="10" t="s">
        <v>2768</v>
      </c>
      <c r="C301" s="9" t="s">
        <v>2769</v>
      </c>
    </row>
    <row r="302" spans="1:3" x14ac:dyDescent="0.15">
      <c r="A302" s="11" t="s">
        <v>2770</v>
      </c>
      <c r="B302" s="10" t="s">
        <v>2771</v>
      </c>
      <c r="C302" s="9" t="s">
        <v>2772</v>
      </c>
    </row>
    <row r="303" spans="1:3" x14ac:dyDescent="0.15">
      <c r="A303" s="11" t="s">
        <v>2773</v>
      </c>
      <c r="B303" s="10" t="s">
        <v>2774</v>
      </c>
      <c r="C303" s="9" t="s">
        <v>2775</v>
      </c>
    </row>
    <row r="304" spans="1:3" x14ac:dyDescent="0.15">
      <c r="A304" s="11" t="s">
        <v>2776</v>
      </c>
      <c r="B304" s="10" t="s">
        <v>2753</v>
      </c>
      <c r="C304" s="9" t="s">
        <v>2777</v>
      </c>
    </row>
    <row r="305" spans="1:3" x14ac:dyDescent="0.15">
      <c r="A305" s="11" t="s">
        <v>2778</v>
      </c>
      <c r="B305" s="10" t="s">
        <v>2779</v>
      </c>
      <c r="C305" s="9" t="s">
        <v>2780</v>
      </c>
    </row>
    <row r="306" spans="1:3" x14ac:dyDescent="0.15">
      <c r="A306" s="11" t="s">
        <v>1350</v>
      </c>
      <c r="B306" s="10" t="s">
        <v>2781</v>
      </c>
      <c r="C306" s="9" t="s">
        <v>2782</v>
      </c>
    </row>
    <row r="307" spans="1:3" x14ac:dyDescent="0.15">
      <c r="A307" s="11" t="s">
        <v>2783</v>
      </c>
      <c r="B307" s="10" t="s">
        <v>2784</v>
      </c>
      <c r="C307" s="9" t="s">
        <v>2785</v>
      </c>
    </row>
    <row r="308" spans="1:3" x14ac:dyDescent="0.15">
      <c r="A308" s="11" t="s">
        <v>2786</v>
      </c>
      <c r="B308" s="10" t="s">
        <v>2787</v>
      </c>
      <c r="C308" s="9" t="s">
        <v>2788</v>
      </c>
    </row>
    <row r="309" spans="1:3" x14ac:dyDescent="0.15">
      <c r="A309" s="11" t="s">
        <v>2789</v>
      </c>
      <c r="B309" s="10" t="s">
        <v>2790</v>
      </c>
      <c r="C309" s="9" t="s">
        <v>2791</v>
      </c>
    </row>
    <row r="310" spans="1:3" x14ac:dyDescent="0.15">
      <c r="A310" s="11" t="s">
        <v>2792</v>
      </c>
      <c r="B310" s="10" t="s">
        <v>2793</v>
      </c>
      <c r="C310" s="9" t="s">
        <v>2794</v>
      </c>
    </row>
    <row r="311" spans="1:3" x14ac:dyDescent="0.15">
      <c r="A311" s="11" t="s">
        <v>2795</v>
      </c>
      <c r="B311" s="10" t="s">
        <v>2796</v>
      </c>
      <c r="C311" s="9" t="s">
        <v>2797</v>
      </c>
    </row>
    <row r="312" spans="1:3" x14ac:dyDescent="0.15">
      <c r="A312" s="11" t="s">
        <v>2798</v>
      </c>
      <c r="B312" s="10" t="s">
        <v>2799</v>
      </c>
      <c r="C312" s="9" t="s">
        <v>2800</v>
      </c>
    </row>
    <row r="313" spans="1:3" x14ac:dyDescent="0.15">
      <c r="A313" s="11" t="s">
        <v>2801</v>
      </c>
      <c r="B313" s="10" t="s">
        <v>2802</v>
      </c>
      <c r="C313" s="9" t="s">
        <v>2803</v>
      </c>
    </row>
    <row r="314" spans="1:3" x14ac:dyDescent="0.15">
      <c r="A314" s="11" t="s">
        <v>2804</v>
      </c>
      <c r="B314" s="10" t="s">
        <v>2805</v>
      </c>
      <c r="C314" s="9" t="s">
        <v>2806</v>
      </c>
    </row>
    <row r="315" spans="1:3" x14ac:dyDescent="0.15">
      <c r="A315" s="11" t="s">
        <v>2807</v>
      </c>
      <c r="B315" s="10" t="s">
        <v>2808</v>
      </c>
      <c r="C315" s="9" t="s">
        <v>2809</v>
      </c>
    </row>
    <row r="316" spans="1:3" x14ac:dyDescent="0.15">
      <c r="A316" s="11" t="s">
        <v>2810</v>
      </c>
      <c r="B316" s="10" t="s">
        <v>2811</v>
      </c>
      <c r="C316" s="9" t="s">
        <v>2812</v>
      </c>
    </row>
    <row r="317" spans="1:3" x14ac:dyDescent="0.15">
      <c r="A317" s="11" t="s">
        <v>2813</v>
      </c>
      <c r="B317" s="10" t="s">
        <v>2814</v>
      </c>
      <c r="C317" s="9" t="s">
        <v>2815</v>
      </c>
    </row>
    <row r="318" spans="1:3" x14ac:dyDescent="0.15">
      <c r="A318" s="11" t="s">
        <v>2816</v>
      </c>
      <c r="B318" s="10" t="s">
        <v>2817</v>
      </c>
      <c r="C318" s="9" t="s">
        <v>2818</v>
      </c>
    </row>
    <row r="319" spans="1:3" x14ac:dyDescent="0.15">
      <c r="A319" s="11" t="s">
        <v>2819</v>
      </c>
      <c r="B319" s="10" t="s">
        <v>2820</v>
      </c>
      <c r="C319" s="9" t="s">
        <v>2821</v>
      </c>
    </row>
    <row r="320" spans="1:3" x14ac:dyDescent="0.15">
      <c r="A320" s="11" t="s">
        <v>2822</v>
      </c>
      <c r="B320" s="10" t="s">
        <v>2823</v>
      </c>
      <c r="C320" s="9" t="s">
        <v>2824</v>
      </c>
    </row>
    <row r="321" spans="1:3" x14ac:dyDescent="0.15">
      <c r="A321" s="11" t="s">
        <v>2825</v>
      </c>
      <c r="B321" s="10" t="s">
        <v>2826</v>
      </c>
      <c r="C321" s="9" t="s">
        <v>2827</v>
      </c>
    </row>
    <row r="322" spans="1:3" x14ac:dyDescent="0.15">
      <c r="A322" s="11" t="s">
        <v>2828</v>
      </c>
      <c r="B322" s="10" t="s">
        <v>2829</v>
      </c>
      <c r="C322" s="9" t="s">
        <v>2830</v>
      </c>
    </row>
    <row r="323" spans="1:3" x14ac:dyDescent="0.15">
      <c r="A323" s="11" t="s">
        <v>2831</v>
      </c>
      <c r="B323" s="10" t="s">
        <v>2832</v>
      </c>
      <c r="C323" s="9" t="s">
        <v>2833</v>
      </c>
    </row>
    <row r="324" spans="1:3" x14ac:dyDescent="0.15">
      <c r="A324" s="11" t="s">
        <v>2834</v>
      </c>
      <c r="B324" s="10" t="s">
        <v>2835</v>
      </c>
      <c r="C324" s="9" t="s">
        <v>2836</v>
      </c>
    </row>
    <row r="325" spans="1:3" x14ac:dyDescent="0.15">
      <c r="A325" s="11" t="s">
        <v>2837</v>
      </c>
      <c r="B325" s="10" t="s">
        <v>2838</v>
      </c>
      <c r="C325" s="9" t="s">
        <v>2839</v>
      </c>
    </row>
    <row r="326" spans="1:3" x14ac:dyDescent="0.15">
      <c r="A326" s="11" t="s">
        <v>2840</v>
      </c>
      <c r="B326" s="10" t="s">
        <v>2841</v>
      </c>
      <c r="C326" s="9" t="s">
        <v>2842</v>
      </c>
    </row>
    <row r="327" spans="1:3" x14ac:dyDescent="0.15">
      <c r="A327" s="11" t="s">
        <v>2843</v>
      </c>
      <c r="B327" s="10" t="s">
        <v>2844</v>
      </c>
      <c r="C327" s="9" t="s">
        <v>2845</v>
      </c>
    </row>
    <row r="328" spans="1:3" x14ac:dyDescent="0.15">
      <c r="A328" s="11" t="s">
        <v>2846</v>
      </c>
      <c r="B328" s="10" t="s">
        <v>2847</v>
      </c>
      <c r="C328" s="9" t="s">
        <v>2848</v>
      </c>
    </row>
    <row r="329" spans="1:3" x14ac:dyDescent="0.15">
      <c r="A329" s="14" t="s">
        <v>2849</v>
      </c>
      <c r="B329" s="13" t="s">
        <v>2850</v>
      </c>
      <c r="C329" s="12" t="s">
        <v>2851</v>
      </c>
    </row>
    <row r="330" spans="1:3" x14ac:dyDescent="0.15">
      <c r="A330" s="11" t="s">
        <v>975</v>
      </c>
      <c r="B330" s="10" t="s">
        <v>2852</v>
      </c>
      <c r="C330" s="9" t="s">
        <v>2853</v>
      </c>
    </row>
    <row r="331" spans="1:3" x14ac:dyDescent="0.15">
      <c r="A331" s="11" t="s">
        <v>2854</v>
      </c>
      <c r="B331" s="10" t="s">
        <v>2850</v>
      </c>
      <c r="C331" s="9" t="s">
        <v>1771</v>
      </c>
    </row>
    <row r="332" spans="1:3" x14ac:dyDescent="0.15">
      <c r="A332" s="11" t="s">
        <v>995</v>
      </c>
      <c r="B332" s="10" t="s">
        <v>2855</v>
      </c>
      <c r="C332" s="9" t="s">
        <v>2856</v>
      </c>
    </row>
    <row r="333" spans="1:3" x14ac:dyDescent="0.15">
      <c r="A333" s="11" t="s">
        <v>235</v>
      </c>
      <c r="B333" s="10" t="s">
        <v>2857</v>
      </c>
      <c r="C333" s="9" t="s">
        <v>2858</v>
      </c>
    </row>
    <row r="334" spans="1:3" x14ac:dyDescent="0.15">
      <c r="A334" s="11" t="s">
        <v>2859</v>
      </c>
      <c r="B334" s="10" t="s">
        <v>2860</v>
      </c>
      <c r="C334" s="9" t="s">
        <v>2861</v>
      </c>
    </row>
    <row r="335" spans="1:3" x14ac:dyDescent="0.15">
      <c r="A335" s="11" t="s">
        <v>2862</v>
      </c>
      <c r="B335" s="10" t="s">
        <v>2863</v>
      </c>
      <c r="C335" s="9" t="s">
        <v>2864</v>
      </c>
    </row>
    <row r="336" spans="1:3" x14ac:dyDescent="0.15">
      <c r="A336" s="11" t="s">
        <v>2865</v>
      </c>
      <c r="B336" s="10" t="s">
        <v>2866</v>
      </c>
      <c r="C336" s="9" t="s">
        <v>2867</v>
      </c>
    </row>
    <row r="337" spans="1:3" x14ac:dyDescent="0.15">
      <c r="A337" s="11" t="s">
        <v>2868</v>
      </c>
      <c r="B337" s="10" t="s">
        <v>2869</v>
      </c>
      <c r="C337" s="9" t="s">
        <v>2870</v>
      </c>
    </row>
    <row r="338" spans="1:3" x14ac:dyDescent="0.15">
      <c r="A338" s="11" t="s">
        <v>346</v>
      </c>
      <c r="B338" s="10" t="s">
        <v>2871</v>
      </c>
      <c r="C338" s="9" t="s">
        <v>2872</v>
      </c>
    </row>
    <row r="339" spans="1:3" x14ac:dyDescent="0.15">
      <c r="A339" s="11" t="s">
        <v>1252</v>
      </c>
      <c r="B339" s="10" t="s">
        <v>2873</v>
      </c>
      <c r="C339" s="9" t="s">
        <v>2874</v>
      </c>
    </row>
    <row r="340" spans="1:3" x14ac:dyDescent="0.15">
      <c r="A340" s="11" t="s">
        <v>2875</v>
      </c>
      <c r="B340" s="10" t="s">
        <v>2876</v>
      </c>
      <c r="C340" s="9" t="s">
        <v>2877</v>
      </c>
    </row>
    <row r="341" spans="1:3" x14ac:dyDescent="0.15">
      <c r="A341" s="11" t="s">
        <v>2878</v>
      </c>
      <c r="B341" s="10" t="s">
        <v>2879</v>
      </c>
      <c r="C341" s="9" t="s">
        <v>2880</v>
      </c>
    </row>
    <row r="342" spans="1:3" x14ac:dyDescent="0.15">
      <c r="A342" s="11" t="s">
        <v>2881</v>
      </c>
      <c r="B342" s="10" t="s">
        <v>2882</v>
      </c>
      <c r="C342" s="9" t="s">
        <v>2883</v>
      </c>
    </row>
    <row r="343" spans="1:3" x14ac:dyDescent="0.15">
      <c r="A343" s="11" t="s">
        <v>1489</v>
      </c>
      <c r="B343" s="10" t="s">
        <v>2884</v>
      </c>
      <c r="C343" s="9" t="s">
        <v>2885</v>
      </c>
    </row>
    <row r="344" spans="1:3" x14ac:dyDescent="0.15">
      <c r="A344" s="11" t="s">
        <v>2886</v>
      </c>
      <c r="B344" s="10" t="s">
        <v>2887</v>
      </c>
      <c r="C344" s="9" t="s">
        <v>2888</v>
      </c>
    </row>
    <row r="345" spans="1:3" x14ac:dyDescent="0.15">
      <c r="A345" s="11" t="s">
        <v>2889</v>
      </c>
      <c r="B345" s="10" t="s">
        <v>2890</v>
      </c>
      <c r="C345" s="9" t="s">
        <v>2891</v>
      </c>
    </row>
    <row r="346" spans="1:3" x14ac:dyDescent="0.15">
      <c r="A346" s="11" t="s">
        <v>1069</v>
      </c>
      <c r="B346" s="10" t="s">
        <v>2892</v>
      </c>
      <c r="C346" s="9" t="s">
        <v>2893</v>
      </c>
    </row>
    <row r="347" spans="1:3" x14ac:dyDescent="0.15">
      <c r="A347" s="11" t="s">
        <v>2894</v>
      </c>
      <c r="B347" s="10" t="s">
        <v>2895</v>
      </c>
      <c r="C347" s="9" t="s">
        <v>2896</v>
      </c>
    </row>
    <row r="348" spans="1:3" x14ac:dyDescent="0.15">
      <c r="A348" s="11" t="s">
        <v>1059</v>
      </c>
      <c r="B348" s="10" t="s">
        <v>2897</v>
      </c>
      <c r="C348" s="9" t="s">
        <v>2898</v>
      </c>
    </row>
    <row r="349" spans="1:3" x14ac:dyDescent="0.15">
      <c r="A349" s="11" t="s">
        <v>2899</v>
      </c>
      <c r="B349" s="10" t="s">
        <v>2900</v>
      </c>
      <c r="C349" s="9" t="s">
        <v>2901</v>
      </c>
    </row>
    <row r="350" spans="1:3" x14ac:dyDescent="0.15">
      <c r="A350" s="11" t="s">
        <v>2902</v>
      </c>
      <c r="B350" s="10" t="s">
        <v>2903</v>
      </c>
      <c r="C350" s="9" t="s">
        <v>2904</v>
      </c>
    </row>
    <row r="351" spans="1:3" x14ac:dyDescent="0.15">
      <c r="A351" s="11" t="s">
        <v>2905</v>
      </c>
      <c r="B351" s="10" t="s">
        <v>2906</v>
      </c>
      <c r="C351" s="9" t="s">
        <v>2907</v>
      </c>
    </row>
    <row r="352" spans="1:3" x14ac:dyDescent="0.15">
      <c r="A352" s="11" t="s">
        <v>2908</v>
      </c>
      <c r="B352" s="10" t="s">
        <v>2909</v>
      </c>
      <c r="C352" s="9" t="s">
        <v>2910</v>
      </c>
    </row>
    <row r="353" spans="1:3" x14ac:dyDescent="0.15">
      <c r="A353" s="11" t="s">
        <v>258</v>
      </c>
      <c r="B353" s="10" t="s">
        <v>2911</v>
      </c>
      <c r="C353" s="9" t="s">
        <v>2912</v>
      </c>
    </row>
    <row r="354" spans="1:3" x14ac:dyDescent="0.15">
      <c r="A354" s="11" t="s">
        <v>1089</v>
      </c>
      <c r="B354" s="10" t="s">
        <v>2913</v>
      </c>
      <c r="C354" s="9" t="s">
        <v>2914</v>
      </c>
    </row>
    <row r="355" spans="1:3" x14ac:dyDescent="0.15">
      <c r="A355" s="11" t="s">
        <v>876</v>
      </c>
      <c r="B355" s="10" t="s">
        <v>2915</v>
      </c>
      <c r="C355" s="9" t="s">
        <v>2916</v>
      </c>
    </row>
    <row r="356" spans="1:3" x14ac:dyDescent="0.15">
      <c r="A356" s="11" t="s">
        <v>2917</v>
      </c>
      <c r="B356" s="10" t="s">
        <v>2918</v>
      </c>
      <c r="C356" s="9" t="s">
        <v>2919</v>
      </c>
    </row>
    <row r="357" spans="1:3" x14ac:dyDescent="0.15">
      <c r="A357" s="11" t="s">
        <v>2920</v>
      </c>
      <c r="B357" s="10" t="s">
        <v>2921</v>
      </c>
      <c r="C357" s="9" t="s">
        <v>2922</v>
      </c>
    </row>
    <row r="358" spans="1:3" x14ac:dyDescent="0.15">
      <c r="A358" s="11" t="s">
        <v>2923</v>
      </c>
      <c r="B358" s="10" t="s">
        <v>2924</v>
      </c>
      <c r="C358" s="9" t="s">
        <v>2925</v>
      </c>
    </row>
    <row r="359" spans="1:3" x14ac:dyDescent="0.15">
      <c r="A359" s="11" t="s">
        <v>2926</v>
      </c>
      <c r="B359" s="10" t="s">
        <v>2927</v>
      </c>
      <c r="C359" s="9" t="s">
        <v>2928</v>
      </c>
    </row>
    <row r="360" spans="1:3" x14ac:dyDescent="0.15">
      <c r="A360" s="11" t="s">
        <v>2929</v>
      </c>
      <c r="B360" s="10" t="s">
        <v>2930</v>
      </c>
      <c r="C360" s="9" t="s">
        <v>2931</v>
      </c>
    </row>
    <row r="361" spans="1:3" x14ac:dyDescent="0.15">
      <c r="A361" s="11" t="s">
        <v>2932</v>
      </c>
      <c r="B361" s="10" t="s">
        <v>2933</v>
      </c>
      <c r="C361" s="9" t="s">
        <v>2934</v>
      </c>
    </row>
    <row r="362" spans="1:3" x14ac:dyDescent="0.15">
      <c r="A362" s="11" t="s">
        <v>2935</v>
      </c>
      <c r="B362" s="10" t="s">
        <v>2936</v>
      </c>
      <c r="C362" s="9" t="s">
        <v>2937</v>
      </c>
    </row>
    <row r="363" spans="1:3" x14ac:dyDescent="0.15">
      <c r="A363" s="14" t="s">
        <v>977</v>
      </c>
      <c r="B363" s="13" t="s">
        <v>2938</v>
      </c>
      <c r="C363" s="12" t="s">
        <v>2939</v>
      </c>
    </row>
    <row r="364" spans="1:3" x14ac:dyDescent="0.15">
      <c r="A364" s="14" t="s">
        <v>2940</v>
      </c>
      <c r="B364" s="13" t="s">
        <v>2049</v>
      </c>
      <c r="C364" s="12" t="s">
        <v>2050</v>
      </c>
    </row>
    <row r="365" spans="1:3" x14ac:dyDescent="0.15">
      <c r="A365" s="11" t="s">
        <v>2941</v>
      </c>
      <c r="B365" s="10" t="s">
        <v>2052</v>
      </c>
      <c r="C365" s="9" t="s">
        <v>2053</v>
      </c>
    </row>
    <row r="366" spans="1:3" x14ac:dyDescent="0.15">
      <c r="A366" s="11" t="s">
        <v>2942</v>
      </c>
      <c r="B366" s="10" t="s">
        <v>2055</v>
      </c>
      <c r="C366" s="9" t="s">
        <v>2056</v>
      </c>
    </row>
    <row r="367" spans="1:3" x14ac:dyDescent="0.15">
      <c r="A367" s="11" t="s">
        <v>2943</v>
      </c>
      <c r="B367" s="10" t="s">
        <v>2058</v>
      </c>
      <c r="C367" s="9" t="s">
        <v>2059</v>
      </c>
    </row>
    <row r="368" spans="1:3" x14ac:dyDescent="0.15">
      <c r="A368" s="11" t="s">
        <v>2944</v>
      </c>
      <c r="B368" s="10" t="s">
        <v>2060</v>
      </c>
      <c r="C368" s="9" t="s">
        <v>2061</v>
      </c>
    </row>
    <row r="369" spans="1:3" x14ac:dyDescent="0.15">
      <c r="A369" s="11" t="s">
        <v>2945</v>
      </c>
      <c r="B369" s="10" t="s">
        <v>2063</v>
      </c>
      <c r="C369" s="9" t="s">
        <v>2064</v>
      </c>
    </row>
    <row r="370" spans="1:3" x14ac:dyDescent="0.15">
      <c r="A370" s="11" t="s">
        <v>2946</v>
      </c>
      <c r="B370" s="10" t="s">
        <v>2066</v>
      </c>
      <c r="C370" s="9" t="s">
        <v>2067</v>
      </c>
    </row>
    <row r="371" spans="1:3" x14ac:dyDescent="0.15">
      <c r="A371" s="11" t="s">
        <v>2947</v>
      </c>
      <c r="B371" s="10" t="s">
        <v>2069</v>
      </c>
      <c r="C371" s="9" t="s">
        <v>2070</v>
      </c>
    </row>
    <row r="372" spans="1:3" x14ac:dyDescent="0.15">
      <c r="A372" s="11" t="s">
        <v>2948</v>
      </c>
      <c r="B372" s="10" t="s">
        <v>2072</v>
      </c>
      <c r="C372" s="9" t="s">
        <v>2073</v>
      </c>
    </row>
    <row r="373" spans="1:3" x14ac:dyDescent="0.15">
      <c r="A373" s="11" t="s">
        <v>2949</v>
      </c>
      <c r="B373" s="10" t="s">
        <v>2529</v>
      </c>
      <c r="C373" s="9" t="s">
        <v>2076</v>
      </c>
    </row>
    <row r="374" spans="1:3" x14ac:dyDescent="0.15">
      <c r="A374" s="11" t="s">
        <v>2950</v>
      </c>
      <c r="B374" s="10" t="s">
        <v>2531</v>
      </c>
      <c r="C374" s="9" t="s">
        <v>2079</v>
      </c>
    </row>
    <row r="375" spans="1:3" x14ac:dyDescent="0.15">
      <c r="A375" s="14" t="s">
        <v>2951</v>
      </c>
      <c r="B375" s="13" t="s">
        <v>2952</v>
      </c>
      <c r="C375" s="12" t="s">
        <v>2953</v>
      </c>
    </row>
    <row r="376" spans="1:3" x14ac:dyDescent="0.15">
      <c r="A376" s="11" t="s">
        <v>2954</v>
      </c>
      <c r="B376" s="10" t="s">
        <v>2955</v>
      </c>
      <c r="C376" s="9" t="s">
        <v>2956</v>
      </c>
    </row>
    <row r="377" spans="1:3" x14ac:dyDescent="0.15">
      <c r="A377" s="11" t="s">
        <v>2957</v>
      </c>
      <c r="B377" s="10" t="s">
        <v>2952</v>
      </c>
      <c r="C377" s="9" t="s">
        <v>1001</v>
      </c>
    </row>
    <row r="378" spans="1:3" x14ac:dyDescent="0.15">
      <c r="A378" s="11" t="s">
        <v>996</v>
      </c>
      <c r="B378" s="10" t="s">
        <v>2958</v>
      </c>
      <c r="C378" s="9" t="s">
        <v>2959</v>
      </c>
    </row>
    <row r="379" spans="1:3" x14ac:dyDescent="0.15">
      <c r="A379" s="11" t="s">
        <v>478</v>
      </c>
      <c r="B379" s="10" t="s">
        <v>2960</v>
      </c>
      <c r="C379" s="9" t="s">
        <v>2961</v>
      </c>
    </row>
    <row r="380" spans="1:3" x14ac:dyDescent="0.15">
      <c r="A380" s="11" t="s">
        <v>1625</v>
      </c>
      <c r="B380" s="10" t="s">
        <v>2962</v>
      </c>
      <c r="C380" s="9" t="s">
        <v>2963</v>
      </c>
    </row>
    <row r="381" spans="1:3" x14ac:dyDescent="0.15">
      <c r="A381" s="11" t="s">
        <v>2964</v>
      </c>
      <c r="B381" s="10" t="s">
        <v>2965</v>
      </c>
      <c r="C381" s="9" t="s">
        <v>2966</v>
      </c>
    </row>
    <row r="382" spans="1:3" x14ac:dyDescent="0.15">
      <c r="A382" s="11" t="s">
        <v>2967</v>
      </c>
      <c r="B382" s="10" t="s">
        <v>2968</v>
      </c>
      <c r="C382" s="9" t="s">
        <v>2969</v>
      </c>
    </row>
    <row r="383" spans="1:3" x14ac:dyDescent="0.15">
      <c r="A383" s="11" t="s">
        <v>835</v>
      </c>
      <c r="B383" s="10" t="s">
        <v>2970</v>
      </c>
      <c r="C383" s="9" t="s">
        <v>2971</v>
      </c>
    </row>
    <row r="384" spans="1:3" x14ac:dyDescent="0.15">
      <c r="A384" s="11" t="s">
        <v>1256</v>
      </c>
      <c r="B384" s="10" t="s">
        <v>2972</v>
      </c>
      <c r="C384" s="9" t="s">
        <v>2973</v>
      </c>
    </row>
    <row r="385" spans="1:3" x14ac:dyDescent="0.15">
      <c r="A385" s="11" t="s">
        <v>2974</v>
      </c>
      <c r="B385" s="10" t="s">
        <v>2975</v>
      </c>
      <c r="C385" s="9" t="s">
        <v>2976</v>
      </c>
    </row>
    <row r="386" spans="1:3" x14ac:dyDescent="0.15">
      <c r="A386" s="11" t="s">
        <v>2977</v>
      </c>
      <c r="B386" s="10" t="s">
        <v>2978</v>
      </c>
      <c r="C386" s="9" t="s">
        <v>2979</v>
      </c>
    </row>
    <row r="387" spans="1:3" x14ac:dyDescent="0.15">
      <c r="A387" s="11" t="s">
        <v>2980</v>
      </c>
      <c r="B387" s="10" t="s">
        <v>2981</v>
      </c>
      <c r="C387" s="9" t="s">
        <v>2982</v>
      </c>
    </row>
    <row r="388" spans="1:3" x14ac:dyDescent="0.15">
      <c r="A388" s="11" t="s">
        <v>1495</v>
      </c>
      <c r="B388" s="10" t="s">
        <v>2983</v>
      </c>
      <c r="C388" s="9" t="s">
        <v>2984</v>
      </c>
    </row>
    <row r="389" spans="1:3" x14ac:dyDescent="0.15">
      <c r="A389" s="11" t="s">
        <v>2985</v>
      </c>
      <c r="B389" s="10" t="s">
        <v>2887</v>
      </c>
      <c r="C389" s="9" t="s">
        <v>2888</v>
      </c>
    </row>
    <row r="390" spans="1:3" x14ac:dyDescent="0.15">
      <c r="A390" s="11" t="s">
        <v>2986</v>
      </c>
      <c r="B390" s="10" t="s">
        <v>2890</v>
      </c>
      <c r="C390" s="9" t="s">
        <v>2891</v>
      </c>
    </row>
    <row r="391" spans="1:3" x14ac:dyDescent="0.15">
      <c r="A391" s="11" t="s">
        <v>2987</v>
      </c>
      <c r="B391" s="10" t="s">
        <v>2988</v>
      </c>
      <c r="C391" s="9" t="s">
        <v>2989</v>
      </c>
    </row>
    <row r="392" spans="1:3" x14ac:dyDescent="0.15">
      <c r="A392" s="11" t="s">
        <v>2990</v>
      </c>
      <c r="B392" s="10" t="s">
        <v>2991</v>
      </c>
      <c r="C392" s="9" t="s">
        <v>2992</v>
      </c>
    </row>
    <row r="393" spans="1:3" x14ac:dyDescent="0.15">
      <c r="A393" s="11" t="s">
        <v>2993</v>
      </c>
      <c r="B393" s="10" t="s">
        <v>2994</v>
      </c>
      <c r="C393" s="9" t="s">
        <v>2995</v>
      </c>
    </row>
    <row r="394" spans="1:3" x14ac:dyDescent="0.15">
      <c r="A394" s="11" t="s">
        <v>2996</v>
      </c>
      <c r="B394" s="10" t="s">
        <v>2997</v>
      </c>
      <c r="C394" s="9" t="s">
        <v>2998</v>
      </c>
    </row>
    <row r="395" spans="1:3" x14ac:dyDescent="0.15">
      <c r="A395" s="11" t="s">
        <v>2999</v>
      </c>
      <c r="B395" s="10" t="s">
        <v>3000</v>
      </c>
      <c r="C395" s="9" t="s">
        <v>3001</v>
      </c>
    </row>
    <row r="396" spans="1:3" x14ac:dyDescent="0.15">
      <c r="A396" s="11" t="s">
        <v>3002</v>
      </c>
      <c r="B396" s="10" t="s">
        <v>3003</v>
      </c>
      <c r="C396" s="9" t="s">
        <v>3004</v>
      </c>
    </row>
    <row r="397" spans="1:3" x14ac:dyDescent="0.15">
      <c r="A397" s="11" t="s">
        <v>3005</v>
      </c>
      <c r="B397" s="10" t="s">
        <v>3006</v>
      </c>
      <c r="C397" s="9" t="s">
        <v>3007</v>
      </c>
    </row>
    <row r="398" spans="1:3" x14ac:dyDescent="0.15">
      <c r="A398" s="11" t="s">
        <v>822</v>
      </c>
      <c r="B398" s="10" t="s">
        <v>3008</v>
      </c>
      <c r="C398" s="9" t="s">
        <v>3009</v>
      </c>
    </row>
    <row r="399" spans="1:3" x14ac:dyDescent="0.15">
      <c r="A399" s="11" t="s">
        <v>3010</v>
      </c>
      <c r="B399" s="10" t="s">
        <v>3011</v>
      </c>
      <c r="C399" s="9" t="s">
        <v>3012</v>
      </c>
    </row>
    <row r="400" spans="1:3" x14ac:dyDescent="0.15">
      <c r="A400" s="11" t="s">
        <v>3013</v>
      </c>
      <c r="B400" s="10" t="s">
        <v>3014</v>
      </c>
      <c r="C400" s="9" t="s">
        <v>3015</v>
      </c>
    </row>
    <row r="401" spans="1:3" x14ac:dyDescent="0.15">
      <c r="A401" s="11" t="s">
        <v>1060</v>
      </c>
      <c r="B401" s="10" t="s">
        <v>3016</v>
      </c>
      <c r="C401" s="9" t="s">
        <v>3017</v>
      </c>
    </row>
    <row r="402" spans="1:3" x14ac:dyDescent="0.15">
      <c r="A402" s="11" t="s">
        <v>3018</v>
      </c>
      <c r="B402" s="10" t="s">
        <v>3019</v>
      </c>
      <c r="C402" s="9" t="s">
        <v>3020</v>
      </c>
    </row>
    <row r="403" spans="1:3" x14ac:dyDescent="0.15">
      <c r="A403" s="11" t="s">
        <v>3021</v>
      </c>
      <c r="B403" s="10" t="s">
        <v>3022</v>
      </c>
      <c r="C403" s="9" t="s">
        <v>3023</v>
      </c>
    </row>
    <row r="404" spans="1:3" x14ac:dyDescent="0.15">
      <c r="A404" s="11" t="s">
        <v>3024</v>
      </c>
      <c r="B404" s="10" t="s">
        <v>3025</v>
      </c>
      <c r="C404" s="9" t="s">
        <v>3026</v>
      </c>
    </row>
    <row r="405" spans="1:3" x14ac:dyDescent="0.15">
      <c r="A405" s="11" t="s">
        <v>3027</v>
      </c>
      <c r="B405" s="10" t="s">
        <v>3028</v>
      </c>
      <c r="C405" s="9" t="s">
        <v>3029</v>
      </c>
    </row>
    <row r="406" spans="1:3" x14ac:dyDescent="0.15">
      <c r="A406" s="11" t="s">
        <v>3030</v>
      </c>
      <c r="B406" s="10" t="s">
        <v>3031</v>
      </c>
      <c r="C406" s="9" t="s">
        <v>3032</v>
      </c>
    </row>
    <row r="407" spans="1:3" x14ac:dyDescent="0.15">
      <c r="A407" s="11" t="s">
        <v>1095</v>
      </c>
      <c r="B407" s="10" t="s">
        <v>3033</v>
      </c>
      <c r="C407" s="9" t="s">
        <v>3034</v>
      </c>
    </row>
    <row r="408" spans="1:3" x14ac:dyDescent="0.15">
      <c r="A408" s="11" t="s">
        <v>3035</v>
      </c>
      <c r="B408" s="10" t="s">
        <v>3036</v>
      </c>
      <c r="C408" s="9" t="s">
        <v>3037</v>
      </c>
    </row>
    <row r="409" spans="1:3" x14ac:dyDescent="0.15">
      <c r="A409" s="11" t="s">
        <v>3038</v>
      </c>
      <c r="B409" s="10" t="s">
        <v>3039</v>
      </c>
      <c r="C409" s="9" t="s">
        <v>3040</v>
      </c>
    </row>
    <row r="410" spans="1:3" x14ac:dyDescent="0.15">
      <c r="A410" s="11" t="s">
        <v>3041</v>
      </c>
      <c r="B410" s="10" t="s">
        <v>3042</v>
      </c>
      <c r="C410" s="9" t="s">
        <v>3043</v>
      </c>
    </row>
    <row r="411" spans="1:3" x14ac:dyDescent="0.15">
      <c r="A411" s="11" t="s">
        <v>3044</v>
      </c>
      <c r="B411" s="10" t="s">
        <v>3045</v>
      </c>
      <c r="C411" s="9" t="s">
        <v>3046</v>
      </c>
    </row>
    <row r="412" spans="1:3" x14ac:dyDescent="0.15">
      <c r="A412" s="11" t="s">
        <v>3047</v>
      </c>
      <c r="B412" s="10" t="s">
        <v>3048</v>
      </c>
      <c r="C412" s="9" t="s">
        <v>3049</v>
      </c>
    </row>
    <row r="413" spans="1:3" x14ac:dyDescent="0.15">
      <c r="A413" s="11" t="s">
        <v>3050</v>
      </c>
      <c r="B413" s="10" t="s">
        <v>3051</v>
      </c>
      <c r="C413" s="9" t="s">
        <v>3052</v>
      </c>
    </row>
    <row r="414" spans="1:3" x14ac:dyDescent="0.15">
      <c r="A414" s="11" t="s">
        <v>3053</v>
      </c>
      <c r="B414" s="10" t="s">
        <v>3054</v>
      </c>
      <c r="C414" s="9" t="s">
        <v>3055</v>
      </c>
    </row>
    <row r="415" spans="1:3" x14ac:dyDescent="0.15">
      <c r="A415" s="11" t="s">
        <v>3056</v>
      </c>
      <c r="B415" s="10" t="s">
        <v>3057</v>
      </c>
      <c r="C415" s="9" t="s">
        <v>3058</v>
      </c>
    </row>
    <row r="416" spans="1:3" x14ac:dyDescent="0.15">
      <c r="A416" s="14" t="s">
        <v>3059</v>
      </c>
      <c r="B416" s="13" t="s">
        <v>3060</v>
      </c>
      <c r="C416" s="12" t="s">
        <v>3061</v>
      </c>
    </row>
    <row r="417" spans="1:3" x14ac:dyDescent="0.15">
      <c r="A417" s="11" t="s">
        <v>3062</v>
      </c>
      <c r="B417" s="10" t="s">
        <v>3063</v>
      </c>
      <c r="C417" s="9" t="s">
        <v>3064</v>
      </c>
    </row>
    <row r="418" spans="1:3" x14ac:dyDescent="0.15">
      <c r="A418" s="11" t="s">
        <v>3065</v>
      </c>
      <c r="B418" s="10" t="s">
        <v>3066</v>
      </c>
      <c r="C418" s="9" t="s">
        <v>3067</v>
      </c>
    </row>
    <row r="419" spans="1:3" x14ac:dyDescent="0.15">
      <c r="A419" s="11" t="s">
        <v>3068</v>
      </c>
      <c r="B419" s="10" t="s">
        <v>3069</v>
      </c>
      <c r="C419" s="9" t="s">
        <v>3070</v>
      </c>
    </row>
    <row r="420" spans="1:3" x14ac:dyDescent="0.15">
      <c r="A420" s="11" t="s">
        <v>3071</v>
      </c>
      <c r="B420" s="10" t="s">
        <v>3072</v>
      </c>
      <c r="C420" s="9" t="s">
        <v>3073</v>
      </c>
    </row>
    <row r="421" spans="1:3" x14ac:dyDescent="0.15">
      <c r="A421" s="11" t="s">
        <v>3074</v>
      </c>
      <c r="B421" s="10" t="s">
        <v>3075</v>
      </c>
      <c r="C421" s="9" t="s">
        <v>3076</v>
      </c>
    </row>
    <row r="422" spans="1:3" x14ac:dyDescent="0.15">
      <c r="A422" s="11" t="s">
        <v>3077</v>
      </c>
      <c r="B422" s="10" t="s">
        <v>3078</v>
      </c>
      <c r="C422" s="9" t="s">
        <v>3079</v>
      </c>
    </row>
    <row r="423" spans="1:3" x14ac:dyDescent="0.15">
      <c r="A423" s="11" t="s">
        <v>3080</v>
      </c>
      <c r="B423" s="10" t="s">
        <v>3081</v>
      </c>
      <c r="C423" s="9" t="s">
        <v>3082</v>
      </c>
    </row>
    <row r="424" spans="1:3" x14ac:dyDescent="0.15">
      <c r="A424" s="11" t="s">
        <v>3083</v>
      </c>
      <c r="B424" s="10" t="s">
        <v>3084</v>
      </c>
      <c r="C424" s="9" t="s">
        <v>3085</v>
      </c>
    </row>
    <row r="425" spans="1:3" x14ac:dyDescent="0.15">
      <c r="A425" s="11" t="s">
        <v>3086</v>
      </c>
      <c r="B425" s="10" t="s">
        <v>3087</v>
      </c>
      <c r="C425" s="9" t="s">
        <v>3088</v>
      </c>
    </row>
    <row r="426" spans="1:3" x14ac:dyDescent="0.15">
      <c r="A426" s="11" t="s">
        <v>3089</v>
      </c>
      <c r="B426" s="10" t="s">
        <v>3090</v>
      </c>
      <c r="C426" s="9" t="s">
        <v>3091</v>
      </c>
    </row>
    <row r="427" spans="1:3" x14ac:dyDescent="0.15">
      <c r="A427" s="11" t="s">
        <v>3092</v>
      </c>
      <c r="B427" s="10" t="s">
        <v>3093</v>
      </c>
      <c r="C427" s="9" t="s">
        <v>3094</v>
      </c>
    </row>
    <row r="428" spans="1:3" x14ac:dyDescent="0.15">
      <c r="A428" s="11" t="s">
        <v>3095</v>
      </c>
      <c r="B428" s="10" t="s">
        <v>3096</v>
      </c>
      <c r="C428" s="9" t="s">
        <v>3097</v>
      </c>
    </row>
    <row r="429" spans="1:3" x14ac:dyDescent="0.15">
      <c r="A429" s="11" t="s">
        <v>3098</v>
      </c>
      <c r="B429" s="10" t="s">
        <v>3099</v>
      </c>
      <c r="C429" s="9" t="s">
        <v>3100</v>
      </c>
    </row>
    <row r="430" spans="1:3" x14ac:dyDescent="0.15">
      <c r="A430" s="11" t="s">
        <v>3101</v>
      </c>
      <c r="B430" s="10" t="s">
        <v>3102</v>
      </c>
      <c r="C430" s="9" t="s">
        <v>3103</v>
      </c>
    </row>
    <row r="431" spans="1:3" x14ac:dyDescent="0.15">
      <c r="A431" s="11" t="s">
        <v>3104</v>
      </c>
      <c r="B431" s="10" t="s">
        <v>3060</v>
      </c>
      <c r="C431" s="9" t="s">
        <v>3105</v>
      </c>
    </row>
    <row r="432" spans="1:3" x14ac:dyDescent="0.15">
      <c r="A432" s="11" t="s">
        <v>3106</v>
      </c>
      <c r="B432" s="10" t="s">
        <v>3107</v>
      </c>
      <c r="C432" s="9" t="s">
        <v>3108</v>
      </c>
    </row>
    <row r="433" spans="1:3" x14ac:dyDescent="0.15">
      <c r="A433" s="11" t="s">
        <v>3109</v>
      </c>
      <c r="B433" s="10" t="s">
        <v>3110</v>
      </c>
      <c r="C433" s="9" t="s">
        <v>3111</v>
      </c>
    </row>
    <row r="434" spans="1:3" x14ac:dyDescent="0.15">
      <c r="A434" s="11" t="s">
        <v>3112</v>
      </c>
      <c r="B434" s="10" t="s">
        <v>3113</v>
      </c>
      <c r="C434" s="9" t="s">
        <v>3114</v>
      </c>
    </row>
    <row r="435" spans="1:3" x14ac:dyDescent="0.15">
      <c r="A435" s="11" t="s">
        <v>3115</v>
      </c>
      <c r="B435" s="10" t="s">
        <v>3116</v>
      </c>
      <c r="C435" s="9" t="s">
        <v>3117</v>
      </c>
    </row>
    <row r="436" spans="1:3" x14ac:dyDescent="0.15">
      <c r="A436" s="11" t="s">
        <v>3118</v>
      </c>
      <c r="B436" s="10" t="s">
        <v>3119</v>
      </c>
      <c r="C436" s="9" t="s">
        <v>3120</v>
      </c>
    </row>
    <row r="437" spans="1:3" x14ac:dyDescent="0.15">
      <c r="A437" s="11" t="s">
        <v>1271</v>
      </c>
      <c r="B437" s="10" t="s">
        <v>3121</v>
      </c>
      <c r="C437" s="9" t="s">
        <v>3122</v>
      </c>
    </row>
    <row r="438" spans="1:3" x14ac:dyDescent="0.15">
      <c r="A438" s="11" t="s">
        <v>3123</v>
      </c>
      <c r="B438" s="10" t="s">
        <v>3124</v>
      </c>
      <c r="C438" s="9" t="s">
        <v>3125</v>
      </c>
    </row>
    <row r="439" spans="1:3" x14ac:dyDescent="0.15">
      <c r="A439" s="11" t="s">
        <v>3126</v>
      </c>
      <c r="B439" s="10" t="s">
        <v>3127</v>
      </c>
      <c r="C439" s="9" t="s">
        <v>3128</v>
      </c>
    </row>
    <row r="440" spans="1:3" x14ac:dyDescent="0.15">
      <c r="A440" s="11" t="s">
        <v>3129</v>
      </c>
      <c r="B440" s="10" t="s">
        <v>3130</v>
      </c>
      <c r="C440" s="9" t="s">
        <v>3131</v>
      </c>
    </row>
    <row r="441" spans="1:3" x14ac:dyDescent="0.15">
      <c r="A441" s="11" t="s">
        <v>3132</v>
      </c>
      <c r="B441" s="10" t="s">
        <v>3133</v>
      </c>
      <c r="C441" s="9" t="s">
        <v>3134</v>
      </c>
    </row>
    <row r="442" spans="1:3" x14ac:dyDescent="0.15">
      <c r="A442" s="11" t="s">
        <v>3135</v>
      </c>
      <c r="B442" s="10" t="s">
        <v>3136</v>
      </c>
      <c r="C442" s="9" t="s">
        <v>3137</v>
      </c>
    </row>
    <row r="443" spans="1:3" x14ac:dyDescent="0.15">
      <c r="A443" s="11" t="s">
        <v>3138</v>
      </c>
      <c r="B443" s="10" t="s">
        <v>3139</v>
      </c>
      <c r="C443" s="9" t="s">
        <v>3140</v>
      </c>
    </row>
    <row r="444" spans="1:3" x14ac:dyDescent="0.15">
      <c r="A444" s="11" t="s">
        <v>641</v>
      </c>
      <c r="B444" s="10" t="s">
        <v>3141</v>
      </c>
      <c r="C444" s="9" t="s">
        <v>3142</v>
      </c>
    </row>
    <row r="445" spans="1:3" x14ac:dyDescent="0.15">
      <c r="A445" s="11" t="s">
        <v>3143</v>
      </c>
      <c r="B445" s="10" t="s">
        <v>3144</v>
      </c>
      <c r="C445" s="9" t="s">
        <v>3145</v>
      </c>
    </row>
    <row r="446" spans="1:3" x14ac:dyDescent="0.15">
      <c r="A446" s="11" t="s">
        <v>647</v>
      </c>
      <c r="B446" s="10" t="s">
        <v>3146</v>
      </c>
      <c r="C446" s="9" t="s">
        <v>3147</v>
      </c>
    </row>
    <row r="447" spans="1:3" x14ac:dyDescent="0.15">
      <c r="A447" s="11" t="s">
        <v>3148</v>
      </c>
      <c r="B447" s="10" t="s">
        <v>3149</v>
      </c>
      <c r="C447" s="9" t="s">
        <v>3150</v>
      </c>
    </row>
    <row r="448" spans="1:3" x14ac:dyDescent="0.15">
      <c r="A448" s="11" t="s">
        <v>485</v>
      </c>
      <c r="B448" s="10" t="s">
        <v>3151</v>
      </c>
      <c r="C448" s="9" t="s">
        <v>3152</v>
      </c>
    </row>
    <row r="449" spans="1:3" x14ac:dyDescent="0.15">
      <c r="A449" s="11" t="s">
        <v>1331</v>
      </c>
      <c r="B449" s="10" t="s">
        <v>3153</v>
      </c>
      <c r="C449" s="9" t="s">
        <v>3154</v>
      </c>
    </row>
    <row r="450" spans="1:3" x14ac:dyDescent="0.15">
      <c r="A450" s="14" t="s">
        <v>3155</v>
      </c>
      <c r="B450" s="13" t="s">
        <v>3156</v>
      </c>
      <c r="C450" s="12" t="s">
        <v>3157</v>
      </c>
    </row>
    <row r="451" spans="1:3" x14ac:dyDescent="0.15">
      <c r="A451" s="14" t="s">
        <v>3158</v>
      </c>
      <c r="B451" s="13" t="s">
        <v>3159</v>
      </c>
      <c r="C451" s="12" t="s">
        <v>2050</v>
      </c>
    </row>
    <row r="452" spans="1:3" x14ac:dyDescent="0.15">
      <c r="A452" s="11" t="s">
        <v>3160</v>
      </c>
      <c r="B452" s="10" t="s">
        <v>3161</v>
      </c>
      <c r="C452" s="9" t="s">
        <v>2061</v>
      </c>
    </row>
    <row r="453" spans="1:3" x14ac:dyDescent="0.15">
      <c r="A453" s="11" t="s">
        <v>3162</v>
      </c>
      <c r="B453" s="10" t="s">
        <v>3163</v>
      </c>
      <c r="C453" s="9" t="s">
        <v>3164</v>
      </c>
    </row>
    <row r="454" spans="1:3" x14ac:dyDescent="0.15">
      <c r="A454" s="11" t="s">
        <v>3165</v>
      </c>
      <c r="B454" s="10" t="s">
        <v>3166</v>
      </c>
      <c r="C454" s="9" t="s">
        <v>3167</v>
      </c>
    </row>
    <row r="455" spans="1:3" x14ac:dyDescent="0.15">
      <c r="A455" s="11" t="s">
        <v>3168</v>
      </c>
      <c r="B455" s="10" t="s">
        <v>2069</v>
      </c>
      <c r="C455" s="9" t="s">
        <v>3169</v>
      </c>
    </row>
    <row r="456" spans="1:3" x14ac:dyDescent="0.15">
      <c r="A456" s="11" t="s">
        <v>3170</v>
      </c>
      <c r="B456" s="10" t="s">
        <v>3171</v>
      </c>
      <c r="C456" s="9" t="s">
        <v>3172</v>
      </c>
    </row>
    <row r="457" spans="1:3" x14ac:dyDescent="0.15">
      <c r="A457" s="11" t="s">
        <v>3173</v>
      </c>
      <c r="B457" s="10" t="s">
        <v>3174</v>
      </c>
      <c r="C457" s="9" t="s">
        <v>2105</v>
      </c>
    </row>
    <row r="458" spans="1:3" x14ac:dyDescent="0.15">
      <c r="A458" s="11" t="s">
        <v>3175</v>
      </c>
      <c r="B458" s="10" t="s">
        <v>3176</v>
      </c>
      <c r="C458" s="9" t="s">
        <v>3177</v>
      </c>
    </row>
    <row r="459" spans="1:3" x14ac:dyDescent="0.15">
      <c r="A459" s="11" t="s">
        <v>1067</v>
      </c>
      <c r="B459" s="10" t="s">
        <v>3178</v>
      </c>
      <c r="C459" s="9" t="s">
        <v>3179</v>
      </c>
    </row>
    <row r="460" spans="1:3" x14ac:dyDescent="0.15">
      <c r="A460" s="11" t="s">
        <v>3180</v>
      </c>
      <c r="B460" s="10" t="s">
        <v>3181</v>
      </c>
      <c r="C460" s="9" t="s">
        <v>3182</v>
      </c>
    </row>
    <row r="461" spans="1:3" x14ac:dyDescent="0.15">
      <c r="A461" s="11" t="s">
        <v>3183</v>
      </c>
      <c r="B461" s="10" t="s">
        <v>3184</v>
      </c>
      <c r="C461" s="9" t="s">
        <v>3185</v>
      </c>
    </row>
    <row r="462" spans="1:3" x14ac:dyDescent="0.15">
      <c r="A462" s="14" t="s">
        <v>3186</v>
      </c>
      <c r="B462" s="13" t="s">
        <v>3187</v>
      </c>
      <c r="C462" s="12" t="s">
        <v>3188</v>
      </c>
    </row>
    <row r="463" spans="1:3" x14ac:dyDescent="0.15">
      <c r="A463" s="11" t="s">
        <v>3189</v>
      </c>
      <c r="B463" s="10" t="s">
        <v>3190</v>
      </c>
      <c r="C463" s="9" t="s">
        <v>3191</v>
      </c>
    </row>
    <row r="464" spans="1:3" x14ac:dyDescent="0.15">
      <c r="A464" s="11" t="s">
        <v>3192</v>
      </c>
      <c r="B464" s="10" t="s">
        <v>3193</v>
      </c>
      <c r="C464" s="9" t="s">
        <v>3194</v>
      </c>
    </row>
    <row r="465" spans="1:3" x14ac:dyDescent="0.15">
      <c r="A465" s="11" t="s">
        <v>3195</v>
      </c>
      <c r="B465" s="10" t="s">
        <v>3196</v>
      </c>
      <c r="C465" s="9" t="s">
        <v>3197</v>
      </c>
    </row>
    <row r="466" spans="1:3" x14ac:dyDescent="0.15">
      <c r="A466" s="11" t="s">
        <v>3198</v>
      </c>
      <c r="B466" s="10" t="s">
        <v>3199</v>
      </c>
      <c r="C466" s="9" t="s">
        <v>3200</v>
      </c>
    </row>
    <row r="467" spans="1:3" x14ac:dyDescent="0.15">
      <c r="A467" s="11" t="s">
        <v>3201</v>
      </c>
      <c r="B467" s="10" t="s">
        <v>3202</v>
      </c>
      <c r="C467" s="9" t="s">
        <v>2145</v>
      </c>
    </row>
    <row r="468" spans="1:3" x14ac:dyDescent="0.15">
      <c r="A468" s="11" t="s">
        <v>3203</v>
      </c>
      <c r="B468" s="10" t="s">
        <v>3204</v>
      </c>
      <c r="C468" s="9" t="s">
        <v>3205</v>
      </c>
    </row>
    <row r="469" spans="1:3" x14ac:dyDescent="0.15">
      <c r="A469" s="11" t="s">
        <v>3206</v>
      </c>
      <c r="B469" s="10" t="s">
        <v>3207</v>
      </c>
      <c r="C469" s="9" t="s">
        <v>3208</v>
      </c>
    </row>
    <row r="470" spans="1:3" x14ac:dyDescent="0.15">
      <c r="A470" s="11" t="s">
        <v>3209</v>
      </c>
      <c r="B470" s="10" t="s">
        <v>3210</v>
      </c>
      <c r="C470" s="9" t="s">
        <v>3211</v>
      </c>
    </row>
    <row r="471" spans="1:3" x14ac:dyDescent="0.15">
      <c r="A471" s="11" t="s">
        <v>3212</v>
      </c>
      <c r="B471" s="10" t="s">
        <v>3213</v>
      </c>
      <c r="C471" s="9" t="s">
        <v>3214</v>
      </c>
    </row>
    <row r="472" spans="1:3" x14ac:dyDescent="0.15">
      <c r="A472" s="11" t="s">
        <v>3215</v>
      </c>
      <c r="B472" s="10" t="s">
        <v>3216</v>
      </c>
      <c r="C472" s="9" t="s">
        <v>3217</v>
      </c>
    </row>
    <row r="473" spans="1:3" x14ac:dyDescent="0.15">
      <c r="A473" s="11" t="s">
        <v>90</v>
      </c>
      <c r="B473" s="10" t="s">
        <v>3218</v>
      </c>
      <c r="C473" s="9" t="s">
        <v>3219</v>
      </c>
    </row>
    <row r="474" spans="1:3" x14ac:dyDescent="0.15">
      <c r="A474" s="11" t="s">
        <v>3220</v>
      </c>
      <c r="B474" s="10" t="s">
        <v>3221</v>
      </c>
      <c r="C474" s="9" t="s">
        <v>3222</v>
      </c>
    </row>
    <row r="475" spans="1:3" x14ac:dyDescent="0.15">
      <c r="A475" s="11" t="s">
        <v>3223</v>
      </c>
      <c r="B475" s="10" t="s">
        <v>3224</v>
      </c>
      <c r="C475" s="9" t="s">
        <v>3225</v>
      </c>
    </row>
    <row r="476" spans="1:3" x14ac:dyDescent="0.15">
      <c r="A476" s="11" t="s">
        <v>3226</v>
      </c>
      <c r="B476" s="10" t="s">
        <v>3227</v>
      </c>
      <c r="C476" s="9" t="s">
        <v>3228</v>
      </c>
    </row>
    <row r="477" spans="1:3" x14ac:dyDescent="0.15">
      <c r="A477" s="11" t="s">
        <v>3229</v>
      </c>
      <c r="B477" s="10" t="s">
        <v>3230</v>
      </c>
      <c r="C477" s="9" t="s">
        <v>3231</v>
      </c>
    </row>
    <row r="478" spans="1:3" x14ac:dyDescent="0.15">
      <c r="A478" s="11" t="s">
        <v>3232</v>
      </c>
      <c r="B478" s="10" t="s">
        <v>3233</v>
      </c>
      <c r="C478" s="9" t="s">
        <v>3234</v>
      </c>
    </row>
    <row r="479" spans="1:3" x14ac:dyDescent="0.15">
      <c r="A479" s="11" t="s">
        <v>3235</v>
      </c>
      <c r="B479" s="10" t="s">
        <v>3236</v>
      </c>
      <c r="C479" s="9" t="s">
        <v>3237</v>
      </c>
    </row>
    <row r="480" spans="1:3" x14ac:dyDescent="0.15">
      <c r="A480" s="14" t="s">
        <v>3238</v>
      </c>
      <c r="B480" s="13" t="s">
        <v>3239</v>
      </c>
      <c r="C480" s="12" t="s">
        <v>3240</v>
      </c>
    </row>
    <row r="481" spans="1:3" x14ac:dyDescent="0.15">
      <c r="A481" s="11" t="s">
        <v>3241</v>
      </c>
      <c r="B481" s="10" t="s">
        <v>3242</v>
      </c>
      <c r="C481" s="9" t="s">
        <v>3243</v>
      </c>
    </row>
    <row r="482" spans="1:3" x14ac:dyDescent="0.15">
      <c r="A482" s="11" t="s">
        <v>3244</v>
      </c>
      <c r="B482" s="10" t="s">
        <v>3245</v>
      </c>
      <c r="C482" s="9" t="s">
        <v>3246</v>
      </c>
    </row>
    <row r="483" spans="1:3" x14ac:dyDescent="0.15">
      <c r="A483" s="11" t="s">
        <v>3247</v>
      </c>
      <c r="B483" s="10" t="s">
        <v>3248</v>
      </c>
      <c r="C483" s="9" t="s">
        <v>3249</v>
      </c>
    </row>
    <row r="484" spans="1:3" x14ac:dyDescent="0.15">
      <c r="A484" s="11" t="s">
        <v>3250</v>
      </c>
      <c r="B484" s="10" t="s">
        <v>3251</v>
      </c>
      <c r="C484" s="9" t="s">
        <v>3252</v>
      </c>
    </row>
    <row r="485" spans="1:3" x14ac:dyDescent="0.15">
      <c r="A485" s="11" t="s">
        <v>3253</v>
      </c>
      <c r="B485" s="10" t="s">
        <v>3254</v>
      </c>
      <c r="C485" s="9" t="s">
        <v>3255</v>
      </c>
    </row>
    <row r="486" spans="1:3" x14ac:dyDescent="0.15">
      <c r="A486" s="11" t="s">
        <v>3256</v>
      </c>
      <c r="B486" s="10" t="s">
        <v>3257</v>
      </c>
      <c r="C486" s="9" t="s">
        <v>3258</v>
      </c>
    </row>
    <row r="487" spans="1:3" x14ac:dyDescent="0.15">
      <c r="A487" s="11" t="s">
        <v>3259</v>
      </c>
      <c r="B487" s="10" t="s">
        <v>3260</v>
      </c>
      <c r="C487" s="9" t="s">
        <v>3261</v>
      </c>
    </row>
    <row r="488" spans="1:3" x14ac:dyDescent="0.15">
      <c r="A488" s="11" t="s">
        <v>3262</v>
      </c>
      <c r="B488" s="10" t="s">
        <v>3263</v>
      </c>
      <c r="C488" s="9" t="s">
        <v>3264</v>
      </c>
    </row>
    <row r="489" spans="1:3" x14ac:dyDescent="0.15">
      <c r="A489" s="11" t="s">
        <v>3265</v>
      </c>
      <c r="B489" s="10" t="s">
        <v>3266</v>
      </c>
      <c r="C489" s="9" t="s">
        <v>3267</v>
      </c>
    </row>
    <row r="490" spans="1:3" x14ac:dyDescent="0.15">
      <c r="A490" s="11" t="s">
        <v>3268</v>
      </c>
      <c r="B490" s="10" t="s">
        <v>3269</v>
      </c>
      <c r="C490" s="9" t="s">
        <v>3270</v>
      </c>
    </row>
    <row r="491" spans="1:3" x14ac:dyDescent="0.15">
      <c r="A491" s="11" t="s">
        <v>3271</v>
      </c>
      <c r="B491" s="10" t="s">
        <v>3272</v>
      </c>
      <c r="C491" s="9" t="s">
        <v>3273</v>
      </c>
    </row>
    <row r="492" spans="1:3" x14ac:dyDescent="0.15">
      <c r="A492" s="11" t="s">
        <v>3274</v>
      </c>
      <c r="B492" s="10" t="s">
        <v>3275</v>
      </c>
      <c r="C492" s="9" t="s">
        <v>3276</v>
      </c>
    </row>
    <row r="493" spans="1:3" x14ac:dyDescent="0.15">
      <c r="A493" s="11" t="s">
        <v>3277</v>
      </c>
      <c r="B493" s="10" t="s">
        <v>3278</v>
      </c>
      <c r="C493" s="9" t="s">
        <v>3279</v>
      </c>
    </row>
    <row r="494" spans="1:3" x14ac:dyDescent="0.15">
      <c r="A494" s="11" t="s">
        <v>3280</v>
      </c>
      <c r="B494" s="10" t="s">
        <v>3281</v>
      </c>
      <c r="C494" s="9" t="s">
        <v>3279</v>
      </c>
    </row>
    <row r="495" spans="1:3" x14ac:dyDescent="0.15">
      <c r="A495" s="11" t="s">
        <v>3282</v>
      </c>
      <c r="B495" s="10" t="s">
        <v>3283</v>
      </c>
      <c r="C495" s="9" t="s">
        <v>3284</v>
      </c>
    </row>
    <row r="496" spans="1:3" x14ac:dyDescent="0.15">
      <c r="A496" s="11" t="s">
        <v>3285</v>
      </c>
      <c r="B496" s="10" t="s">
        <v>3286</v>
      </c>
      <c r="C496" s="9" t="s">
        <v>3287</v>
      </c>
    </row>
    <row r="497" spans="1:3" x14ac:dyDescent="0.15">
      <c r="A497" s="11" t="s">
        <v>3288</v>
      </c>
      <c r="B497" s="10" t="s">
        <v>3289</v>
      </c>
      <c r="C497" s="9" t="s">
        <v>3290</v>
      </c>
    </row>
    <row r="498" spans="1:3" x14ac:dyDescent="0.15">
      <c r="A498" s="11" t="s">
        <v>3291</v>
      </c>
      <c r="B498" s="10" t="s">
        <v>3292</v>
      </c>
      <c r="C498" s="9" t="s">
        <v>3293</v>
      </c>
    </row>
    <row r="499" spans="1:3" x14ac:dyDescent="0.15">
      <c r="A499" s="11" t="s">
        <v>3294</v>
      </c>
      <c r="B499" s="10" t="s">
        <v>3295</v>
      </c>
      <c r="C499" s="9" t="s">
        <v>3296</v>
      </c>
    </row>
    <row r="500" spans="1:3" x14ac:dyDescent="0.15">
      <c r="A500" s="14" t="s">
        <v>3297</v>
      </c>
      <c r="B500" s="13" t="s">
        <v>3298</v>
      </c>
      <c r="C500" s="12" t="s">
        <v>3299</v>
      </c>
    </row>
    <row r="501" spans="1:3" x14ac:dyDescent="0.15">
      <c r="A501" s="11" t="s">
        <v>3300</v>
      </c>
      <c r="B501" s="10" t="s">
        <v>3301</v>
      </c>
      <c r="C501" s="9" t="s">
        <v>3302</v>
      </c>
    </row>
    <row r="502" spans="1:3" x14ac:dyDescent="0.15">
      <c r="A502" s="11" t="s">
        <v>3303</v>
      </c>
      <c r="B502" s="10" t="s">
        <v>3304</v>
      </c>
      <c r="C502" s="9" t="s">
        <v>3305</v>
      </c>
    </row>
    <row r="503" spans="1:3" x14ac:dyDescent="0.15">
      <c r="A503" s="11" t="s">
        <v>976</v>
      </c>
      <c r="B503" s="10" t="s">
        <v>3304</v>
      </c>
      <c r="C503" s="9" t="s">
        <v>3305</v>
      </c>
    </row>
    <row r="504" spans="1:3" x14ac:dyDescent="0.15">
      <c r="A504" s="11" t="s">
        <v>3306</v>
      </c>
      <c r="B504" s="10" t="s">
        <v>3307</v>
      </c>
      <c r="C504" s="9" t="s">
        <v>3308</v>
      </c>
    </row>
    <row r="505" spans="1:3" x14ac:dyDescent="0.15">
      <c r="A505" s="11" t="s">
        <v>3309</v>
      </c>
      <c r="B505" s="10" t="s">
        <v>3310</v>
      </c>
      <c r="C505" s="9" t="s">
        <v>3311</v>
      </c>
    </row>
    <row r="506" spans="1:3" x14ac:dyDescent="0.15">
      <c r="A506" s="11" t="s">
        <v>3312</v>
      </c>
      <c r="B506" s="10" t="s">
        <v>3313</v>
      </c>
      <c r="C506" s="9" t="s">
        <v>3314</v>
      </c>
    </row>
    <row r="507" spans="1:3" x14ac:dyDescent="0.15">
      <c r="A507" s="11" t="s">
        <v>3315</v>
      </c>
      <c r="B507" s="10" t="s">
        <v>3316</v>
      </c>
      <c r="C507" s="9" t="s">
        <v>3317</v>
      </c>
    </row>
    <row r="508" spans="1:3" x14ac:dyDescent="0.15">
      <c r="A508" s="11" t="s">
        <v>3318</v>
      </c>
      <c r="B508" s="10" t="s">
        <v>3319</v>
      </c>
      <c r="C508" s="9" t="s">
        <v>3320</v>
      </c>
    </row>
    <row r="509" spans="1:3" x14ac:dyDescent="0.15">
      <c r="A509" s="11" t="s">
        <v>3321</v>
      </c>
      <c r="B509" s="10" t="s">
        <v>3322</v>
      </c>
      <c r="C509" s="9" t="s">
        <v>3323</v>
      </c>
    </row>
    <row r="510" spans="1:3" x14ac:dyDescent="0.15">
      <c r="A510" s="14" t="s">
        <v>3324</v>
      </c>
      <c r="B510" s="13" t="s">
        <v>3325</v>
      </c>
      <c r="C510" s="12" t="s">
        <v>3326</v>
      </c>
    </row>
    <row r="511" spans="1:3" x14ac:dyDescent="0.15">
      <c r="A511" s="11" t="s">
        <v>3327</v>
      </c>
      <c r="B511" s="10" t="s">
        <v>3328</v>
      </c>
      <c r="C511" s="9" t="s">
        <v>3329</v>
      </c>
    </row>
    <row r="512" spans="1:3" x14ac:dyDescent="0.15">
      <c r="A512" s="11" t="s">
        <v>3330</v>
      </c>
      <c r="B512" s="10" t="s">
        <v>3331</v>
      </c>
      <c r="C512" s="9" t="s">
        <v>3332</v>
      </c>
    </row>
    <row r="513" spans="1:3" x14ac:dyDescent="0.15">
      <c r="A513" s="11" t="s">
        <v>3333</v>
      </c>
      <c r="B513" s="10" t="s">
        <v>3334</v>
      </c>
      <c r="C513" s="9" t="s">
        <v>3335</v>
      </c>
    </row>
    <row r="514" spans="1:3" x14ac:dyDescent="0.15">
      <c r="A514" s="11" t="s">
        <v>3336</v>
      </c>
      <c r="B514" s="10" t="s">
        <v>3337</v>
      </c>
      <c r="C514" s="9" t="s">
        <v>3338</v>
      </c>
    </row>
    <row r="515" spans="1:3" x14ac:dyDescent="0.15">
      <c r="A515" s="11" t="s">
        <v>3339</v>
      </c>
      <c r="B515" s="10" t="s">
        <v>3340</v>
      </c>
      <c r="C515" s="9" t="s">
        <v>3341</v>
      </c>
    </row>
    <row r="516" spans="1:3" x14ac:dyDescent="0.15">
      <c r="A516" s="11" t="s">
        <v>3342</v>
      </c>
      <c r="B516" s="10" t="s">
        <v>3343</v>
      </c>
      <c r="C516" s="9" t="s">
        <v>3344</v>
      </c>
    </row>
    <row r="517" spans="1:3" x14ac:dyDescent="0.15">
      <c r="A517" s="11" t="s">
        <v>3345</v>
      </c>
      <c r="B517" s="10" t="s">
        <v>3346</v>
      </c>
      <c r="C517" s="9" t="s">
        <v>3347</v>
      </c>
    </row>
    <row r="518" spans="1:3" x14ac:dyDescent="0.15">
      <c r="A518" s="11" t="s">
        <v>3348</v>
      </c>
      <c r="B518" s="10" t="s">
        <v>3349</v>
      </c>
      <c r="C518" s="9" t="s">
        <v>3350</v>
      </c>
    </row>
    <row r="519" spans="1:3" x14ac:dyDescent="0.15">
      <c r="A519" s="11" t="s">
        <v>3351</v>
      </c>
      <c r="B519" s="10" t="s">
        <v>3352</v>
      </c>
      <c r="C519" s="9" t="s">
        <v>3353</v>
      </c>
    </row>
    <row r="520" spans="1:3" x14ac:dyDescent="0.15">
      <c r="A520" s="11" t="s">
        <v>3354</v>
      </c>
      <c r="B520" s="10" t="s">
        <v>3355</v>
      </c>
      <c r="C520" s="9" t="s">
        <v>3356</v>
      </c>
    </row>
    <row r="521" spans="1:3" x14ac:dyDescent="0.15">
      <c r="A521" s="11" t="s">
        <v>1286</v>
      </c>
      <c r="B521" s="10" t="s">
        <v>3357</v>
      </c>
      <c r="C521" s="9" t="s">
        <v>3358</v>
      </c>
    </row>
    <row r="522" spans="1:3" x14ac:dyDescent="0.15">
      <c r="A522" s="14" t="s">
        <v>3359</v>
      </c>
      <c r="B522" s="13" t="s">
        <v>3360</v>
      </c>
      <c r="C522" s="12" t="s">
        <v>3361</v>
      </c>
    </row>
    <row r="523" spans="1:3" x14ac:dyDescent="0.15">
      <c r="A523" s="11" t="s">
        <v>3362</v>
      </c>
      <c r="B523" s="10" t="s">
        <v>3363</v>
      </c>
      <c r="C523" s="9" t="s">
        <v>3364</v>
      </c>
    </row>
    <row r="524" spans="1:3" x14ac:dyDescent="0.15">
      <c r="A524" s="11" t="s">
        <v>3365</v>
      </c>
      <c r="B524" s="10" t="s">
        <v>3366</v>
      </c>
      <c r="C524" s="9" t="s">
        <v>3367</v>
      </c>
    </row>
    <row r="525" spans="1:3" x14ac:dyDescent="0.15">
      <c r="A525" s="11" t="s">
        <v>3368</v>
      </c>
      <c r="B525" s="10" t="s">
        <v>3369</v>
      </c>
      <c r="C525" s="9" t="s">
        <v>3370</v>
      </c>
    </row>
    <row r="526" spans="1:3" x14ac:dyDescent="0.15">
      <c r="A526" s="11" t="s">
        <v>3371</v>
      </c>
      <c r="B526" s="10" t="s">
        <v>3372</v>
      </c>
      <c r="C526" s="9" t="s">
        <v>3373</v>
      </c>
    </row>
    <row r="527" spans="1:3" x14ac:dyDescent="0.15">
      <c r="A527" s="11" t="s">
        <v>3374</v>
      </c>
      <c r="B527" s="10" t="s">
        <v>3375</v>
      </c>
      <c r="C527" s="9" t="s">
        <v>3376</v>
      </c>
    </row>
    <row r="528" spans="1:3" x14ac:dyDescent="0.15">
      <c r="A528" s="11" t="s">
        <v>3377</v>
      </c>
      <c r="B528" s="10" t="s">
        <v>3378</v>
      </c>
      <c r="C528" s="9" t="s">
        <v>3379</v>
      </c>
    </row>
    <row r="529" spans="1:3" x14ac:dyDescent="0.15">
      <c r="A529" s="11" t="s">
        <v>3380</v>
      </c>
      <c r="B529" s="10" t="s">
        <v>3381</v>
      </c>
      <c r="C529" s="9" t="s">
        <v>3382</v>
      </c>
    </row>
    <row r="530" spans="1:3" x14ac:dyDescent="0.15">
      <c r="A530" s="11" t="s">
        <v>3383</v>
      </c>
      <c r="B530" s="10" t="s">
        <v>3384</v>
      </c>
      <c r="C530" s="9" t="s">
        <v>3385</v>
      </c>
    </row>
    <row r="531" spans="1:3" x14ac:dyDescent="0.15">
      <c r="A531" s="11" t="s">
        <v>3386</v>
      </c>
      <c r="B531" s="10" t="s">
        <v>3387</v>
      </c>
      <c r="C531" s="9" t="s">
        <v>3388</v>
      </c>
    </row>
    <row r="532" spans="1:3" x14ac:dyDescent="0.15">
      <c r="A532" s="11" t="s">
        <v>3389</v>
      </c>
      <c r="B532" s="10" t="s">
        <v>3390</v>
      </c>
      <c r="C532" s="9" t="s">
        <v>3391</v>
      </c>
    </row>
    <row r="533" spans="1:3" x14ac:dyDescent="0.15">
      <c r="A533" s="11" t="s">
        <v>3392</v>
      </c>
      <c r="B533" s="10" t="s">
        <v>3393</v>
      </c>
      <c r="C533" s="9" t="s">
        <v>3394</v>
      </c>
    </row>
    <row r="534" spans="1:3" x14ac:dyDescent="0.15">
      <c r="A534" s="11" t="s">
        <v>3395</v>
      </c>
      <c r="B534" s="10" t="s">
        <v>3396</v>
      </c>
      <c r="C534" s="9" t="s">
        <v>3394</v>
      </c>
    </row>
    <row r="535" spans="1:3" x14ac:dyDescent="0.15">
      <c r="A535" s="11" t="s">
        <v>3397</v>
      </c>
      <c r="B535" s="10" t="s">
        <v>3398</v>
      </c>
      <c r="C535" s="9" t="s">
        <v>3399</v>
      </c>
    </row>
    <row r="536" spans="1:3" x14ac:dyDescent="0.15">
      <c r="A536" s="11" t="s">
        <v>3400</v>
      </c>
      <c r="B536" s="10" t="s">
        <v>3401</v>
      </c>
      <c r="C536" s="9" t="s">
        <v>3402</v>
      </c>
    </row>
    <row r="537" spans="1:3" x14ac:dyDescent="0.15">
      <c r="A537" s="11" t="s">
        <v>3403</v>
      </c>
      <c r="B537" s="10" t="s">
        <v>3404</v>
      </c>
      <c r="C537" s="9" t="s">
        <v>3405</v>
      </c>
    </row>
    <row r="538" spans="1:3" x14ac:dyDescent="0.15">
      <c r="A538" s="11" t="s">
        <v>3406</v>
      </c>
      <c r="B538" s="10" t="s">
        <v>3407</v>
      </c>
      <c r="C538" s="9" t="s">
        <v>3405</v>
      </c>
    </row>
    <row r="539" spans="1:3" x14ac:dyDescent="0.15">
      <c r="A539" s="11" t="s">
        <v>3408</v>
      </c>
      <c r="B539" s="10" t="s">
        <v>3409</v>
      </c>
      <c r="C539" s="9" t="s">
        <v>3410</v>
      </c>
    </row>
    <row r="540" spans="1:3" x14ac:dyDescent="0.15">
      <c r="A540" s="11" t="s">
        <v>3411</v>
      </c>
      <c r="B540" s="10" t="s">
        <v>3412</v>
      </c>
      <c r="C540" s="9" t="s">
        <v>3413</v>
      </c>
    </row>
    <row r="541" spans="1:3" x14ac:dyDescent="0.15">
      <c r="A541" s="11" t="s">
        <v>3414</v>
      </c>
      <c r="B541" s="10" t="s">
        <v>3415</v>
      </c>
      <c r="C541" s="9" t="s">
        <v>3416</v>
      </c>
    </row>
    <row r="542" spans="1:3" x14ac:dyDescent="0.15">
      <c r="A542" s="14" t="s">
        <v>3417</v>
      </c>
      <c r="B542" s="13" t="s">
        <v>3418</v>
      </c>
      <c r="C542" s="12" t="s">
        <v>3419</v>
      </c>
    </row>
    <row r="543" spans="1:3" x14ac:dyDescent="0.15">
      <c r="A543" s="11" t="s">
        <v>3420</v>
      </c>
      <c r="B543" s="10" t="s">
        <v>3421</v>
      </c>
      <c r="C543" s="9" t="s">
        <v>3422</v>
      </c>
    </row>
    <row r="544" spans="1:3" x14ac:dyDescent="0.15">
      <c r="A544" s="11" t="s">
        <v>3423</v>
      </c>
      <c r="B544" s="10" t="s">
        <v>3424</v>
      </c>
      <c r="C544" s="9" t="s">
        <v>3425</v>
      </c>
    </row>
    <row r="545" spans="1:3" x14ac:dyDescent="0.15">
      <c r="A545" s="11" t="s">
        <v>3426</v>
      </c>
      <c r="B545" s="10" t="s">
        <v>3427</v>
      </c>
      <c r="C545" s="9" t="s">
        <v>3428</v>
      </c>
    </row>
    <row r="546" spans="1:3" x14ac:dyDescent="0.15">
      <c r="A546" s="11" t="s">
        <v>3429</v>
      </c>
      <c r="B546" s="10" t="s">
        <v>3430</v>
      </c>
      <c r="C546" s="9" t="s">
        <v>3431</v>
      </c>
    </row>
    <row r="547" spans="1:3" x14ac:dyDescent="0.15">
      <c r="A547" s="11" t="s">
        <v>3432</v>
      </c>
      <c r="B547" s="10" t="s">
        <v>3430</v>
      </c>
      <c r="C547" s="9" t="s">
        <v>3431</v>
      </c>
    </row>
    <row r="548" spans="1:3" x14ac:dyDescent="0.15">
      <c r="A548" s="11" t="s">
        <v>3433</v>
      </c>
      <c r="B548" s="10" t="s">
        <v>3434</v>
      </c>
      <c r="C548" s="9" t="s">
        <v>3435</v>
      </c>
    </row>
    <row r="549" spans="1:3" x14ac:dyDescent="0.15">
      <c r="A549" s="11" t="s">
        <v>3436</v>
      </c>
      <c r="B549" s="10" t="s">
        <v>3437</v>
      </c>
      <c r="C549" s="9" t="s">
        <v>3438</v>
      </c>
    </row>
    <row r="550" spans="1:3" x14ac:dyDescent="0.15">
      <c r="A550" s="11" t="s">
        <v>3439</v>
      </c>
      <c r="B550" s="10" t="s">
        <v>3440</v>
      </c>
      <c r="C550" s="9" t="s">
        <v>3441</v>
      </c>
    </row>
    <row r="551" spans="1:3" x14ac:dyDescent="0.15">
      <c r="A551" s="11" t="s">
        <v>3442</v>
      </c>
      <c r="B551" s="10" t="s">
        <v>3443</v>
      </c>
      <c r="C551" s="9" t="s">
        <v>3444</v>
      </c>
    </row>
    <row r="552" spans="1:3" x14ac:dyDescent="0.15">
      <c r="A552" s="11" t="s">
        <v>3445</v>
      </c>
      <c r="B552" s="10" t="s">
        <v>3446</v>
      </c>
      <c r="C552" s="9" t="s">
        <v>3447</v>
      </c>
    </row>
    <row r="553" spans="1:3" x14ac:dyDescent="0.15">
      <c r="A553" s="11" t="s">
        <v>3448</v>
      </c>
      <c r="B553" s="10" t="s">
        <v>3449</v>
      </c>
      <c r="C553" s="9" t="s">
        <v>3450</v>
      </c>
    </row>
    <row r="554" spans="1:3" x14ac:dyDescent="0.15">
      <c r="A554" s="11" t="s">
        <v>3451</v>
      </c>
      <c r="B554" s="10" t="s">
        <v>3452</v>
      </c>
      <c r="C554" s="9" t="s">
        <v>3453</v>
      </c>
    </row>
    <row r="555" spans="1:3" x14ac:dyDescent="0.15">
      <c r="A555" s="11" t="s">
        <v>3454</v>
      </c>
      <c r="B555" s="10" t="s">
        <v>3455</v>
      </c>
      <c r="C555" s="9" t="s">
        <v>3456</v>
      </c>
    </row>
    <row r="556" spans="1:3" x14ac:dyDescent="0.15">
      <c r="A556" s="11" t="s">
        <v>3457</v>
      </c>
      <c r="B556" s="10" t="s">
        <v>3458</v>
      </c>
      <c r="C556" s="9" t="s">
        <v>3459</v>
      </c>
    </row>
    <row r="557" spans="1:3" x14ac:dyDescent="0.15">
      <c r="A557" s="11" t="s">
        <v>3460</v>
      </c>
      <c r="B557" s="10" t="s">
        <v>3461</v>
      </c>
      <c r="C557" s="9" t="s">
        <v>3462</v>
      </c>
    </row>
    <row r="558" spans="1:3" x14ac:dyDescent="0.15">
      <c r="A558" s="11" t="s">
        <v>3463</v>
      </c>
      <c r="B558" s="10" t="s">
        <v>3464</v>
      </c>
      <c r="C558" s="9" t="s">
        <v>3465</v>
      </c>
    </row>
    <row r="559" spans="1:3" x14ac:dyDescent="0.15">
      <c r="A559" s="11" t="s">
        <v>3466</v>
      </c>
      <c r="B559" s="10" t="s">
        <v>3467</v>
      </c>
      <c r="C559" s="9" t="s">
        <v>3468</v>
      </c>
    </row>
    <row r="560" spans="1:3" x14ac:dyDescent="0.15">
      <c r="A560" s="14" t="s">
        <v>3469</v>
      </c>
      <c r="B560" s="13" t="s">
        <v>3470</v>
      </c>
      <c r="C560" s="12" t="s">
        <v>3471</v>
      </c>
    </row>
    <row r="561" spans="1:3" x14ac:dyDescent="0.15">
      <c r="A561" s="11" t="s">
        <v>3472</v>
      </c>
      <c r="B561" s="10" t="s">
        <v>3473</v>
      </c>
      <c r="C561" s="9" t="s">
        <v>3474</v>
      </c>
    </row>
    <row r="562" spans="1:3" x14ac:dyDescent="0.15">
      <c r="A562" s="11" t="s">
        <v>3475</v>
      </c>
      <c r="B562" s="10" t="s">
        <v>3476</v>
      </c>
      <c r="C562" s="9" t="s">
        <v>3477</v>
      </c>
    </row>
    <row r="563" spans="1:3" x14ac:dyDescent="0.15">
      <c r="A563" s="11" t="s">
        <v>3478</v>
      </c>
      <c r="B563" s="10" t="s">
        <v>3479</v>
      </c>
      <c r="C563" s="9" t="s">
        <v>3480</v>
      </c>
    </row>
    <row r="564" spans="1:3" x14ac:dyDescent="0.15">
      <c r="A564" s="11" t="s">
        <v>3481</v>
      </c>
      <c r="B564" s="10" t="s">
        <v>3482</v>
      </c>
      <c r="C564" s="9" t="s">
        <v>3483</v>
      </c>
    </row>
    <row r="565" spans="1:3" x14ac:dyDescent="0.15">
      <c r="A565" s="11" t="s">
        <v>3484</v>
      </c>
      <c r="B565" s="10" t="s">
        <v>3485</v>
      </c>
      <c r="C565" s="9" t="s">
        <v>3486</v>
      </c>
    </row>
    <row r="566" spans="1:3" x14ac:dyDescent="0.15">
      <c r="A566" s="11" t="s">
        <v>3487</v>
      </c>
      <c r="B566" s="10" t="s">
        <v>3488</v>
      </c>
      <c r="C566" s="9" t="s">
        <v>3489</v>
      </c>
    </row>
    <row r="567" spans="1:3" x14ac:dyDescent="0.15">
      <c r="A567" s="11" t="s">
        <v>3490</v>
      </c>
      <c r="B567" s="10" t="s">
        <v>3491</v>
      </c>
      <c r="C567" s="9" t="s">
        <v>3492</v>
      </c>
    </row>
    <row r="568" spans="1:3" x14ac:dyDescent="0.15">
      <c r="A568" s="11" t="s">
        <v>3493</v>
      </c>
      <c r="B568" s="10" t="s">
        <v>3494</v>
      </c>
      <c r="C568" s="9" t="s">
        <v>3495</v>
      </c>
    </row>
    <row r="569" spans="1:3" x14ac:dyDescent="0.15">
      <c r="A569" s="11" t="s">
        <v>3496</v>
      </c>
      <c r="B569" s="10" t="s">
        <v>3497</v>
      </c>
      <c r="C569" s="9" t="s">
        <v>3498</v>
      </c>
    </row>
    <row r="570" spans="1:3" x14ac:dyDescent="0.15">
      <c r="A570" s="11" t="s">
        <v>3499</v>
      </c>
      <c r="B570" s="10" t="s">
        <v>3500</v>
      </c>
      <c r="C570" s="9" t="s">
        <v>3501</v>
      </c>
    </row>
    <row r="571" spans="1:3" x14ac:dyDescent="0.15">
      <c r="A571" s="14" t="s">
        <v>3502</v>
      </c>
      <c r="B571" s="13" t="s">
        <v>3503</v>
      </c>
      <c r="C571" s="12" t="s">
        <v>3504</v>
      </c>
    </row>
    <row r="572" spans="1:3" x14ac:dyDescent="0.15">
      <c r="A572" s="11" t="s">
        <v>3505</v>
      </c>
      <c r="B572" s="10" t="s">
        <v>3506</v>
      </c>
      <c r="C572" s="9" t="s">
        <v>3507</v>
      </c>
    </row>
    <row r="573" spans="1:3" x14ac:dyDescent="0.15">
      <c r="A573" s="11" t="s">
        <v>3508</v>
      </c>
      <c r="B573" s="10" t="s">
        <v>3509</v>
      </c>
      <c r="C573" s="9" t="s">
        <v>3510</v>
      </c>
    </row>
    <row r="574" spans="1:3" x14ac:dyDescent="0.15">
      <c r="A574" s="11" t="s">
        <v>3511</v>
      </c>
      <c r="B574" s="10" t="s">
        <v>3506</v>
      </c>
      <c r="C574" s="9" t="s">
        <v>2084</v>
      </c>
    </row>
    <row r="575" spans="1:3" x14ac:dyDescent="0.15">
      <c r="A575" s="11" t="s">
        <v>1079</v>
      </c>
      <c r="B575" s="10" t="s">
        <v>3512</v>
      </c>
      <c r="C575" s="9" t="s">
        <v>3513</v>
      </c>
    </row>
    <row r="576" spans="1:3" x14ac:dyDescent="0.15">
      <c r="A576" s="11" t="s">
        <v>1376</v>
      </c>
      <c r="B576" s="10" t="s">
        <v>3514</v>
      </c>
      <c r="C576" s="9" t="s">
        <v>3515</v>
      </c>
    </row>
    <row r="577" spans="1:3" x14ac:dyDescent="0.15">
      <c r="A577" s="11" t="s">
        <v>3516</v>
      </c>
      <c r="B577" s="10" t="s">
        <v>3517</v>
      </c>
      <c r="C577" s="9" t="s">
        <v>3518</v>
      </c>
    </row>
    <row r="578" spans="1:3" x14ac:dyDescent="0.15">
      <c r="A578" s="11" t="s">
        <v>3519</v>
      </c>
      <c r="B578" s="10" t="s">
        <v>3520</v>
      </c>
      <c r="C578" s="9" t="s">
        <v>3521</v>
      </c>
    </row>
    <row r="579" spans="1:3" x14ac:dyDescent="0.15">
      <c r="A579" s="11" t="s">
        <v>3522</v>
      </c>
      <c r="B579" s="10" t="s">
        <v>3523</v>
      </c>
      <c r="C579" s="9" t="s">
        <v>3524</v>
      </c>
    </row>
    <row r="580" spans="1:3" x14ac:dyDescent="0.15">
      <c r="A580" s="11" t="s">
        <v>3525</v>
      </c>
      <c r="B580" s="10" t="s">
        <v>3526</v>
      </c>
      <c r="C580" s="9" t="s">
        <v>3527</v>
      </c>
    </row>
    <row r="581" spans="1:3" x14ac:dyDescent="0.15">
      <c r="A581" s="11" t="s">
        <v>3528</v>
      </c>
      <c r="B581" s="10" t="s">
        <v>3529</v>
      </c>
      <c r="C581" s="9" t="s">
        <v>3530</v>
      </c>
    </row>
    <row r="582" spans="1:3" x14ac:dyDescent="0.15">
      <c r="A582" s="11" t="s">
        <v>3531</v>
      </c>
      <c r="B582" s="10" t="s">
        <v>3532</v>
      </c>
      <c r="C582" s="9" t="s">
        <v>3533</v>
      </c>
    </row>
    <row r="583" spans="1:3" x14ac:dyDescent="0.15">
      <c r="A583" s="11" t="s">
        <v>1281</v>
      </c>
      <c r="B583" s="10" t="s">
        <v>3534</v>
      </c>
      <c r="C583" s="9" t="s">
        <v>3535</v>
      </c>
    </row>
    <row r="584" spans="1:3" x14ac:dyDescent="0.15">
      <c r="A584" s="11" t="s">
        <v>3536</v>
      </c>
      <c r="B584" s="10" t="s">
        <v>3537</v>
      </c>
      <c r="C584" s="9" t="s">
        <v>3538</v>
      </c>
    </row>
    <row r="585" spans="1:3" x14ac:dyDescent="0.15">
      <c r="A585" s="11" t="s">
        <v>3539</v>
      </c>
      <c r="B585" s="10" t="s">
        <v>3540</v>
      </c>
      <c r="C585" s="9" t="s">
        <v>3541</v>
      </c>
    </row>
    <row r="586" spans="1:3" x14ac:dyDescent="0.15">
      <c r="A586" s="11" t="s">
        <v>1272</v>
      </c>
      <c r="B586" s="10" t="s">
        <v>3542</v>
      </c>
      <c r="C586" s="9" t="s">
        <v>3543</v>
      </c>
    </row>
    <row r="587" spans="1:3" x14ac:dyDescent="0.15">
      <c r="A587" s="11" t="s">
        <v>3544</v>
      </c>
      <c r="B587" s="10" t="s">
        <v>3545</v>
      </c>
      <c r="C587" s="9" t="s">
        <v>3546</v>
      </c>
    </row>
    <row r="588" spans="1:3" x14ac:dyDescent="0.15">
      <c r="A588" s="11" t="s">
        <v>1389</v>
      </c>
      <c r="B588" s="10" t="s">
        <v>3547</v>
      </c>
      <c r="C588" s="9" t="s">
        <v>3548</v>
      </c>
    </row>
    <row r="589" spans="1:3" x14ac:dyDescent="0.15">
      <c r="A589" s="11" t="s">
        <v>3549</v>
      </c>
      <c r="B589" s="10" t="s">
        <v>3550</v>
      </c>
      <c r="C589" s="9" t="s">
        <v>3551</v>
      </c>
    </row>
    <row r="590" spans="1:3" x14ac:dyDescent="0.15">
      <c r="A590" s="11" t="s">
        <v>3552</v>
      </c>
      <c r="B590" s="10" t="s">
        <v>3553</v>
      </c>
      <c r="C590" s="9" t="s">
        <v>3554</v>
      </c>
    </row>
    <row r="591" spans="1:3" x14ac:dyDescent="0.15">
      <c r="A591" s="14" t="s">
        <v>3555</v>
      </c>
      <c r="B591" s="13" t="s">
        <v>3556</v>
      </c>
      <c r="C591" s="12" t="s">
        <v>3557</v>
      </c>
    </row>
    <row r="592" spans="1:3" x14ac:dyDescent="0.15">
      <c r="A592" s="11" t="s">
        <v>3558</v>
      </c>
      <c r="B592" s="10" t="s">
        <v>3559</v>
      </c>
      <c r="C592" s="9" t="s">
        <v>3560</v>
      </c>
    </row>
    <row r="593" spans="1:3" x14ac:dyDescent="0.15">
      <c r="A593" s="11" t="s">
        <v>3561</v>
      </c>
      <c r="B593" s="10" t="s">
        <v>3562</v>
      </c>
      <c r="C593" s="9" t="s">
        <v>3563</v>
      </c>
    </row>
    <row r="594" spans="1:3" x14ac:dyDescent="0.15">
      <c r="A594" s="11" t="s">
        <v>3564</v>
      </c>
      <c r="B594" s="10" t="s">
        <v>3565</v>
      </c>
      <c r="C594" s="9" t="s">
        <v>3566</v>
      </c>
    </row>
    <row r="595" spans="1:3" x14ac:dyDescent="0.15">
      <c r="A595" s="11" t="s">
        <v>3567</v>
      </c>
      <c r="B595" s="10" t="s">
        <v>3568</v>
      </c>
      <c r="C595" s="9" t="s">
        <v>3569</v>
      </c>
    </row>
    <row r="596" spans="1:3" x14ac:dyDescent="0.15">
      <c r="A596" s="11" t="s">
        <v>3570</v>
      </c>
      <c r="B596" s="10" t="s">
        <v>3571</v>
      </c>
      <c r="C596" s="9" t="s">
        <v>3572</v>
      </c>
    </row>
    <row r="597" spans="1:3" x14ac:dyDescent="0.15">
      <c r="A597" s="11" t="s">
        <v>3573</v>
      </c>
      <c r="B597" s="10" t="s">
        <v>3574</v>
      </c>
      <c r="C597" s="9" t="s">
        <v>3575</v>
      </c>
    </row>
    <row r="598" spans="1:3" x14ac:dyDescent="0.15">
      <c r="A598" s="11" t="s">
        <v>3576</v>
      </c>
      <c r="B598" s="10" t="s">
        <v>3577</v>
      </c>
      <c r="C598" s="9" t="s">
        <v>3578</v>
      </c>
    </row>
    <row r="599" spans="1:3" x14ac:dyDescent="0.15">
      <c r="A599" s="11" t="s">
        <v>3579</v>
      </c>
      <c r="B599" s="10" t="s">
        <v>3580</v>
      </c>
      <c r="C599" s="9" t="s">
        <v>3581</v>
      </c>
    </row>
    <row r="600" spans="1:3" x14ac:dyDescent="0.15">
      <c r="A600" s="11" t="s">
        <v>3582</v>
      </c>
      <c r="B600" s="10" t="s">
        <v>3583</v>
      </c>
      <c r="C600" s="9" t="s">
        <v>3584</v>
      </c>
    </row>
    <row r="601" spans="1:3" x14ac:dyDescent="0.15">
      <c r="A601" s="11" t="s">
        <v>3585</v>
      </c>
      <c r="B601" s="10" t="s">
        <v>3586</v>
      </c>
      <c r="C601" s="9" t="s">
        <v>3587</v>
      </c>
    </row>
    <row r="602" spans="1:3" x14ac:dyDescent="0.15">
      <c r="A602" s="14" t="s">
        <v>964</v>
      </c>
      <c r="B602" s="13" t="s">
        <v>3588</v>
      </c>
      <c r="C602" s="12" t="s">
        <v>3589</v>
      </c>
    </row>
    <row r="603" spans="1:3" x14ac:dyDescent="0.15">
      <c r="A603" s="14" t="s">
        <v>3590</v>
      </c>
      <c r="B603" s="13" t="s">
        <v>3159</v>
      </c>
      <c r="C603" s="12" t="s">
        <v>2050</v>
      </c>
    </row>
    <row r="604" spans="1:3" x14ac:dyDescent="0.15">
      <c r="A604" s="11" t="s">
        <v>3591</v>
      </c>
      <c r="B604" s="10" t="s">
        <v>3161</v>
      </c>
      <c r="C604" s="9" t="s">
        <v>2061</v>
      </c>
    </row>
    <row r="605" spans="1:3" x14ac:dyDescent="0.15">
      <c r="A605" s="11" t="s">
        <v>3592</v>
      </c>
      <c r="B605" s="10" t="s">
        <v>3163</v>
      </c>
      <c r="C605" s="9" t="s">
        <v>3164</v>
      </c>
    </row>
    <row r="606" spans="1:3" x14ac:dyDescent="0.15">
      <c r="A606" s="11" t="s">
        <v>3593</v>
      </c>
      <c r="B606" s="10" t="s">
        <v>3594</v>
      </c>
      <c r="C606" s="9" t="s">
        <v>3167</v>
      </c>
    </row>
    <row r="607" spans="1:3" x14ac:dyDescent="0.15">
      <c r="A607" s="11" t="s">
        <v>3595</v>
      </c>
      <c r="B607" s="10" t="s">
        <v>2069</v>
      </c>
      <c r="C607" s="9" t="s">
        <v>3169</v>
      </c>
    </row>
    <row r="608" spans="1:3" x14ac:dyDescent="0.15">
      <c r="A608" s="11" t="s">
        <v>3596</v>
      </c>
      <c r="B608" s="10" t="s">
        <v>3171</v>
      </c>
      <c r="C608" s="9" t="s">
        <v>3172</v>
      </c>
    </row>
    <row r="609" spans="1:3" x14ac:dyDescent="0.15">
      <c r="A609" s="11" t="s">
        <v>3597</v>
      </c>
      <c r="B609" s="10" t="s">
        <v>3174</v>
      </c>
      <c r="C609" s="9" t="s">
        <v>2105</v>
      </c>
    </row>
    <row r="610" spans="1:3" x14ac:dyDescent="0.15">
      <c r="A610" s="11" t="s">
        <v>3598</v>
      </c>
      <c r="B610" s="10" t="s">
        <v>3599</v>
      </c>
      <c r="C610" s="9" t="s">
        <v>3600</v>
      </c>
    </row>
    <row r="611" spans="1:3" x14ac:dyDescent="0.15">
      <c r="A611" s="11" t="s">
        <v>3601</v>
      </c>
      <c r="B611" s="10" t="s">
        <v>3178</v>
      </c>
      <c r="C611" s="9" t="s">
        <v>3179</v>
      </c>
    </row>
    <row r="612" spans="1:3" x14ac:dyDescent="0.15">
      <c r="A612" s="11" t="s">
        <v>3602</v>
      </c>
      <c r="B612" s="10" t="s">
        <v>3181</v>
      </c>
      <c r="C612" s="9" t="s">
        <v>3182</v>
      </c>
    </row>
    <row r="613" spans="1:3" x14ac:dyDescent="0.15">
      <c r="A613" s="11" t="s">
        <v>3603</v>
      </c>
      <c r="B613" s="10" t="s">
        <v>3184</v>
      </c>
      <c r="C613" s="9" t="s">
        <v>3185</v>
      </c>
    </row>
    <row r="614" spans="1:3" x14ac:dyDescent="0.15">
      <c r="A614" s="14" t="s">
        <v>3604</v>
      </c>
      <c r="B614" s="13" t="s">
        <v>3605</v>
      </c>
      <c r="C614" s="12" t="s">
        <v>3606</v>
      </c>
    </row>
    <row r="615" spans="1:3" x14ac:dyDescent="0.15">
      <c r="A615" s="11" t="s">
        <v>3607</v>
      </c>
      <c r="B615" s="10" t="s">
        <v>3608</v>
      </c>
      <c r="C615" s="9" t="s">
        <v>3609</v>
      </c>
    </row>
    <row r="616" spans="1:3" x14ac:dyDescent="0.15">
      <c r="A616" s="11" t="s">
        <v>3610</v>
      </c>
      <c r="B616" s="10" t="s">
        <v>3611</v>
      </c>
      <c r="C616" s="9" t="s">
        <v>3510</v>
      </c>
    </row>
    <row r="617" spans="1:3" x14ac:dyDescent="0.15">
      <c r="A617" s="11" t="s">
        <v>3612</v>
      </c>
      <c r="B617" s="10" t="s">
        <v>3613</v>
      </c>
      <c r="C617" s="9" t="s">
        <v>3614</v>
      </c>
    </row>
    <row r="618" spans="1:3" x14ac:dyDescent="0.15">
      <c r="A618" s="11" t="s">
        <v>3615</v>
      </c>
      <c r="B618" s="10" t="s">
        <v>3616</v>
      </c>
      <c r="C618" s="9" t="s">
        <v>3617</v>
      </c>
    </row>
    <row r="619" spans="1:3" x14ac:dyDescent="0.15">
      <c r="A619" s="11" t="s">
        <v>3618</v>
      </c>
      <c r="B619" s="10" t="s">
        <v>3619</v>
      </c>
      <c r="C619" s="9" t="s">
        <v>3620</v>
      </c>
    </row>
    <row r="620" spans="1:3" x14ac:dyDescent="0.15">
      <c r="A620" s="11" t="s">
        <v>3621</v>
      </c>
      <c r="B620" s="10" t="s">
        <v>3622</v>
      </c>
      <c r="C620" s="9" t="s">
        <v>3623</v>
      </c>
    </row>
    <row r="621" spans="1:3" x14ac:dyDescent="0.15">
      <c r="A621" s="11" t="s">
        <v>3624</v>
      </c>
      <c r="B621" s="10" t="s">
        <v>3625</v>
      </c>
      <c r="C621" s="9" t="s">
        <v>3626</v>
      </c>
    </row>
    <row r="622" spans="1:3" x14ac:dyDescent="0.15">
      <c r="A622" s="11" t="s">
        <v>3627</v>
      </c>
      <c r="B622" s="10" t="s">
        <v>3628</v>
      </c>
      <c r="C622" s="9" t="s">
        <v>3629</v>
      </c>
    </row>
    <row r="623" spans="1:3" x14ac:dyDescent="0.15">
      <c r="A623" s="11" t="s">
        <v>3630</v>
      </c>
      <c r="B623" s="10" t="s">
        <v>3631</v>
      </c>
      <c r="C623" s="9" t="s">
        <v>3632</v>
      </c>
    </row>
    <row r="624" spans="1:3" x14ac:dyDescent="0.15">
      <c r="A624" s="14" t="s">
        <v>3633</v>
      </c>
      <c r="B624" s="13" t="s">
        <v>3634</v>
      </c>
      <c r="C624" s="12" t="s">
        <v>3635</v>
      </c>
    </row>
    <row r="625" spans="1:3" x14ac:dyDescent="0.15">
      <c r="A625" s="11" t="s">
        <v>3636</v>
      </c>
      <c r="B625" s="10" t="s">
        <v>3634</v>
      </c>
      <c r="C625" s="9" t="s">
        <v>3637</v>
      </c>
    </row>
    <row r="626" spans="1:3" x14ac:dyDescent="0.15">
      <c r="A626" s="11" t="s">
        <v>3638</v>
      </c>
      <c r="B626" s="10" t="s">
        <v>3639</v>
      </c>
      <c r="C626" s="9" t="s">
        <v>3640</v>
      </c>
    </row>
    <row r="627" spans="1:3" x14ac:dyDescent="0.15">
      <c r="A627" s="11" t="s">
        <v>3641</v>
      </c>
      <c r="B627" s="10" t="s">
        <v>3642</v>
      </c>
      <c r="C627" s="9" t="s">
        <v>3643</v>
      </c>
    </row>
    <row r="628" spans="1:3" x14ac:dyDescent="0.15">
      <c r="A628" s="11" t="s">
        <v>3644</v>
      </c>
      <c r="B628" s="10" t="s">
        <v>3645</v>
      </c>
      <c r="C628" s="9" t="s">
        <v>3646</v>
      </c>
    </row>
    <row r="629" spans="1:3" x14ac:dyDescent="0.15">
      <c r="A629" s="11" t="s">
        <v>3647</v>
      </c>
      <c r="B629" s="10" t="s">
        <v>3648</v>
      </c>
      <c r="C629" s="9" t="s">
        <v>3649</v>
      </c>
    </row>
    <row r="630" spans="1:3" x14ac:dyDescent="0.15">
      <c r="A630" s="11" t="s">
        <v>3650</v>
      </c>
      <c r="B630" s="10" t="s">
        <v>3651</v>
      </c>
      <c r="C630" s="9" t="s">
        <v>3652</v>
      </c>
    </row>
    <row r="631" spans="1:3" x14ac:dyDescent="0.15">
      <c r="A631" s="11" t="s">
        <v>3653</v>
      </c>
      <c r="B631" s="10" t="s">
        <v>3654</v>
      </c>
      <c r="C631" s="9" t="s">
        <v>3655</v>
      </c>
    </row>
    <row r="632" spans="1:3" x14ac:dyDescent="0.15">
      <c r="A632" s="11" t="s">
        <v>3656</v>
      </c>
      <c r="B632" s="10" t="s">
        <v>3657</v>
      </c>
      <c r="C632" s="9" t="s">
        <v>3658</v>
      </c>
    </row>
    <row r="633" spans="1:3" x14ac:dyDescent="0.15">
      <c r="A633" s="11" t="s">
        <v>3659</v>
      </c>
      <c r="B633" s="10" t="s">
        <v>3660</v>
      </c>
      <c r="C633" s="9" t="s">
        <v>3661</v>
      </c>
    </row>
    <row r="634" spans="1:3" x14ac:dyDescent="0.15">
      <c r="A634" s="11" t="s">
        <v>3662</v>
      </c>
      <c r="B634" s="10" t="s">
        <v>3663</v>
      </c>
      <c r="C634" s="9" t="s">
        <v>3664</v>
      </c>
    </row>
    <row r="635" spans="1:3" x14ac:dyDescent="0.15">
      <c r="A635" s="11" t="s">
        <v>3665</v>
      </c>
      <c r="B635" s="10" t="s">
        <v>3666</v>
      </c>
      <c r="C635" s="9" t="s">
        <v>3667</v>
      </c>
    </row>
    <row r="636" spans="1:3" x14ac:dyDescent="0.15">
      <c r="A636" s="11" t="s">
        <v>3668</v>
      </c>
      <c r="B636" s="10" t="s">
        <v>3669</v>
      </c>
      <c r="C636" s="9" t="s">
        <v>3670</v>
      </c>
    </row>
    <row r="637" spans="1:3" x14ac:dyDescent="0.15">
      <c r="A637" s="11" t="s">
        <v>3671</v>
      </c>
      <c r="B637" s="10" t="s">
        <v>3672</v>
      </c>
      <c r="C637" s="9" t="s">
        <v>3673</v>
      </c>
    </row>
    <row r="638" spans="1:3" x14ac:dyDescent="0.15">
      <c r="A638" s="11" t="s">
        <v>3674</v>
      </c>
      <c r="B638" s="10" t="s">
        <v>3675</v>
      </c>
      <c r="C638" s="9" t="s">
        <v>3676</v>
      </c>
    </row>
    <row r="639" spans="1:3" x14ac:dyDescent="0.15">
      <c r="A639" s="11" t="s">
        <v>3677</v>
      </c>
      <c r="B639" s="10" t="s">
        <v>3678</v>
      </c>
      <c r="C639" s="9" t="s">
        <v>3679</v>
      </c>
    </row>
    <row r="640" spans="1:3" x14ac:dyDescent="0.15">
      <c r="A640" s="11" t="s">
        <v>3680</v>
      </c>
      <c r="B640" s="10" t="s">
        <v>3681</v>
      </c>
      <c r="C640" s="9" t="s">
        <v>3682</v>
      </c>
    </row>
    <row r="641" spans="1:3" x14ac:dyDescent="0.15">
      <c r="A641" s="14" t="s">
        <v>3683</v>
      </c>
      <c r="B641" s="13" t="s">
        <v>3684</v>
      </c>
      <c r="C641" s="12" t="s">
        <v>3685</v>
      </c>
    </row>
    <row r="642" spans="1:3" x14ac:dyDescent="0.15">
      <c r="A642" s="11" t="s">
        <v>3686</v>
      </c>
      <c r="B642" s="10" t="s">
        <v>3687</v>
      </c>
      <c r="C642" s="9" t="s">
        <v>3688</v>
      </c>
    </row>
    <row r="643" spans="1:3" x14ac:dyDescent="0.15">
      <c r="A643" s="11" t="s">
        <v>3689</v>
      </c>
      <c r="B643" s="10" t="s">
        <v>3690</v>
      </c>
      <c r="C643" s="9" t="s">
        <v>3691</v>
      </c>
    </row>
    <row r="644" spans="1:3" x14ac:dyDescent="0.15">
      <c r="A644" s="11" t="s">
        <v>3692</v>
      </c>
      <c r="B644" s="10" t="s">
        <v>3693</v>
      </c>
      <c r="C644" s="9" t="s">
        <v>3694</v>
      </c>
    </row>
    <row r="645" spans="1:3" x14ac:dyDescent="0.15">
      <c r="A645" s="11" t="s">
        <v>3695</v>
      </c>
      <c r="B645" s="10" t="s">
        <v>3696</v>
      </c>
      <c r="C645" s="9" t="s">
        <v>3697</v>
      </c>
    </row>
    <row r="646" spans="1:3" x14ac:dyDescent="0.15">
      <c r="A646" s="11" t="s">
        <v>3698</v>
      </c>
      <c r="B646" s="10" t="s">
        <v>3699</v>
      </c>
      <c r="C646" s="9" t="s">
        <v>3700</v>
      </c>
    </row>
    <row r="647" spans="1:3" x14ac:dyDescent="0.15">
      <c r="A647" s="11" t="s">
        <v>3701</v>
      </c>
      <c r="B647" s="10" t="s">
        <v>3702</v>
      </c>
      <c r="C647" s="9" t="s">
        <v>3703</v>
      </c>
    </row>
    <row r="648" spans="1:3" x14ac:dyDescent="0.15">
      <c r="A648" s="11" t="s">
        <v>3704</v>
      </c>
      <c r="B648" s="10" t="s">
        <v>3705</v>
      </c>
      <c r="C648" s="9" t="s">
        <v>3706</v>
      </c>
    </row>
    <row r="649" spans="1:3" x14ac:dyDescent="0.15">
      <c r="A649" s="11" t="s">
        <v>3707</v>
      </c>
      <c r="B649" s="10" t="s">
        <v>3708</v>
      </c>
      <c r="C649" s="9" t="s">
        <v>3709</v>
      </c>
    </row>
    <row r="650" spans="1:3" x14ac:dyDescent="0.15">
      <c r="A650" s="11" t="s">
        <v>3710</v>
      </c>
      <c r="B650" s="10" t="s">
        <v>3711</v>
      </c>
      <c r="C650" s="9" t="s">
        <v>3712</v>
      </c>
    </row>
    <row r="651" spans="1:3" x14ac:dyDescent="0.15">
      <c r="A651" s="11" t="s">
        <v>3713</v>
      </c>
      <c r="B651" s="10" t="s">
        <v>3714</v>
      </c>
      <c r="C651" s="9" t="s">
        <v>3715</v>
      </c>
    </row>
    <row r="652" spans="1:3" x14ac:dyDescent="0.15">
      <c r="A652" s="11" t="s">
        <v>3716</v>
      </c>
      <c r="B652" s="10" t="s">
        <v>3717</v>
      </c>
      <c r="C652" s="9" t="s">
        <v>3718</v>
      </c>
    </row>
    <row r="653" spans="1:3" x14ac:dyDescent="0.15">
      <c r="A653" s="11" t="s">
        <v>3719</v>
      </c>
      <c r="B653" s="10" t="s">
        <v>3720</v>
      </c>
      <c r="C653" s="9" t="s">
        <v>3721</v>
      </c>
    </row>
    <row r="654" spans="1:3" x14ac:dyDescent="0.15">
      <c r="A654" s="14" t="s">
        <v>3722</v>
      </c>
      <c r="B654" s="13" t="s">
        <v>3723</v>
      </c>
      <c r="C654" s="12" t="s">
        <v>3724</v>
      </c>
    </row>
    <row r="655" spans="1:3" x14ac:dyDescent="0.15">
      <c r="A655" s="11" t="s">
        <v>3725</v>
      </c>
      <c r="B655" s="10" t="s">
        <v>3726</v>
      </c>
      <c r="C655" s="9" t="s">
        <v>3727</v>
      </c>
    </row>
    <row r="656" spans="1:3" x14ac:dyDescent="0.15">
      <c r="A656" s="11" t="s">
        <v>3728</v>
      </c>
      <c r="B656" s="10" t="s">
        <v>3729</v>
      </c>
      <c r="C656" s="9" t="s">
        <v>3730</v>
      </c>
    </row>
    <row r="657" spans="1:3" x14ac:dyDescent="0.15">
      <c r="A657" s="11" t="s">
        <v>3731</v>
      </c>
      <c r="B657" s="10" t="s">
        <v>3732</v>
      </c>
      <c r="C657" s="9" t="s">
        <v>3733</v>
      </c>
    </row>
    <row r="658" spans="1:3" x14ac:dyDescent="0.15">
      <c r="A658" s="11" t="s">
        <v>3734</v>
      </c>
      <c r="B658" s="10" t="s">
        <v>3735</v>
      </c>
      <c r="C658" s="9" t="s">
        <v>3614</v>
      </c>
    </row>
    <row r="659" spans="1:3" x14ac:dyDescent="0.15">
      <c r="A659" s="11" t="s">
        <v>3736</v>
      </c>
      <c r="B659" s="10" t="s">
        <v>3737</v>
      </c>
      <c r="C659" s="9" t="s">
        <v>3738</v>
      </c>
    </row>
    <row r="660" spans="1:3" x14ac:dyDescent="0.15">
      <c r="A660" s="11" t="s">
        <v>1464</v>
      </c>
      <c r="B660" s="10" t="s">
        <v>3739</v>
      </c>
      <c r="C660" s="9" t="s">
        <v>3740</v>
      </c>
    </row>
    <row r="661" spans="1:3" x14ac:dyDescent="0.15">
      <c r="A661" s="11" t="s">
        <v>3741</v>
      </c>
      <c r="B661" s="10" t="s">
        <v>3742</v>
      </c>
      <c r="C661" s="9" t="s">
        <v>3743</v>
      </c>
    </row>
    <row r="662" spans="1:3" x14ac:dyDescent="0.15">
      <c r="A662" s="11" t="s">
        <v>3744</v>
      </c>
      <c r="B662" s="10" t="s">
        <v>3745</v>
      </c>
      <c r="C662" s="9" t="s">
        <v>3746</v>
      </c>
    </row>
    <row r="663" spans="1:3" x14ac:dyDescent="0.15">
      <c r="A663" s="11" t="s">
        <v>3747</v>
      </c>
      <c r="B663" s="10" t="s">
        <v>3748</v>
      </c>
      <c r="C663" s="9" t="s">
        <v>3749</v>
      </c>
    </row>
    <row r="664" spans="1:3" x14ac:dyDescent="0.15">
      <c r="A664" s="11" t="s">
        <v>3750</v>
      </c>
      <c r="B664" s="10" t="s">
        <v>3751</v>
      </c>
      <c r="C664" s="9" t="s">
        <v>3752</v>
      </c>
    </row>
    <row r="665" spans="1:3" x14ac:dyDescent="0.15">
      <c r="A665" s="11" t="s">
        <v>3753</v>
      </c>
      <c r="B665" s="10" t="s">
        <v>3754</v>
      </c>
      <c r="C665" s="9" t="s">
        <v>3755</v>
      </c>
    </row>
    <row r="666" spans="1:3" x14ac:dyDescent="0.15">
      <c r="A666" s="11" t="s">
        <v>3756</v>
      </c>
      <c r="B666" s="10" t="s">
        <v>3757</v>
      </c>
      <c r="C666" s="9" t="s">
        <v>3758</v>
      </c>
    </row>
    <row r="667" spans="1:3" x14ac:dyDescent="0.15">
      <c r="A667" s="11" t="s">
        <v>3759</v>
      </c>
      <c r="B667" s="10" t="s">
        <v>3760</v>
      </c>
      <c r="C667" s="9" t="s">
        <v>3761</v>
      </c>
    </row>
    <row r="668" spans="1:3" x14ac:dyDescent="0.15">
      <c r="A668" s="11" t="s">
        <v>3762</v>
      </c>
      <c r="B668" s="10" t="s">
        <v>3763</v>
      </c>
      <c r="C668" s="9" t="s">
        <v>3764</v>
      </c>
    </row>
    <row r="669" spans="1:3" x14ac:dyDescent="0.15">
      <c r="A669" s="11" t="s">
        <v>3765</v>
      </c>
      <c r="B669" s="10" t="s">
        <v>3766</v>
      </c>
      <c r="C669" s="9" t="s">
        <v>3767</v>
      </c>
    </row>
    <row r="670" spans="1:3" x14ac:dyDescent="0.15">
      <c r="A670" s="11" t="s">
        <v>3768</v>
      </c>
      <c r="B670" s="10" t="s">
        <v>3769</v>
      </c>
      <c r="C670" s="9" t="s">
        <v>3770</v>
      </c>
    </row>
    <row r="671" spans="1:3" x14ac:dyDescent="0.15">
      <c r="A671" s="11" t="s">
        <v>3771</v>
      </c>
      <c r="B671" s="10" t="s">
        <v>3772</v>
      </c>
      <c r="C671" s="9" t="s">
        <v>3773</v>
      </c>
    </row>
    <row r="672" spans="1:3" x14ac:dyDescent="0.15">
      <c r="A672" s="11" t="s">
        <v>3774</v>
      </c>
      <c r="B672" s="10" t="s">
        <v>3775</v>
      </c>
      <c r="C672" s="9" t="s">
        <v>3776</v>
      </c>
    </row>
    <row r="673" spans="1:3" x14ac:dyDescent="0.15">
      <c r="A673" s="11" t="s">
        <v>3777</v>
      </c>
      <c r="B673" s="10" t="s">
        <v>3778</v>
      </c>
      <c r="C673" s="9" t="s">
        <v>3779</v>
      </c>
    </row>
    <row r="674" spans="1:3" x14ac:dyDescent="0.15">
      <c r="A674" s="11" t="s">
        <v>3780</v>
      </c>
      <c r="B674" s="10" t="s">
        <v>3781</v>
      </c>
      <c r="C674" s="9" t="s">
        <v>3782</v>
      </c>
    </row>
    <row r="675" spans="1:3" x14ac:dyDescent="0.15">
      <c r="A675" s="11" t="s">
        <v>3783</v>
      </c>
      <c r="B675" s="10" t="s">
        <v>3784</v>
      </c>
      <c r="C675" s="9" t="s">
        <v>3785</v>
      </c>
    </row>
    <row r="676" spans="1:3" x14ac:dyDescent="0.15">
      <c r="A676" s="11" t="s">
        <v>3786</v>
      </c>
      <c r="B676" s="10" t="s">
        <v>3787</v>
      </c>
      <c r="C676" s="9" t="s">
        <v>3788</v>
      </c>
    </row>
    <row r="677" spans="1:3" x14ac:dyDescent="0.15">
      <c r="A677" s="11" t="s">
        <v>3789</v>
      </c>
      <c r="B677" s="10" t="s">
        <v>3790</v>
      </c>
      <c r="C677" s="9" t="s">
        <v>3791</v>
      </c>
    </row>
    <row r="678" spans="1:3" x14ac:dyDescent="0.15">
      <c r="A678" s="11" t="s">
        <v>3792</v>
      </c>
      <c r="B678" s="10" t="s">
        <v>3793</v>
      </c>
      <c r="C678" s="9" t="s">
        <v>3794</v>
      </c>
    </row>
    <row r="679" spans="1:3" x14ac:dyDescent="0.15">
      <c r="A679" s="11" t="s">
        <v>3795</v>
      </c>
      <c r="B679" s="10" t="s">
        <v>3796</v>
      </c>
      <c r="C679" s="9" t="s">
        <v>3797</v>
      </c>
    </row>
    <row r="680" spans="1:3" x14ac:dyDescent="0.15">
      <c r="A680" s="11" t="s">
        <v>3798</v>
      </c>
      <c r="B680" s="10" t="s">
        <v>3799</v>
      </c>
      <c r="C680" s="9" t="s">
        <v>3800</v>
      </c>
    </row>
    <row r="681" spans="1:3" x14ac:dyDescent="0.15">
      <c r="A681" s="11" t="s">
        <v>3801</v>
      </c>
      <c r="B681" s="10" t="s">
        <v>3802</v>
      </c>
      <c r="C681" s="9" t="s">
        <v>3803</v>
      </c>
    </row>
    <row r="682" spans="1:3" x14ac:dyDescent="0.15">
      <c r="A682" s="14" t="s">
        <v>3804</v>
      </c>
      <c r="B682" s="13" t="s">
        <v>3805</v>
      </c>
      <c r="C682" s="12" t="s">
        <v>3806</v>
      </c>
    </row>
    <row r="683" spans="1:3" x14ac:dyDescent="0.15">
      <c r="A683" s="11" t="s">
        <v>3807</v>
      </c>
      <c r="B683" s="10" t="s">
        <v>3808</v>
      </c>
      <c r="C683" s="9" t="s">
        <v>3809</v>
      </c>
    </row>
    <row r="684" spans="1:3" x14ac:dyDescent="0.15">
      <c r="A684" s="11" t="s">
        <v>3810</v>
      </c>
      <c r="B684" s="10" t="s">
        <v>3811</v>
      </c>
      <c r="C684" s="9" t="s">
        <v>3812</v>
      </c>
    </row>
    <row r="685" spans="1:3" x14ac:dyDescent="0.15">
      <c r="A685" s="11" t="s">
        <v>3813</v>
      </c>
      <c r="B685" s="10" t="s">
        <v>3814</v>
      </c>
      <c r="C685" s="9" t="s">
        <v>3815</v>
      </c>
    </row>
    <row r="686" spans="1:3" x14ac:dyDescent="0.15">
      <c r="A686" s="11" t="s">
        <v>3816</v>
      </c>
      <c r="B686" s="10" t="s">
        <v>3817</v>
      </c>
      <c r="C686" s="9" t="s">
        <v>3818</v>
      </c>
    </row>
    <row r="687" spans="1:3" x14ac:dyDescent="0.15">
      <c r="A687" s="11" t="s">
        <v>3819</v>
      </c>
      <c r="B687" s="10" t="s">
        <v>3820</v>
      </c>
      <c r="C687" s="9" t="s">
        <v>3821</v>
      </c>
    </row>
    <row r="688" spans="1:3" x14ac:dyDescent="0.15">
      <c r="A688" s="11" t="s">
        <v>3822</v>
      </c>
      <c r="B688" s="10" t="s">
        <v>3823</v>
      </c>
      <c r="C688" s="9" t="s">
        <v>3824</v>
      </c>
    </row>
    <row r="689" spans="1:3" x14ac:dyDescent="0.15">
      <c r="A689" s="11" t="s">
        <v>3825</v>
      </c>
      <c r="B689" s="10" t="s">
        <v>3826</v>
      </c>
      <c r="C689" s="9" t="s">
        <v>3827</v>
      </c>
    </row>
    <row r="690" spans="1:3" x14ac:dyDescent="0.15">
      <c r="A690" s="14" t="s">
        <v>3828</v>
      </c>
      <c r="B690" s="13" t="s">
        <v>3829</v>
      </c>
      <c r="C690" s="12" t="s">
        <v>3830</v>
      </c>
    </row>
    <row r="691" spans="1:3" x14ac:dyDescent="0.15">
      <c r="A691" s="11" t="s">
        <v>3831</v>
      </c>
      <c r="B691" s="10" t="s">
        <v>3832</v>
      </c>
      <c r="C691" s="9" t="s">
        <v>3833</v>
      </c>
    </row>
    <row r="692" spans="1:3" x14ac:dyDescent="0.15">
      <c r="A692" s="11" t="s">
        <v>3834</v>
      </c>
      <c r="B692" s="10" t="s">
        <v>3835</v>
      </c>
      <c r="C692" s="9" t="s">
        <v>3836</v>
      </c>
    </row>
    <row r="693" spans="1:3" x14ac:dyDescent="0.15">
      <c r="A693" s="11" t="s">
        <v>3837</v>
      </c>
      <c r="B693" s="10" t="s">
        <v>3838</v>
      </c>
      <c r="C693" s="9" t="s">
        <v>3839</v>
      </c>
    </row>
    <row r="694" spans="1:3" x14ac:dyDescent="0.15">
      <c r="A694" s="11" t="s">
        <v>3840</v>
      </c>
      <c r="B694" s="10" t="s">
        <v>3841</v>
      </c>
      <c r="C694" s="9" t="s">
        <v>3842</v>
      </c>
    </row>
    <row r="695" spans="1:3" x14ac:dyDescent="0.15">
      <c r="A695" s="11" t="s">
        <v>3843</v>
      </c>
      <c r="B695" s="10" t="s">
        <v>3844</v>
      </c>
      <c r="C695" s="9" t="s">
        <v>3845</v>
      </c>
    </row>
    <row r="696" spans="1:3" x14ac:dyDescent="0.15">
      <c r="A696" s="14" t="s">
        <v>3846</v>
      </c>
      <c r="B696" s="13" t="s">
        <v>3847</v>
      </c>
      <c r="C696" s="12" t="s">
        <v>3848</v>
      </c>
    </row>
    <row r="697" spans="1:3" x14ac:dyDescent="0.15">
      <c r="A697" s="11" t="s">
        <v>3849</v>
      </c>
      <c r="B697" s="10" t="s">
        <v>3850</v>
      </c>
      <c r="C697" s="9" t="s">
        <v>3851</v>
      </c>
    </row>
    <row r="698" spans="1:3" x14ac:dyDescent="0.15">
      <c r="A698" s="11" t="s">
        <v>3852</v>
      </c>
      <c r="B698" s="10" t="s">
        <v>3853</v>
      </c>
      <c r="C698" s="9" t="s">
        <v>3854</v>
      </c>
    </row>
    <row r="699" spans="1:3" x14ac:dyDescent="0.15">
      <c r="A699" s="11" t="s">
        <v>3855</v>
      </c>
      <c r="B699" s="10" t="s">
        <v>3856</v>
      </c>
      <c r="C699" s="9" t="s">
        <v>3857</v>
      </c>
    </row>
    <row r="700" spans="1:3" x14ac:dyDescent="0.15">
      <c r="A700" s="14" t="s">
        <v>3858</v>
      </c>
      <c r="B700" s="13" t="s">
        <v>3859</v>
      </c>
      <c r="C700" s="12" t="s">
        <v>3860</v>
      </c>
    </row>
    <row r="701" spans="1:3" x14ac:dyDescent="0.15">
      <c r="A701" s="11" t="s">
        <v>3861</v>
      </c>
      <c r="B701" s="10" t="s">
        <v>3862</v>
      </c>
      <c r="C701" s="9" t="s">
        <v>3863</v>
      </c>
    </row>
    <row r="702" spans="1:3" x14ac:dyDescent="0.15">
      <c r="A702" s="11" t="s">
        <v>3864</v>
      </c>
      <c r="B702" s="10" t="s">
        <v>3865</v>
      </c>
      <c r="C702" s="9" t="s">
        <v>3866</v>
      </c>
    </row>
    <row r="703" spans="1:3" x14ac:dyDescent="0.15">
      <c r="A703" s="11" t="s">
        <v>3867</v>
      </c>
      <c r="B703" s="10" t="s">
        <v>3868</v>
      </c>
      <c r="C703" s="9" t="s">
        <v>3869</v>
      </c>
    </row>
    <row r="704" spans="1:3" x14ac:dyDescent="0.15">
      <c r="A704" s="11" t="s">
        <v>3870</v>
      </c>
      <c r="B704" s="10" t="s">
        <v>3871</v>
      </c>
      <c r="C704" s="9" t="s">
        <v>3872</v>
      </c>
    </row>
    <row r="705" spans="1:3" x14ac:dyDescent="0.15">
      <c r="A705" s="11" t="s">
        <v>3873</v>
      </c>
      <c r="B705" s="10" t="s">
        <v>3874</v>
      </c>
      <c r="C705" s="9" t="s">
        <v>3875</v>
      </c>
    </row>
    <row r="706" spans="1:3" x14ac:dyDescent="0.15">
      <c r="A706" s="11" t="s">
        <v>3876</v>
      </c>
      <c r="B706" s="10" t="s">
        <v>3877</v>
      </c>
      <c r="C706" s="9" t="s">
        <v>3878</v>
      </c>
    </row>
    <row r="707" spans="1:3" x14ac:dyDescent="0.15">
      <c r="A707" s="11" t="s">
        <v>1417</v>
      </c>
      <c r="B707" s="10" t="s">
        <v>3879</v>
      </c>
      <c r="C707" s="9" t="s">
        <v>3880</v>
      </c>
    </row>
    <row r="708" spans="1:3" x14ac:dyDescent="0.15">
      <c r="A708" s="11" t="s">
        <v>3881</v>
      </c>
      <c r="B708" s="10" t="s">
        <v>3882</v>
      </c>
      <c r="C708" s="9" t="s">
        <v>3883</v>
      </c>
    </row>
    <row r="709" spans="1:3" x14ac:dyDescent="0.15">
      <c r="A709" s="11" t="s">
        <v>3884</v>
      </c>
      <c r="B709" s="10" t="s">
        <v>3885</v>
      </c>
      <c r="C709" s="9" t="s">
        <v>3886</v>
      </c>
    </row>
    <row r="710" spans="1:3" x14ac:dyDescent="0.15">
      <c r="A710" s="11" t="s">
        <v>3887</v>
      </c>
      <c r="B710" s="10" t="s">
        <v>3888</v>
      </c>
      <c r="C710" s="9" t="s">
        <v>3889</v>
      </c>
    </row>
    <row r="711" spans="1:3" x14ac:dyDescent="0.15">
      <c r="A711" s="11" t="s">
        <v>3890</v>
      </c>
      <c r="B711" s="10" t="s">
        <v>3891</v>
      </c>
      <c r="C711" s="9" t="s">
        <v>3892</v>
      </c>
    </row>
    <row r="712" spans="1:3" x14ac:dyDescent="0.15">
      <c r="A712" s="11" t="s">
        <v>3893</v>
      </c>
      <c r="B712" s="10" t="s">
        <v>3894</v>
      </c>
      <c r="C712" s="9" t="s">
        <v>3895</v>
      </c>
    </row>
    <row r="713" spans="1:3" x14ac:dyDescent="0.15">
      <c r="A713" s="11" t="s">
        <v>3896</v>
      </c>
      <c r="B713" s="10" t="s">
        <v>3897</v>
      </c>
      <c r="C713" s="9" t="s">
        <v>3898</v>
      </c>
    </row>
    <row r="714" spans="1:3" x14ac:dyDescent="0.15">
      <c r="A714" s="11" t="s">
        <v>3899</v>
      </c>
      <c r="B714" s="10" t="s">
        <v>3900</v>
      </c>
      <c r="C714" s="9" t="s">
        <v>3901</v>
      </c>
    </row>
    <row r="715" spans="1:3" x14ac:dyDescent="0.15">
      <c r="A715" s="11" t="s">
        <v>3902</v>
      </c>
      <c r="B715" s="10" t="s">
        <v>3903</v>
      </c>
      <c r="C715" s="9" t="s">
        <v>3904</v>
      </c>
    </row>
    <row r="716" spans="1:3" x14ac:dyDescent="0.15">
      <c r="A716" s="11" t="s">
        <v>3905</v>
      </c>
      <c r="B716" s="10" t="s">
        <v>3906</v>
      </c>
      <c r="C716" s="9" t="s">
        <v>3907</v>
      </c>
    </row>
    <row r="717" spans="1:3" x14ac:dyDescent="0.15">
      <c r="A717" s="11" t="s">
        <v>3908</v>
      </c>
      <c r="B717" s="10" t="s">
        <v>3909</v>
      </c>
      <c r="C717" s="9" t="s">
        <v>3910</v>
      </c>
    </row>
    <row r="718" spans="1:3" x14ac:dyDescent="0.15">
      <c r="A718" s="11" t="s">
        <v>3911</v>
      </c>
      <c r="B718" s="10" t="s">
        <v>3912</v>
      </c>
      <c r="C718" s="9" t="s">
        <v>3913</v>
      </c>
    </row>
    <row r="719" spans="1:3" x14ac:dyDescent="0.15">
      <c r="A719" s="11" t="s">
        <v>1196</v>
      </c>
      <c r="B719" s="10" t="s">
        <v>3914</v>
      </c>
      <c r="C719" s="9" t="s">
        <v>3915</v>
      </c>
    </row>
    <row r="720" spans="1:3" x14ac:dyDescent="0.15">
      <c r="A720" s="11" t="s">
        <v>3916</v>
      </c>
      <c r="B720" s="10" t="s">
        <v>3917</v>
      </c>
      <c r="C720" s="9" t="s">
        <v>3918</v>
      </c>
    </row>
    <row r="721" spans="1:3" x14ac:dyDescent="0.15">
      <c r="A721" s="11" t="s">
        <v>3919</v>
      </c>
      <c r="B721" s="10" t="s">
        <v>3920</v>
      </c>
      <c r="C721" s="9" t="s">
        <v>3921</v>
      </c>
    </row>
    <row r="722" spans="1:3" x14ac:dyDescent="0.15">
      <c r="A722" s="11" t="s">
        <v>3922</v>
      </c>
      <c r="B722" s="10" t="s">
        <v>3923</v>
      </c>
      <c r="C722" s="9" t="s">
        <v>3924</v>
      </c>
    </row>
    <row r="723" spans="1:3" x14ac:dyDescent="0.15">
      <c r="A723" s="14" t="s">
        <v>3925</v>
      </c>
      <c r="B723" s="13" t="s">
        <v>3926</v>
      </c>
      <c r="C723" s="12" t="s">
        <v>3927</v>
      </c>
    </row>
    <row r="724" spans="1:3" x14ac:dyDescent="0.15">
      <c r="A724" s="11" t="s">
        <v>3928</v>
      </c>
      <c r="B724" s="10" t="s">
        <v>3929</v>
      </c>
      <c r="C724" s="9" t="s">
        <v>3930</v>
      </c>
    </row>
    <row r="725" spans="1:3" x14ac:dyDescent="0.15">
      <c r="A725" s="11" t="s">
        <v>1542</v>
      </c>
      <c r="B725" s="10" t="s">
        <v>3931</v>
      </c>
      <c r="C725" s="9" t="s">
        <v>3932</v>
      </c>
    </row>
    <row r="726" spans="1:3" x14ac:dyDescent="0.15">
      <c r="A726" s="11" t="s">
        <v>3933</v>
      </c>
      <c r="B726" s="10" t="s">
        <v>3934</v>
      </c>
      <c r="C726" s="9" t="s">
        <v>3935</v>
      </c>
    </row>
    <row r="727" spans="1:3" x14ac:dyDescent="0.15">
      <c r="A727" s="11" t="s">
        <v>3936</v>
      </c>
      <c r="B727" s="10" t="s">
        <v>3937</v>
      </c>
      <c r="C727" s="9" t="s">
        <v>3938</v>
      </c>
    </row>
    <row r="728" spans="1:3" x14ac:dyDescent="0.15">
      <c r="A728" s="11" t="s">
        <v>3939</v>
      </c>
      <c r="B728" s="10" t="s">
        <v>3940</v>
      </c>
      <c r="C728" s="9" t="s">
        <v>3941</v>
      </c>
    </row>
    <row r="729" spans="1:3" x14ac:dyDescent="0.15">
      <c r="A729" s="11" t="s">
        <v>3942</v>
      </c>
      <c r="B729" s="10" t="s">
        <v>3943</v>
      </c>
      <c r="C729" s="9" t="s">
        <v>3944</v>
      </c>
    </row>
    <row r="730" spans="1:3" x14ac:dyDescent="0.15">
      <c r="A730" s="11" t="s">
        <v>3945</v>
      </c>
      <c r="B730" s="10" t="s">
        <v>3946</v>
      </c>
      <c r="C730" s="9" t="s">
        <v>3947</v>
      </c>
    </row>
    <row r="731" spans="1:3" x14ac:dyDescent="0.15">
      <c r="A731" s="11" t="s">
        <v>3948</v>
      </c>
      <c r="B731" s="10" t="s">
        <v>3949</v>
      </c>
      <c r="C731" s="9" t="s">
        <v>3950</v>
      </c>
    </row>
    <row r="732" spans="1:3" x14ac:dyDescent="0.15">
      <c r="A732" s="11" t="s">
        <v>3951</v>
      </c>
      <c r="B732" s="10" t="s">
        <v>3952</v>
      </c>
      <c r="C732" s="9" t="s">
        <v>3953</v>
      </c>
    </row>
    <row r="733" spans="1:3" x14ac:dyDescent="0.15">
      <c r="A733" s="11" t="s">
        <v>3954</v>
      </c>
      <c r="B733" s="10" t="s">
        <v>3955</v>
      </c>
      <c r="C733" s="9" t="s">
        <v>3956</v>
      </c>
    </row>
    <row r="734" spans="1:3" x14ac:dyDescent="0.15">
      <c r="A734" s="11" t="s">
        <v>3957</v>
      </c>
      <c r="B734" s="10" t="s">
        <v>3958</v>
      </c>
      <c r="C734" s="9" t="s">
        <v>3959</v>
      </c>
    </row>
    <row r="735" spans="1:3" x14ac:dyDescent="0.15">
      <c r="A735" s="11" t="s">
        <v>3960</v>
      </c>
      <c r="B735" s="10" t="s">
        <v>3961</v>
      </c>
      <c r="C735" s="9" t="s">
        <v>3962</v>
      </c>
    </row>
    <row r="736" spans="1:3" x14ac:dyDescent="0.15">
      <c r="A736" s="11" t="s">
        <v>3963</v>
      </c>
      <c r="B736" s="10" t="s">
        <v>3964</v>
      </c>
      <c r="C736" s="9" t="s">
        <v>3965</v>
      </c>
    </row>
    <row r="737" spans="1:2" x14ac:dyDescent="0.15">
      <c r="A737" s="19" t="s">
        <v>969</v>
      </c>
      <c r="B737" s="8" t="s">
        <v>3966</v>
      </c>
    </row>
    <row r="738" spans="1:2" x14ac:dyDescent="0.15">
      <c r="A738" s="19" t="s">
        <v>961</v>
      </c>
      <c r="B738" s="8" t="s">
        <v>3967</v>
      </c>
    </row>
    <row r="739" spans="1:2" x14ac:dyDescent="0.15">
      <c r="A739" s="55">
        <v>0</v>
      </c>
      <c r="B739" s="8" t="s">
        <v>3968</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72a4ffc-735f-4c55-96bd-3d43cfd721f4" xsi:nil="true"/>
    <lcf76f155ced4ddcb4097134ff3c332f xmlns="a51e9b84-0d65-4c4a-a814-9438be8277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89FA09958AFED4086403F3D09756959" ma:contentTypeVersion="15" ma:contentTypeDescription="新しいドキュメントを作成します。" ma:contentTypeScope="" ma:versionID="26413d96cc8e8bd0083e4c74706e9e40">
  <xsd:schema xmlns:xsd="http://www.w3.org/2001/XMLSchema" xmlns:xs="http://www.w3.org/2001/XMLSchema" xmlns:p="http://schemas.microsoft.com/office/2006/metadata/properties" xmlns:ns2="a51e9b84-0d65-4c4a-a814-9438be8277eb" xmlns:ns3="472a4ffc-735f-4c55-96bd-3d43cfd721f4" targetNamespace="http://schemas.microsoft.com/office/2006/metadata/properties" ma:root="true" ma:fieldsID="1a43074b072e47a4a4cb869c9d6ce8bf" ns2:_="" ns3:_="">
    <xsd:import namespace="a51e9b84-0d65-4c4a-a814-9438be8277eb"/>
    <xsd:import namespace="472a4ffc-735f-4c55-96bd-3d43cfd721f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1e9b84-0d65-4c4a-a814-9438be827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357eb41-599d-489e-9563-8ac08e4267c0"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2a4ffc-735f-4c55-96bd-3d43cfd721f4"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6a671e98-0156-488d-b1df-e694e476a808}" ma:internalName="TaxCatchAll" ma:showField="CatchAllData" ma:web="472a4ffc-735f-4c55-96bd-3d43cfd72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183ECE-FD5A-4CD6-99D6-79606B829188}">
  <ds:schemaRefs>
    <ds:schemaRef ds:uri="http://schemas.microsoft.com/sharepoint/v3/contenttype/forms"/>
  </ds:schemaRefs>
</ds:datastoreItem>
</file>

<file path=customXml/itemProps2.xml><?xml version="1.0" encoding="utf-8"?>
<ds:datastoreItem xmlns:ds="http://schemas.openxmlformats.org/officeDocument/2006/customXml" ds:itemID="{8EDACB94-474E-4B5A-8681-E6C142401F82}">
  <ds:schemaRefs>
    <ds:schemaRef ds:uri="http://schemas.microsoft.com/office/2006/metadata/properties"/>
    <ds:schemaRef ds:uri="http://schemas.microsoft.com/office/infopath/2007/PartnerControls"/>
    <ds:schemaRef ds:uri="472a4ffc-735f-4c55-96bd-3d43cfd721f4"/>
    <ds:schemaRef ds:uri="a51e9b84-0d65-4c4a-a814-9438be8277eb"/>
  </ds:schemaRefs>
</ds:datastoreItem>
</file>

<file path=customXml/itemProps3.xml><?xml version="1.0" encoding="utf-8"?>
<ds:datastoreItem xmlns:ds="http://schemas.openxmlformats.org/officeDocument/2006/customXml" ds:itemID="{55AC150F-7C7F-4536-82E9-F7E51B17A2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1e9b84-0d65-4c4a-a814-9438be8277eb"/>
    <ds:schemaRef ds:uri="472a4ffc-735f-4c55-96bd-3d43cfd72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紀伊國屋書店</vt:lpstr>
      <vt:lpstr>アナメン詳細</vt:lpstr>
      <vt:lpstr>BWPリンク生成</vt:lpstr>
      <vt:lpstr>LibCentral</vt:lpstr>
      <vt:lpstr>EBC抽出</vt:lpstr>
      <vt:lpstr>KDC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酒井 久美子</cp:lastModifiedBy>
  <cp:revision/>
  <dcterms:created xsi:type="dcterms:W3CDTF">2023-06-08T01:53:57Z</dcterms:created>
  <dcterms:modified xsi:type="dcterms:W3CDTF">2025-10-27T03:56:39Z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0x010100589FA09958AFED4086403F3D09756959</vt:lpwstr>
  </property>
  <property fmtid="{D5CDD505-2E9C-101B-9397-08002B2CF9AE}" pid="3" name="MediaServiceImageTags">
    <vt:lpwstr/>
  </property>
</Properties>
</file>